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PRESSUPOSTOS\2023\LIQUIDACIÓ\LLISTATS DE LIQUIDACIÓ DEFINITIUS\AJUNTAMENT\"/>
    </mc:Choice>
  </mc:AlternateContent>
  <xr:revisionPtr revIDLastSave="0" documentId="13_ncr:1_{ADADF087-C1EB-4A30-AEE7-0051A9F243AA}" xr6:coauthVersionLast="47" xr6:coauthVersionMax="47" xr10:uidLastSave="{00000000-0000-0000-0000-000000000000}"/>
  <bookViews>
    <workbookView xWindow="-120" yWindow="-120" windowWidth="24240" windowHeight="13140" activeTab="3" xr2:uid="{7199D5CA-3503-4649-A9C4-1CDDBD99DC08}"/>
  </bookViews>
  <sheets>
    <sheet name="ANALISIS DESVIACIONS" sheetId="7" r:id="rId1"/>
    <sheet name="LIQ DESPESES 2023" sheetId="1" r:id="rId2"/>
    <sheet name="Full1" sheetId="2" r:id="rId3"/>
    <sheet name="CAPITOLS AJUNTAMENT" sheetId="3" r:id="rId4"/>
    <sheet name="EPEL" sheetId="4" r:id="rId5"/>
    <sheet name="SUMTA" sheetId="5" r:id="rId6"/>
    <sheet name="CONSOLIDAT" sheetId="6" r:id="rId7"/>
  </sheets>
  <definedNames>
    <definedName name="_xlnm._FilterDatabase" localSheetId="0" hidden="1">'ANALISIS DESVIACIONS'!$A$1:$S$1908</definedName>
    <definedName name="_xlnm._FilterDatabase" localSheetId="2" hidden="1">Full1!$A$1:$M$1906</definedName>
    <definedName name="_xlnm._FilterDatabase" localSheetId="1" hidden="1">'LIQ DESPESES 2023'!$A$1:$Q$1908</definedName>
  </definedNames>
  <calcPr calcId="191029"/>
  <pivotCaches>
    <pivotCache cacheId="6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1" i="1" l="1"/>
  <c r="P562" i="1"/>
  <c r="R1906" i="7"/>
  <c r="R1905" i="7"/>
  <c r="R1903" i="7"/>
  <c r="R1902" i="7"/>
  <c r="R1901" i="7"/>
  <c r="R1900" i="7"/>
  <c r="R1899" i="7"/>
  <c r="R1898" i="7"/>
  <c r="R1894" i="7"/>
  <c r="R1893" i="7"/>
  <c r="R1892" i="7"/>
  <c r="R1891" i="7"/>
  <c r="R1890" i="7"/>
  <c r="R1889" i="7"/>
  <c r="R1888" i="7"/>
  <c r="R1887" i="7"/>
  <c r="R1886" i="7"/>
  <c r="R1885" i="7"/>
  <c r="R1884" i="7"/>
  <c r="R1883" i="7"/>
  <c r="R1882" i="7"/>
  <c r="R1880" i="7"/>
  <c r="R1878" i="7"/>
  <c r="R1877" i="7"/>
  <c r="R1876" i="7"/>
  <c r="R1874" i="7"/>
  <c r="R1873" i="7"/>
  <c r="R1872" i="7"/>
  <c r="R1871" i="7"/>
  <c r="R1870" i="7"/>
  <c r="R1869" i="7"/>
  <c r="R1868" i="7"/>
  <c r="R1867" i="7"/>
  <c r="R1866" i="7"/>
  <c r="R1865" i="7"/>
  <c r="R1864" i="7"/>
  <c r="R1863" i="7"/>
  <c r="R1862" i="7"/>
  <c r="R1861" i="7"/>
  <c r="R1860" i="7"/>
  <c r="R1859" i="7"/>
  <c r="R1858" i="7"/>
  <c r="R1857" i="7"/>
  <c r="R1856" i="7"/>
  <c r="R1855" i="7"/>
  <c r="R1854" i="7"/>
  <c r="R1853" i="7"/>
  <c r="R1852" i="7"/>
  <c r="R1850" i="7"/>
  <c r="R1849" i="7"/>
  <c r="R1848" i="7"/>
  <c r="R1847" i="7"/>
  <c r="R1846" i="7"/>
  <c r="R1845" i="7"/>
  <c r="R1844" i="7"/>
  <c r="R1843" i="7"/>
  <c r="R1842" i="7"/>
  <c r="R1841" i="7"/>
  <c r="R1840" i="7"/>
  <c r="R1839" i="7"/>
  <c r="R1838" i="7"/>
  <c r="R1837" i="7"/>
  <c r="R1836" i="7"/>
  <c r="R1835" i="7"/>
  <c r="R1834" i="7"/>
  <c r="R1833" i="7"/>
  <c r="R1832" i="7"/>
  <c r="R1831" i="7"/>
  <c r="R1830" i="7"/>
  <c r="R1829" i="7"/>
  <c r="R1828" i="7"/>
  <c r="R1827" i="7"/>
  <c r="R1826" i="7"/>
  <c r="R1789" i="7"/>
  <c r="R1788" i="7"/>
  <c r="R1787" i="7"/>
  <c r="R1786" i="7"/>
  <c r="R1785" i="7"/>
  <c r="R1784" i="7"/>
  <c r="R1783" i="7"/>
  <c r="R1782" i="7"/>
  <c r="R1781" i="7"/>
  <c r="R1780" i="7"/>
  <c r="R1779" i="7"/>
  <c r="R1778" i="7"/>
  <c r="R1777" i="7"/>
  <c r="R1776" i="7"/>
  <c r="R1775" i="7"/>
  <c r="R1774" i="7"/>
  <c r="R1769" i="7"/>
  <c r="R1768" i="7"/>
  <c r="R1767" i="7"/>
  <c r="R1766" i="7"/>
  <c r="R1765" i="7"/>
  <c r="R1764" i="7"/>
  <c r="R1763" i="7"/>
  <c r="R1762" i="7"/>
  <c r="R1761" i="7"/>
  <c r="R1760" i="7"/>
  <c r="R1759" i="7"/>
  <c r="R1758" i="7"/>
  <c r="R1757" i="7"/>
  <c r="R1756" i="7"/>
  <c r="R1755" i="7"/>
  <c r="R1754" i="7"/>
  <c r="R1753" i="7"/>
  <c r="R1752" i="7"/>
  <c r="R1751" i="7"/>
  <c r="R1745" i="7"/>
  <c r="R1744" i="7"/>
  <c r="R1743" i="7"/>
  <c r="R1742" i="7"/>
  <c r="R1741" i="7"/>
  <c r="R1740" i="7"/>
  <c r="R1739" i="7"/>
  <c r="R1738" i="7"/>
  <c r="R1737" i="7"/>
  <c r="R1736" i="7"/>
  <c r="R1735" i="7"/>
  <c r="R1728" i="7"/>
  <c r="R1727" i="7"/>
  <c r="R1726" i="7"/>
  <c r="R1723" i="7"/>
  <c r="R1721" i="7"/>
  <c r="R1720" i="7"/>
  <c r="R1719" i="7"/>
  <c r="R1718" i="7"/>
  <c r="R1717" i="7"/>
  <c r="R1716" i="7"/>
  <c r="R1715" i="7"/>
  <c r="R1714" i="7"/>
  <c r="R1713" i="7"/>
  <c r="R1712" i="7"/>
  <c r="R1711" i="7"/>
  <c r="R1710" i="7"/>
  <c r="R1709" i="7"/>
  <c r="R1708" i="7"/>
  <c r="R1699" i="7"/>
  <c r="R1697" i="7"/>
  <c r="R1696" i="7"/>
  <c r="R1695" i="7"/>
  <c r="R1694" i="7"/>
  <c r="R1693" i="7"/>
  <c r="R1692" i="7"/>
  <c r="R1691" i="7"/>
  <c r="R1690" i="7"/>
  <c r="R1689" i="7"/>
  <c r="R1688" i="7"/>
  <c r="R1687" i="7"/>
  <c r="R1686" i="7"/>
  <c r="R1685" i="7"/>
  <c r="R1684" i="7"/>
  <c r="R1683" i="7"/>
  <c r="R1678" i="7"/>
  <c r="R1677" i="7"/>
  <c r="R1676" i="7"/>
  <c r="R1675" i="7"/>
  <c r="R1674" i="7"/>
  <c r="R1673" i="7"/>
  <c r="R1672" i="7"/>
  <c r="R1671" i="7"/>
  <c r="R1670" i="7"/>
  <c r="R1669" i="7"/>
  <c r="R1668" i="7"/>
  <c r="R1667" i="7"/>
  <c r="R1666" i="7"/>
  <c r="R1665" i="7"/>
  <c r="R1654" i="7"/>
  <c r="R1653" i="7"/>
  <c r="R1652" i="7"/>
  <c r="R1651" i="7"/>
  <c r="R1650" i="7"/>
  <c r="R1649" i="7"/>
  <c r="R1648" i="7"/>
  <c r="R1647" i="7"/>
  <c r="R1646" i="7"/>
  <c r="R1645" i="7"/>
  <c r="R1644" i="7"/>
  <c r="R1643" i="7"/>
  <c r="R1642" i="7"/>
  <c r="R1641" i="7"/>
  <c r="R1640" i="7"/>
  <c r="R1639" i="7"/>
  <c r="R1638" i="7"/>
  <c r="R1637" i="7"/>
  <c r="R1636" i="7"/>
  <c r="R1635" i="7"/>
  <c r="R1634" i="7"/>
  <c r="R1633" i="7"/>
  <c r="R1632" i="7"/>
  <c r="R1631" i="7"/>
  <c r="R1630" i="7"/>
  <c r="R1628" i="7"/>
  <c r="R1627" i="7"/>
  <c r="R1626" i="7"/>
  <c r="R1625" i="7"/>
  <c r="R1624" i="7"/>
  <c r="R1623" i="7"/>
  <c r="R1622" i="7"/>
  <c r="R1621" i="7"/>
  <c r="R1620" i="7"/>
  <c r="R1619" i="7"/>
  <c r="R1618" i="7"/>
  <c r="R1617" i="7"/>
  <c r="R1616" i="7"/>
  <c r="R1615" i="7"/>
  <c r="R1614" i="7"/>
  <c r="R1613" i="7"/>
  <c r="R1611" i="7"/>
  <c r="R1606" i="7"/>
  <c r="R1605" i="7"/>
  <c r="R1604" i="7"/>
  <c r="R1603" i="7"/>
  <c r="R1601" i="7"/>
  <c r="R1600" i="7"/>
  <c r="R1599" i="7"/>
  <c r="R1594" i="7"/>
  <c r="R1585" i="7"/>
  <c r="R1584" i="7"/>
  <c r="R1583" i="7"/>
  <c r="R1582" i="7"/>
  <c r="R1581" i="7"/>
  <c r="R1579" i="7"/>
  <c r="R1578" i="7"/>
  <c r="R1577" i="7"/>
  <c r="R1576" i="7"/>
  <c r="R1575" i="7"/>
  <c r="R1574" i="7"/>
  <c r="R1573" i="7"/>
  <c r="R1572" i="7"/>
  <c r="R1571" i="7"/>
  <c r="R1570" i="7"/>
  <c r="R1569" i="7"/>
  <c r="R1568" i="7"/>
  <c r="R1567" i="7"/>
  <c r="R1566" i="7"/>
  <c r="R1565" i="7"/>
  <c r="R1564" i="7"/>
  <c r="R1563" i="7"/>
  <c r="R1562" i="7"/>
  <c r="R1561" i="7"/>
  <c r="R1560" i="7"/>
  <c r="R1559" i="7"/>
  <c r="R1558" i="7"/>
  <c r="R1557" i="7"/>
  <c r="R1556" i="7"/>
  <c r="R1555" i="7"/>
  <c r="R1554" i="7"/>
  <c r="R1553" i="7"/>
  <c r="R1552" i="7"/>
  <c r="R1551" i="7"/>
  <c r="R1550" i="7"/>
  <c r="R1549" i="7"/>
  <c r="R1548" i="7"/>
  <c r="R1547" i="7"/>
  <c r="R1546" i="7"/>
  <c r="R1545" i="7"/>
  <c r="R1544" i="7"/>
  <c r="R1543" i="7"/>
  <c r="R1542" i="7"/>
  <c r="R1541" i="7"/>
  <c r="R1539" i="7"/>
  <c r="R1538" i="7"/>
  <c r="R1535" i="7"/>
  <c r="R1534" i="7"/>
  <c r="R1533" i="7"/>
  <c r="R1532" i="7"/>
  <c r="R1531" i="7"/>
  <c r="R1530" i="7"/>
  <c r="R1529" i="7"/>
  <c r="R1528" i="7"/>
  <c r="R1527" i="7"/>
  <c r="R1526" i="7"/>
  <c r="R1525" i="7"/>
  <c r="R1524" i="7"/>
  <c r="R1523" i="7"/>
  <c r="R1522" i="7"/>
  <c r="R1521" i="7"/>
  <c r="R1520" i="7"/>
  <c r="R1519" i="7"/>
  <c r="R1518" i="7"/>
  <c r="R1514" i="7"/>
  <c r="R1513" i="7"/>
  <c r="R1512" i="7"/>
  <c r="R1511" i="7"/>
  <c r="R1510" i="7"/>
  <c r="R1509" i="7"/>
  <c r="R1508" i="7"/>
  <c r="R1507" i="7"/>
  <c r="R1506" i="7"/>
  <c r="R1505" i="7"/>
  <c r="R1504" i="7"/>
  <c r="R1503" i="7"/>
  <c r="R1502" i="7"/>
  <c r="R1501" i="7"/>
  <c r="R1500" i="7"/>
  <c r="R1499" i="7"/>
  <c r="R1498" i="7"/>
  <c r="R1497" i="7"/>
  <c r="R1496" i="7"/>
  <c r="R1495" i="7"/>
  <c r="R1494" i="7"/>
  <c r="R1493" i="7"/>
  <c r="R1492" i="7"/>
  <c r="R1491" i="7"/>
  <c r="R1490" i="7"/>
  <c r="R1487" i="7"/>
  <c r="R1486" i="7"/>
  <c r="R1485" i="7"/>
  <c r="R1484" i="7"/>
  <c r="R1483" i="7"/>
  <c r="R1482" i="7"/>
  <c r="R1481" i="7"/>
  <c r="R1480" i="7"/>
  <c r="R1479" i="7"/>
  <c r="R1455" i="7"/>
  <c r="R1454" i="7"/>
  <c r="R1449" i="7"/>
  <c r="R1447" i="7"/>
  <c r="R1446" i="7"/>
  <c r="R1445" i="7"/>
  <c r="R1444" i="7"/>
  <c r="R1443" i="7"/>
  <c r="R1442" i="7"/>
  <c r="R1441" i="7"/>
  <c r="R1440" i="7"/>
  <c r="R1439" i="7"/>
  <c r="R1438" i="7"/>
  <c r="R1437" i="7"/>
  <c r="R1436" i="7"/>
  <c r="R1430" i="7"/>
  <c r="R1429" i="7"/>
  <c r="R1428" i="7"/>
  <c r="R1427" i="7"/>
  <c r="R1426" i="7"/>
  <c r="R1425" i="7"/>
  <c r="R1424" i="7"/>
  <c r="R1423" i="7"/>
  <c r="R1422" i="7"/>
  <c r="R1421" i="7"/>
  <c r="R1420" i="7"/>
  <c r="R1419" i="7"/>
  <c r="R1418" i="7"/>
  <c r="R1417" i="7"/>
  <c r="R1416" i="7"/>
  <c r="R1415" i="7"/>
  <c r="R1414" i="7"/>
  <c r="R1413" i="7"/>
  <c r="R1412" i="7"/>
  <c r="R1411" i="7"/>
  <c r="R1410" i="7"/>
  <c r="R1409" i="7"/>
  <c r="R1408" i="7"/>
  <c r="R1407" i="7"/>
  <c r="R1406" i="7"/>
  <c r="R1405" i="7"/>
  <c r="R1404" i="7"/>
  <c r="R1403" i="7"/>
  <c r="R1402" i="7"/>
  <c r="R1401" i="7"/>
  <c r="R1400" i="7"/>
  <c r="R1399" i="7"/>
  <c r="R1398" i="7"/>
  <c r="R1397" i="7"/>
  <c r="R1396" i="7"/>
  <c r="R1395" i="7"/>
  <c r="R1394" i="7"/>
  <c r="R1393" i="7"/>
  <c r="R1392" i="7"/>
  <c r="R1391" i="7"/>
  <c r="R1390" i="7"/>
  <c r="R1389" i="7"/>
  <c r="R1388" i="7"/>
  <c r="R1387" i="7"/>
  <c r="R1386" i="7"/>
  <c r="R1385" i="7"/>
  <c r="R1384" i="7"/>
  <c r="R1383" i="7"/>
  <c r="R1382" i="7"/>
  <c r="R1381" i="7"/>
  <c r="R1380" i="7"/>
  <c r="R1379" i="7"/>
  <c r="R1378" i="7"/>
  <c r="R1376" i="7"/>
  <c r="R1375" i="7"/>
  <c r="R1374" i="7"/>
  <c r="R1373" i="7"/>
  <c r="R1372" i="7"/>
  <c r="R1371" i="7"/>
  <c r="R1370" i="7"/>
  <c r="R1369" i="7"/>
  <c r="R1368" i="7"/>
  <c r="R1367" i="7"/>
  <c r="R1366" i="7"/>
  <c r="R1365" i="7"/>
  <c r="R1364" i="7"/>
  <c r="R1360" i="7"/>
  <c r="R1359" i="7"/>
  <c r="R1358" i="7"/>
  <c r="R1357" i="7"/>
  <c r="R1356" i="7"/>
  <c r="R1355" i="7"/>
  <c r="R1354" i="7"/>
  <c r="R1353" i="7"/>
  <c r="R1352" i="7"/>
  <c r="R1351" i="7"/>
  <c r="R1350" i="7"/>
  <c r="R1349" i="7"/>
  <c r="R1348" i="7"/>
  <c r="R1347" i="7"/>
  <c r="R1346" i="7"/>
  <c r="R1345" i="7"/>
  <c r="R1344" i="7"/>
  <c r="R1343" i="7"/>
  <c r="R1342" i="7"/>
  <c r="R1341" i="7"/>
  <c r="R1340" i="7"/>
  <c r="R1339" i="7"/>
  <c r="R1337" i="7"/>
  <c r="R1336" i="7"/>
  <c r="R1335" i="7"/>
  <c r="R1334" i="7"/>
  <c r="R1333" i="7"/>
  <c r="R1332" i="7"/>
  <c r="R1331" i="7"/>
  <c r="R1330" i="7"/>
  <c r="R1329" i="7"/>
  <c r="R1328" i="7"/>
  <c r="R1327" i="7"/>
  <c r="R1326" i="7"/>
  <c r="R1325" i="7"/>
  <c r="R1324" i="7"/>
  <c r="R1323" i="7"/>
  <c r="R1322" i="7"/>
  <c r="R1321" i="7"/>
  <c r="R1320" i="7"/>
  <c r="R1319" i="7"/>
  <c r="R1318" i="7"/>
  <c r="R1317" i="7"/>
  <c r="R1316" i="7"/>
  <c r="R1315" i="7"/>
  <c r="R1314" i="7"/>
  <c r="R1313" i="7"/>
  <c r="R1312" i="7"/>
  <c r="R1311" i="7"/>
  <c r="R1310" i="7"/>
  <c r="R1309" i="7"/>
  <c r="R1308" i="7"/>
  <c r="R1307" i="7"/>
  <c r="R1306" i="7"/>
  <c r="R1305" i="7"/>
  <c r="R1304" i="7"/>
  <c r="R1303" i="7"/>
  <c r="R1302" i="7"/>
  <c r="R1301" i="7"/>
  <c r="R1300" i="7"/>
  <c r="R1299" i="7"/>
  <c r="R1298" i="7"/>
  <c r="R1297" i="7"/>
  <c r="R1296" i="7"/>
  <c r="R1295" i="7"/>
  <c r="R1294" i="7"/>
  <c r="R1293" i="7"/>
  <c r="R1292" i="7"/>
  <c r="R1291" i="7"/>
  <c r="R1290" i="7"/>
  <c r="R1289" i="7"/>
  <c r="R1288" i="7"/>
  <c r="R1287" i="7"/>
  <c r="R1286" i="7"/>
  <c r="R1285" i="7"/>
  <c r="R1284" i="7"/>
  <c r="R1283" i="7"/>
  <c r="R1282" i="7"/>
  <c r="R1281" i="7"/>
  <c r="R1280" i="7"/>
  <c r="R1279" i="7"/>
  <c r="R1278" i="7"/>
  <c r="R1277" i="7"/>
  <c r="R1276" i="7"/>
  <c r="R1275" i="7"/>
  <c r="R1274" i="7"/>
  <c r="R1273" i="7"/>
  <c r="R1272" i="7"/>
  <c r="R1271" i="7"/>
  <c r="R1270" i="7"/>
  <c r="R1269" i="7"/>
  <c r="R1268" i="7"/>
  <c r="R1267" i="7"/>
  <c r="R1266" i="7"/>
  <c r="R1265" i="7"/>
  <c r="R1264" i="7"/>
  <c r="R1263" i="7"/>
  <c r="R1262" i="7"/>
  <c r="R1261" i="7"/>
  <c r="R1260" i="7"/>
  <c r="R1259" i="7"/>
  <c r="R1258" i="7"/>
  <c r="R1257" i="7"/>
  <c r="R1256" i="7"/>
  <c r="R1255" i="7"/>
  <c r="R1254" i="7"/>
  <c r="R1253" i="7"/>
  <c r="R1252" i="7"/>
  <c r="R1251" i="7"/>
  <c r="R1250" i="7"/>
  <c r="R1249" i="7"/>
  <c r="R1248" i="7"/>
  <c r="R1247" i="7"/>
  <c r="R1246" i="7"/>
  <c r="R1245" i="7"/>
  <c r="R1244" i="7"/>
  <c r="R1243" i="7"/>
  <c r="R1242" i="7"/>
  <c r="R1241" i="7"/>
  <c r="R1240" i="7"/>
  <c r="R1239" i="7"/>
  <c r="R1238" i="7"/>
  <c r="R1237" i="7"/>
  <c r="R1236" i="7"/>
  <c r="R1235" i="7"/>
  <c r="R1234" i="7"/>
  <c r="R1233" i="7"/>
  <c r="R1232" i="7"/>
  <c r="R1231" i="7"/>
  <c r="R1230" i="7"/>
  <c r="R1229" i="7"/>
  <c r="R1228" i="7"/>
  <c r="R1227" i="7"/>
  <c r="R1226" i="7"/>
  <c r="R1225" i="7"/>
  <c r="R1224" i="7"/>
  <c r="R1223" i="7"/>
  <c r="R1222" i="7"/>
  <c r="R1221" i="7"/>
  <c r="R1220" i="7"/>
  <c r="R1219" i="7"/>
  <c r="R1218" i="7"/>
  <c r="R1217" i="7"/>
  <c r="R1216" i="7"/>
  <c r="R1215" i="7"/>
  <c r="R1214" i="7"/>
  <c r="R1213" i="7"/>
  <c r="R1212" i="7"/>
  <c r="R1211" i="7"/>
  <c r="R1210" i="7"/>
  <c r="R1209" i="7"/>
  <c r="R1208" i="7"/>
  <c r="R1207" i="7"/>
  <c r="R1206" i="7"/>
  <c r="R1205" i="7"/>
  <c r="R1204" i="7"/>
  <c r="R1203" i="7"/>
  <c r="R1198" i="7"/>
  <c r="R1197" i="7"/>
  <c r="R1196" i="7"/>
  <c r="R1195" i="7"/>
  <c r="R1193" i="7"/>
  <c r="R1192" i="7"/>
  <c r="R1191" i="7"/>
  <c r="R1190" i="7"/>
  <c r="R1189" i="7"/>
  <c r="R1188" i="7"/>
  <c r="R1187" i="7"/>
  <c r="R1186" i="7"/>
  <c r="R1185" i="7"/>
  <c r="R1184" i="7"/>
  <c r="R1183" i="7"/>
  <c r="R1182" i="7"/>
  <c r="R1181" i="7"/>
  <c r="R1180" i="7"/>
  <c r="R1179" i="7"/>
  <c r="R1178" i="7"/>
  <c r="R1177" i="7"/>
  <c r="R1176" i="7"/>
  <c r="R1175" i="7"/>
  <c r="R1174" i="7"/>
  <c r="R1173" i="7"/>
  <c r="R1172" i="7"/>
  <c r="R1171" i="7"/>
  <c r="R1170" i="7"/>
  <c r="R1169" i="7"/>
  <c r="R1168" i="7"/>
  <c r="R1167" i="7"/>
  <c r="R1166" i="7"/>
  <c r="R1165" i="7"/>
  <c r="R1164" i="7"/>
  <c r="R1163" i="7"/>
  <c r="R1162" i="7"/>
  <c r="R1161" i="7"/>
  <c r="R1160" i="7"/>
  <c r="R1159" i="7"/>
  <c r="R1158" i="7"/>
  <c r="R1157" i="7"/>
  <c r="R1156" i="7"/>
  <c r="R1155" i="7"/>
  <c r="R1154" i="7"/>
  <c r="R1153" i="7"/>
  <c r="R1152" i="7"/>
  <c r="R1151" i="7"/>
  <c r="R1150" i="7"/>
  <c r="R1149" i="7"/>
  <c r="R1148" i="7"/>
  <c r="R1147" i="7"/>
  <c r="R1146" i="7"/>
  <c r="R1145" i="7"/>
  <c r="R1144" i="7"/>
  <c r="R1143" i="7"/>
  <c r="R1142" i="7"/>
  <c r="R1141" i="7"/>
  <c r="R1140" i="7"/>
  <c r="R1139" i="7"/>
  <c r="R1138" i="7"/>
  <c r="R1137" i="7"/>
  <c r="R1135" i="7"/>
  <c r="R1134" i="7"/>
  <c r="R1133" i="7"/>
  <c r="R1130" i="7"/>
  <c r="R1129" i="7"/>
  <c r="R1128" i="7"/>
  <c r="R1121" i="7"/>
  <c r="R1118" i="7"/>
  <c r="R1117" i="7"/>
  <c r="R1116" i="7"/>
  <c r="R1115" i="7"/>
  <c r="R1114" i="7"/>
  <c r="R1113" i="7"/>
  <c r="R1112" i="7"/>
  <c r="R1111" i="7"/>
  <c r="R1110" i="7"/>
  <c r="R1109" i="7"/>
  <c r="R1108" i="7"/>
  <c r="R1107" i="7"/>
  <c r="R1106" i="7"/>
  <c r="R1105" i="7"/>
  <c r="R1104" i="7"/>
  <c r="R1103" i="7"/>
  <c r="R1102" i="7"/>
  <c r="R1101" i="7"/>
  <c r="R1100" i="7"/>
  <c r="R1099" i="7"/>
  <c r="R1098" i="7"/>
  <c r="R1097" i="7"/>
  <c r="R1096" i="7"/>
  <c r="R1093" i="7"/>
  <c r="R1092" i="7"/>
  <c r="R1091" i="7"/>
  <c r="R1090" i="7"/>
  <c r="R1089" i="7"/>
  <c r="R1088" i="7"/>
  <c r="R1085" i="7"/>
  <c r="R1083" i="7"/>
  <c r="R1058" i="7"/>
  <c r="R1057" i="7"/>
  <c r="R1056" i="7"/>
  <c r="R1055" i="7"/>
  <c r="R1054" i="7"/>
  <c r="R1051" i="7"/>
  <c r="R1050" i="7"/>
  <c r="R1049" i="7"/>
  <c r="R1048" i="7"/>
  <c r="R1047" i="7"/>
  <c r="R1045" i="7"/>
  <c r="R1044" i="7"/>
  <c r="R1043" i="7"/>
  <c r="R1042" i="7"/>
  <c r="R1041" i="7"/>
  <c r="R1040" i="7"/>
  <c r="R1039" i="7"/>
  <c r="R1038" i="7"/>
  <c r="R1035" i="7"/>
  <c r="R1034" i="7"/>
  <c r="R1033" i="7"/>
  <c r="R1032" i="7"/>
  <c r="R1031" i="7"/>
  <c r="R1030" i="7"/>
  <c r="R1029" i="7"/>
  <c r="R1028" i="7"/>
  <c r="R1027" i="7"/>
  <c r="R1026" i="7"/>
  <c r="R1021" i="7"/>
  <c r="R1018" i="7"/>
  <c r="R1017" i="7"/>
  <c r="R1016" i="7"/>
  <c r="R1015" i="7"/>
  <c r="R1014" i="7"/>
  <c r="R1013" i="7"/>
  <c r="R1012" i="7"/>
  <c r="R1011" i="7"/>
  <c r="R1010" i="7"/>
  <c r="R1009" i="7"/>
  <c r="R1007" i="7"/>
  <c r="R1006" i="7"/>
  <c r="R1005" i="7"/>
  <c r="R1004" i="7"/>
  <c r="R1003" i="7"/>
  <c r="R1002" i="7"/>
  <c r="R1001" i="7"/>
  <c r="R997" i="7"/>
  <c r="R996" i="7"/>
  <c r="R995" i="7"/>
  <c r="R994" i="7"/>
  <c r="R993" i="7"/>
  <c r="R992" i="7"/>
  <c r="R991" i="7"/>
  <c r="R990" i="7"/>
  <c r="R989" i="7"/>
  <c r="R988" i="7"/>
  <c r="R987" i="7"/>
  <c r="R986" i="7"/>
  <c r="R985" i="7"/>
  <c r="R984" i="7"/>
  <c r="R983" i="7"/>
  <c r="R982" i="7"/>
  <c r="R981" i="7"/>
  <c r="R980" i="7"/>
  <c r="R979" i="7"/>
  <c r="R978" i="7"/>
  <c r="R977" i="7"/>
  <c r="R976" i="7"/>
  <c r="R975" i="7"/>
  <c r="R974" i="7"/>
  <c r="R973" i="7"/>
  <c r="R972" i="7"/>
  <c r="R971" i="7"/>
  <c r="R970" i="7"/>
  <c r="R969" i="7"/>
  <c r="R968" i="7"/>
  <c r="R967" i="7"/>
  <c r="R966" i="7"/>
  <c r="R965" i="7"/>
  <c r="R964" i="7"/>
  <c r="R962" i="7"/>
  <c r="R961" i="7"/>
  <c r="R960" i="7"/>
  <c r="R959" i="7"/>
  <c r="R958" i="7"/>
  <c r="R944" i="7"/>
  <c r="R943" i="7"/>
  <c r="R926" i="7"/>
  <c r="R911" i="7"/>
  <c r="R910" i="7"/>
  <c r="R909" i="7"/>
  <c r="R908" i="7"/>
  <c r="R906" i="7"/>
  <c r="R905" i="7"/>
  <c r="R904" i="7"/>
  <c r="R903" i="7"/>
  <c r="R882" i="7"/>
  <c r="R881" i="7"/>
  <c r="R880" i="7"/>
  <c r="R879" i="7"/>
  <c r="R878" i="7"/>
  <c r="R877" i="7"/>
  <c r="R876" i="7"/>
  <c r="R875" i="7"/>
  <c r="R874" i="7"/>
  <c r="R873" i="7"/>
  <c r="R872" i="7"/>
  <c r="R871" i="7"/>
  <c r="R870" i="7"/>
  <c r="R869" i="7"/>
  <c r="R865" i="7"/>
  <c r="R864" i="7"/>
  <c r="R863" i="7"/>
  <c r="R862" i="7"/>
  <c r="R861" i="7"/>
  <c r="R860" i="7"/>
  <c r="R859" i="7"/>
  <c r="R858" i="7"/>
  <c r="R857" i="7"/>
  <c r="R856" i="7"/>
  <c r="R855" i="7"/>
  <c r="R854" i="7"/>
  <c r="R853" i="7"/>
  <c r="R852" i="7"/>
  <c r="R851" i="7"/>
  <c r="R850" i="7"/>
  <c r="R849" i="7"/>
  <c r="R848" i="7"/>
  <c r="R847" i="7"/>
  <c r="R846" i="7"/>
  <c r="R845" i="7"/>
  <c r="R844" i="7"/>
  <c r="R843" i="7"/>
  <c r="R842" i="7"/>
  <c r="R841" i="7"/>
  <c r="R840" i="7"/>
  <c r="R839" i="7"/>
  <c r="R838" i="7"/>
  <c r="R812" i="7"/>
  <c r="R811" i="7"/>
  <c r="R810" i="7"/>
  <c r="R809" i="7"/>
  <c r="R808" i="7"/>
  <c r="R807" i="7"/>
  <c r="R806" i="7"/>
  <c r="R805" i="7"/>
  <c r="R804" i="7"/>
  <c r="R801" i="7"/>
  <c r="R800" i="7"/>
  <c r="R799" i="7"/>
  <c r="R798" i="7"/>
  <c r="R797" i="7"/>
  <c r="R796" i="7"/>
  <c r="R795" i="7"/>
  <c r="R794" i="7"/>
  <c r="R792" i="7"/>
  <c r="R791" i="7"/>
  <c r="R790" i="7"/>
  <c r="R789" i="7"/>
  <c r="R788" i="7"/>
  <c r="R786" i="7"/>
  <c r="R785" i="7"/>
  <c r="R784" i="7"/>
  <c r="R783" i="7"/>
  <c r="R782" i="7"/>
  <c r="R781" i="7"/>
  <c r="R780" i="7"/>
  <c r="R766" i="7"/>
  <c r="R765" i="7"/>
  <c r="R764" i="7"/>
  <c r="R763" i="7"/>
  <c r="R762" i="7"/>
  <c r="R761" i="7"/>
  <c r="R747" i="7"/>
  <c r="R730" i="7"/>
  <c r="R729" i="7"/>
  <c r="R728" i="7"/>
  <c r="R727" i="7"/>
  <c r="R726" i="7"/>
  <c r="R725" i="7"/>
  <c r="R724" i="7"/>
  <c r="R684" i="7"/>
  <c r="R683" i="7"/>
  <c r="R682" i="7"/>
  <c r="R681" i="7"/>
  <c r="R662" i="7"/>
  <c r="R661" i="7"/>
  <c r="R660" i="7"/>
  <c r="R659" i="7"/>
  <c r="R658" i="7"/>
  <c r="R657" i="7"/>
  <c r="R656" i="7"/>
  <c r="R655" i="7"/>
  <c r="R642" i="7"/>
  <c r="R641" i="7"/>
  <c r="R634" i="7"/>
  <c r="R633" i="7"/>
  <c r="R619" i="7"/>
  <c r="R618" i="7"/>
  <c r="R617" i="7"/>
  <c r="R616" i="7"/>
  <c r="R584" i="7"/>
  <c r="R583" i="7"/>
  <c r="R582" i="7"/>
  <c r="R578" i="7"/>
  <c r="R564" i="7"/>
  <c r="R563" i="7"/>
  <c r="R562" i="7"/>
  <c r="R561" i="7"/>
  <c r="R560" i="7"/>
  <c r="R559" i="7"/>
  <c r="R558" i="7"/>
  <c r="R557" i="7"/>
  <c r="R556" i="7"/>
  <c r="R555" i="7"/>
  <c r="R554" i="7"/>
  <c r="R553" i="7"/>
  <c r="R552" i="7"/>
  <c r="R551" i="7"/>
  <c r="R550" i="7"/>
  <c r="R549" i="7"/>
  <c r="R548" i="7"/>
  <c r="R547" i="7"/>
  <c r="R546" i="7"/>
  <c r="R545" i="7"/>
  <c r="R544" i="7"/>
  <c r="R543" i="7"/>
  <c r="R542" i="7"/>
  <c r="R541" i="7"/>
  <c r="R540" i="7"/>
  <c r="R539" i="7"/>
  <c r="R538" i="7"/>
  <c r="R537" i="7"/>
  <c r="R536" i="7"/>
  <c r="R535" i="7"/>
  <c r="R534" i="7"/>
  <c r="R533" i="7"/>
  <c r="R532" i="7"/>
  <c r="R531" i="7"/>
  <c r="R530" i="7"/>
  <c r="R519" i="7"/>
  <c r="R518" i="7"/>
  <c r="R517" i="7"/>
  <c r="R516" i="7"/>
  <c r="R515" i="7"/>
  <c r="R514" i="7"/>
  <c r="R513" i="7"/>
  <c r="R512" i="7"/>
  <c r="R511" i="7"/>
  <c r="R509" i="7"/>
  <c r="R508" i="7"/>
  <c r="R505" i="7"/>
  <c r="R504" i="7"/>
  <c r="R503" i="7"/>
  <c r="R502" i="7"/>
  <c r="R501" i="7"/>
  <c r="R500" i="7"/>
  <c r="R499" i="7"/>
  <c r="R498" i="7"/>
  <c r="R497" i="7"/>
  <c r="R490" i="7"/>
  <c r="R489" i="7"/>
  <c r="R488" i="7"/>
  <c r="R481" i="7"/>
  <c r="R480" i="7"/>
  <c r="R479" i="7"/>
  <c r="R478" i="7"/>
  <c r="R477" i="7"/>
  <c r="R476" i="7"/>
  <c r="R463" i="7"/>
  <c r="R462" i="7"/>
  <c r="R461" i="7"/>
  <c r="R460" i="7"/>
  <c r="R459" i="7"/>
  <c r="R458" i="7"/>
  <c r="R457" i="7"/>
  <c r="R445" i="7"/>
  <c r="R444" i="7"/>
  <c r="R443" i="7"/>
  <c r="R442" i="7"/>
  <c r="R441" i="7"/>
  <c r="R440" i="7"/>
  <c r="R424" i="7"/>
  <c r="R423" i="7"/>
  <c r="R422" i="7"/>
  <c r="R421" i="7"/>
  <c r="R420" i="7"/>
  <c r="R408" i="7"/>
  <c r="R407" i="7"/>
  <c r="R399" i="7"/>
  <c r="R398" i="7"/>
  <c r="R397" i="7"/>
  <c r="R396" i="7"/>
  <c r="R395" i="7"/>
  <c r="R394" i="7"/>
  <c r="R387" i="7"/>
  <c r="R386" i="7"/>
  <c r="R385" i="7"/>
  <c r="R384" i="7"/>
  <c r="R383" i="7"/>
  <c r="R382" i="7"/>
  <c r="R369" i="7"/>
  <c r="R368" i="7"/>
  <c r="R367" i="7"/>
  <c r="R366" i="7"/>
  <c r="R365" i="7"/>
  <c r="R351" i="7"/>
  <c r="R350" i="7"/>
  <c r="R349" i="7"/>
  <c r="R348" i="7"/>
  <c r="R347" i="7"/>
  <c r="R332" i="7"/>
  <c r="R322" i="7"/>
  <c r="R314" i="7"/>
  <c r="R305" i="7"/>
  <c r="R304" i="7"/>
  <c r="R303" i="7"/>
  <c r="R302" i="7"/>
  <c r="R301" i="7"/>
  <c r="R289" i="7"/>
  <c r="R288" i="7"/>
  <c r="R287" i="7"/>
  <c r="R222" i="7"/>
  <c r="R213" i="7"/>
  <c r="R212" i="7"/>
  <c r="R182" i="7"/>
  <c r="R181" i="7"/>
  <c r="R180" i="7"/>
  <c r="R179" i="7"/>
  <c r="R178" i="7"/>
  <c r="R177" i="7"/>
  <c r="R164" i="7"/>
  <c r="R163" i="7"/>
  <c r="R162" i="7"/>
  <c r="R161" i="7"/>
  <c r="R160" i="7"/>
  <c r="R159" i="7"/>
  <c r="R143" i="7"/>
  <c r="R142" i="7"/>
  <c r="R128" i="7"/>
  <c r="R127" i="7"/>
  <c r="R92" i="7"/>
  <c r="R91" i="7"/>
  <c r="R90" i="7"/>
  <c r="R89" i="7"/>
  <c r="R88" i="7"/>
  <c r="R87" i="7"/>
  <c r="R86" i="7"/>
  <c r="R66" i="7"/>
  <c r="R65" i="7"/>
  <c r="R55" i="7"/>
  <c r="R54" i="7"/>
  <c r="R53" i="7"/>
  <c r="R52" i="7"/>
  <c r="R51" i="7"/>
  <c r="R50" i="7"/>
  <c r="R32" i="7"/>
  <c r="R31" i="7"/>
  <c r="R30" i="7"/>
  <c r="R28" i="7"/>
  <c r="R27" i="7"/>
  <c r="R26" i="7"/>
  <c r="R23" i="7"/>
  <c r="S1906" i="7"/>
  <c r="S1905" i="7"/>
  <c r="S1904" i="7"/>
  <c r="S1903" i="7"/>
  <c r="S1902" i="7"/>
  <c r="S1901" i="7"/>
  <c r="S1900" i="7"/>
  <c r="S1899" i="7"/>
  <c r="S1898" i="7"/>
  <c r="S1897" i="7"/>
  <c r="S1896" i="7"/>
  <c r="S1895" i="7"/>
  <c r="S1894" i="7"/>
  <c r="S1893" i="7"/>
  <c r="S1892" i="7"/>
  <c r="S1891" i="7"/>
  <c r="S1890" i="7"/>
  <c r="S1889" i="7"/>
  <c r="S1888" i="7"/>
  <c r="S1887" i="7"/>
  <c r="S1886" i="7"/>
  <c r="S1885" i="7"/>
  <c r="S1884" i="7"/>
  <c r="S1883" i="7"/>
  <c r="S1882" i="7"/>
  <c r="S1881" i="7"/>
  <c r="S1880" i="7"/>
  <c r="S1879" i="7"/>
  <c r="S1878" i="7"/>
  <c r="S1877" i="7"/>
  <c r="S1876" i="7"/>
  <c r="S1875" i="7"/>
  <c r="S1874" i="7"/>
  <c r="S1873" i="7"/>
  <c r="S1872" i="7"/>
  <c r="S1871" i="7"/>
  <c r="S1870" i="7"/>
  <c r="S1869" i="7"/>
  <c r="S1868" i="7"/>
  <c r="S1867" i="7"/>
  <c r="S1866" i="7"/>
  <c r="S1865" i="7"/>
  <c r="S1864" i="7"/>
  <c r="S1863" i="7"/>
  <c r="S1862" i="7"/>
  <c r="S1861" i="7"/>
  <c r="S1860" i="7"/>
  <c r="S1859" i="7"/>
  <c r="S1858" i="7"/>
  <c r="S1857" i="7"/>
  <c r="S1856" i="7"/>
  <c r="S1855" i="7"/>
  <c r="S1854" i="7"/>
  <c r="S1853" i="7"/>
  <c r="S1852" i="7"/>
  <c r="S1851" i="7"/>
  <c r="S1850" i="7"/>
  <c r="S1849" i="7"/>
  <c r="S1848" i="7"/>
  <c r="S1847" i="7"/>
  <c r="S1846" i="7"/>
  <c r="S1845" i="7"/>
  <c r="S1844" i="7"/>
  <c r="S1843" i="7"/>
  <c r="S1842" i="7"/>
  <c r="S1841" i="7"/>
  <c r="S1840" i="7"/>
  <c r="S1839" i="7"/>
  <c r="S1838" i="7"/>
  <c r="S1837" i="7"/>
  <c r="S1836" i="7"/>
  <c r="S1835" i="7"/>
  <c r="S1834" i="7"/>
  <c r="S1833" i="7"/>
  <c r="S1832" i="7"/>
  <c r="S1831" i="7"/>
  <c r="S1830" i="7"/>
  <c r="S1829" i="7"/>
  <c r="S1828" i="7"/>
  <c r="S1827" i="7"/>
  <c r="S1826" i="7"/>
  <c r="S1825" i="7"/>
  <c r="S1824" i="7"/>
  <c r="S1823" i="7"/>
  <c r="S1822" i="7"/>
  <c r="S1821" i="7"/>
  <c r="S1820" i="7"/>
  <c r="S1819" i="7"/>
  <c r="S1818" i="7"/>
  <c r="S1817" i="7"/>
  <c r="S1816" i="7"/>
  <c r="S1815" i="7"/>
  <c r="S1814" i="7"/>
  <c r="S1813" i="7"/>
  <c r="S1812" i="7"/>
  <c r="S1811" i="7"/>
  <c r="S1810" i="7"/>
  <c r="S1809" i="7"/>
  <c r="S1808" i="7"/>
  <c r="S1807" i="7"/>
  <c r="S1806" i="7"/>
  <c r="S1805" i="7"/>
  <c r="S1804" i="7"/>
  <c r="S1803" i="7"/>
  <c r="S1802" i="7"/>
  <c r="S1801" i="7"/>
  <c r="S1800" i="7"/>
  <c r="S1799" i="7"/>
  <c r="S1798" i="7"/>
  <c r="S1797" i="7"/>
  <c r="S1796" i="7"/>
  <c r="S1795" i="7"/>
  <c r="S1794" i="7"/>
  <c r="S1793" i="7"/>
  <c r="S1792" i="7"/>
  <c r="S1791" i="7"/>
  <c r="S1790" i="7"/>
  <c r="S1789" i="7"/>
  <c r="S1788" i="7"/>
  <c r="S1787" i="7"/>
  <c r="S1786" i="7"/>
  <c r="S1785" i="7"/>
  <c r="S1784" i="7"/>
  <c r="S1783" i="7"/>
  <c r="S1782" i="7"/>
  <c r="S1781" i="7"/>
  <c r="S1780" i="7"/>
  <c r="S1779" i="7"/>
  <c r="S1778" i="7"/>
  <c r="S1777" i="7"/>
  <c r="S1776" i="7"/>
  <c r="S1775" i="7"/>
  <c r="S1774" i="7"/>
  <c r="S1773" i="7"/>
  <c r="S1772" i="7"/>
  <c r="S1771" i="7"/>
  <c r="S1770" i="7"/>
  <c r="S1769" i="7"/>
  <c r="S1768" i="7"/>
  <c r="S1767" i="7"/>
  <c r="S1766" i="7"/>
  <c r="S1765" i="7"/>
  <c r="S1764" i="7"/>
  <c r="S1763" i="7"/>
  <c r="S1762" i="7"/>
  <c r="S1761" i="7"/>
  <c r="S1760" i="7"/>
  <c r="S1759" i="7"/>
  <c r="S1758" i="7"/>
  <c r="S1757" i="7"/>
  <c r="S1756" i="7"/>
  <c r="S1755" i="7"/>
  <c r="S1754" i="7"/>
  <c r="S1753" i="7"/>
  <c r="S1752" i="7"/>
  <c r="S1751" i="7"/>
  <c r="S1750" i="7"/>
  <c r="S1749" i="7"/>
  <c r="S1748" i="7"/>
  <c r="S1747" i="7"/>
  <c r="S1746" i="7"/>
  <c r="S1745" i="7"/>
  <c r="S1744" i="7"/>
  <c r="S1743" i="7"/>
  <c r="S1742" i="7"/>
  <c r="S1741" i="7"/>
  <c r="S1740" i="7"/>
  <c r="S1739" i="7"/>
  <c r="S1738" i="7"/>
  <c r="S1737" i="7"/>
  <c r="S1736" i="7"/>
  <c r="S1735" i="7"/>
  <c r="S1734" i="7"/>
  <c r="S1733" i="7"/>
  <c r="S1732" i="7"/>
  <c r="S1731" i="7"/>
  <c r="S1730" i="7"/>
  <c r="S1729" i="7"/>
  <c r="S1728" i="7"/>
  <c r="S1727" i="7"/>
  <c r="S1726" i="7"/>
  <c r="S1725" i="7"/>
  <c r="S1724" i="7"/>
  <c r="S1723" i="7"/>
  <c r="S1722" i="7"/>
  <c r="S1721" i="7"/>
  <c r="S1720" i="7"/>
  <c r="S1719" i="7"/>
  <c r="S1718" i="7"/>
  <c r="S1717" i="7"/>
  <c r="S1716" i="7"/>
  <c r="S1715" i="7"/>
  <c r="S1714" i="7"/>
  <c r="S1713" i="7"/>
  <c r="S1712" i="7"/>
  <c r="S1711" i="7"/>
  <c r="S1710" i="7"/>
  <c r="S1709" i="7"/>
  <c r="S1708" i="7"/>
  <c r="S1707" i="7"/>
  <c r="S1706" i="7"/>
  <c r="S1705" i="7"/>
  <c r="S1704" i="7"/>
  <c r="S1703" i="7"/>
  <c r="S1702" i="7"/>
  <c r="S1701" i="7"/>
  <c r="S1700" i="7"/>
  <c r="S1699" i="7"/>
  <c r="S1698" i="7"/>
  <c r="S1697" i="7"/>
  <c r="S1696" i="7"/>
  <c r="S1695" i="7"/>
  <c r="S1694" i="7"/>
  <c r="S1693" i="7"/>
  <c r="S1692" i="7"/>
  <c r="S1691" i="7"/>
  <c r="S1690" i="7"/>
  <c r="S1689" i="7"/>
  <c r="S1688" i="7"/>
  <c r="S1687" i="7"/>
  <c r="S1686" i="7"/>
  <c r="S1685" i="7"/>
  <c r="S1684" i="7"/>
  <c r="S1683" i="7"/>
  <c r="S1682" i="7"/>
  <c r="S1681" i="7"/>
  <c r="S1680" i="7"/>
  <c r="S1679" i="7"/>
  <c r="S1678" i="7"/>
  <c r="S1677" i="7"/>
  <c r="S1676" i="7"/>
  <c r="S1675" i="7"/>
  <c r="S1674" i="7"/>
  <c r="S1673" i="7"/>
  <c r="S1672" i="7"/>
  <c r="S1671" i="7"/>
  <c r="S1670" i="7"/>
  <c r="S1669" i="7"/>
  <c r="S1668" i="7"/>
  <c r="S1667" i="7"/>
  <c r="S1666" i="7"/>
  <c r="S1665" i="7"/>
  <c r="S1664" i="7"/>
  <c r="S1663" i="7"/>
  <c r="S1662" i="7"/>
  <c r="S1661" i="7"/>
  <c r="S1660" i="7"/>
  <c r="S1659" i="7"/>
  <c r="S1658" i="7"/>
  <c r="S1657" i="7"/>
  <c r="S1656" i="7"/>
  <c r="S1655" i="7"/>
  <c r="S1654" i="7"/>
  <c r="S1653" i="7"/>
  <c r="S1652" i="7"/>
  <c r="S1651" i="7"/>
  <c r="S1650" i="7"/>
  <c r="S1649" i="7"/>
  <c r="S1648" i="7"/>
  <c r="S1647" i="7"/>
  <c r="S1646" i="7"/>
  <c r="S1645" i="7"/>
  <c r="S1644" i="7"/>
  <c r="S1643" i="7"/>
  <c r="S1642" i="7"/>
  <c r="S1641" i="7"/>
  <c r="S1640" i="7"/>
  <c r="S1639" i="7"/>
  <c r="S1638" i="7"/>
  <c r="S1637" i="7"/>
  <c r="S1636" i="7"/>
  <c r="S1635" i="7"/>
  <c r="S1634" i="7"/>
  <c r="S1633" i="7"/>
  <c r="S1632" i="7"/>
  <c r="S1631" i="7"/>
  <c r="S1630" i="7"/>
  <c r="S1629" i="7"/>
  <c r="S1628" i="7"/>
  <c r="S1627" i="7"/>
  <c r="S1626" i="7"/>
  <c r="S1625" i="7"/>
  <c r="S1624" i="7"/>
  <c r="S1623" i="7"/>
  <c r="S1622" i="7"/>
  <c r="S1621" i="7"/>
  <c r="S1620" i="7"/>
  <c r="S1619" i="7"/>
  <c r="S1618" i="7"/>
  <c r="S1617" i="7"/>
  <c r="S1616" i="7"/>
  <c r="S1615" i="7"/>
  <c r="S1614" i="7"/>
  <c r="S1613" i="7"/>
  <c r="S1612" i="7"/>
  <c r="S1611" i="7"/>
  <c r="S1610" i="7"/>
  <c r="S1609" i="7"/>
  <c r="S1608" i="7"/>
  <c r="S1607" i="7"/>
  <c r="S1606" i="7"/>
  <c r="S1605" i="7"/>
  <c r="S1604" i="7"/>
  <c r="S1603" i="7"/>
  <c r="S1602" i="7"/>
  <c r="S1601" i="7"/>
  <c r="S1600" i="7"/>
  <c r="S1599" i="7"/>
  <c r="S1598" i="7"/>
  <c r="S1597" i="7"/>
  <c r="S1596" i="7"/>
  <c r="S1595" i="7"/>
  <c r="S1594" i="7"/>
  <c r="S1593" i="7"/>
  <c r="S1592" i="7"/>
  <c r="S1591" i="7"/>
  <c r="S1590" i="7"/>
  <c r="S1589" i="7"/>
  <c r="S1588" i="7"/>
  <c r="S1587" i="7"/>
  <c r="S1586" i="7"/>
  <c r="S1585" i="7"/>
  <c r="S1584" i="7"/>
  <c r="S1583" i="7"/>
  <c r="S1582" i="7"/>
  <c r="S1581" i="7"/>
  <c r="S1580" i="7"/>
  <c r="S1579" i="7"/>
  <c r="S1578" i="7"/>
  <c r="S1577" i="7"/>
  <c r="S1576" i="7"/>
  <c r="S1575" i="7"/>
  <c r="S1574" i="7"/>
  <c r="S1573" i="7"/>
  <c r="S1572" i="7"/>
  <c r="S1571" i="7"/>
  <c r="S1570" i="7"/>
  <c r="S1569" i="7"/>
  <c r="S1568" i="7"/>
  <c r="S1567" i="7"/>
  <c r="S1566" i="7"/>
  <c r="S1565" i="7"/>
  <c r="S1564" i="7"/>
  <c r="S1563" i="7"/>
  <c r="S1562" i="7"/>
  <c r="S1561" i="7"/>
  <c r="S1560" i="7"/>
  <c r="S1559" i="7"/>
  <c r="S1558" i="7"/>
  <c r="S1557" i="7"/>
  <c r="S1556" i="7"/>
  <c r="S1555" i="7"/>
  <c r="S1554" i="7"/>
  <c r="S1553" i="7"/>
  <c r="S1552" i="7"/>
  <c r="S1551" i="7"/>
  <c r="S1550" i="7"/>
  <c r="S1549" i="7"/>
  <c r="S1548" i="7"/>
  <c r="S1547" i="7"/>
  <c r="S1546" i="7"/>
  <c r="S1545" i="7"/>
  <c r="S1544" i="7"/>
  <c r="S1543" i="7"/>
  <c r="S1542" i="7"/>
  <c r="S1541" i="7"/>
  <c r="S1540" i="7"/>
  <c r="S1539" i="7"/>
  <c r="S1538" i="7"/>
  <c r="S1537" i="7"/>
  <c r="S1536" i="7"/>
  <c r="S1535" i="7"/>
  <c r="S1534" i="7"/>
  <c r="S1533" i="7"/>
  <c r="S1532" i="7"/>
  <c r="S1531" i="7"/>
  <c r="S1530" i="7"/>
  <c r="S1529" i="7"/>
  <c r="S1528" i="7"/>
  <c r="S1527" i="7"/>
  <c r="S1526" i="7"/>
  <c r="S1525" i="7"/>
  <c r="S1524" i="7"/>
  <c r="S1523" i="7"/>
  <c r="S1522" i="7"/>
  <c r="S1521" i="7"/>
  <c r="S1520" i="7"/>
  <c r="S1519" i="7"/>
  <c r="S1518" i="7"/>
  <c r="S1517" i="7"/>
  <c r="S1516" i="7"/>
  <c r="S1515" i="7"/>
  <c r="S1514" i="7"/>
  <c r="S1513" i="7"/>
  <c r="S1512" i="7"/>
  <c r="S1511" i="7"/>
  <c r="S1510" i="7"/>
  <c r="S1509" i="7"/>
  <c r="S1508" i="7"/>
  <c r="S1507" i="7"/>
  <c r="S1506" i="7"/>
  <c r="S1505" i="7"/>
  <c r="S1504" i="7"/>
  <c r="S1503" i="7"/>
  <c r="S1502" i="7"/>
  <c r="S1501" i="7"/>
  <c r="S1500" i="7"/>
  <c r="S1499" i="7"/>
  <c r="S1498" i="7"/>
  <c r="S1497" i="7"/>
  <c r="S1496" i="7"/>
  <c r="S1495" i="7"/>
  <c r="S1494" i="7"/>
  <c r="S1493" i="7"/>
  <c r="S1492" i="7"/>
  <c r="S1491" i="7"/>
  <c r="S1490" i="7"/>
  <c r="S1489" i="7"/>
  <c r="S1488" i="7"/>
  <c r="S1487" i="7"/>
  <c r="S1486" i="7"/>
  <c r="S1485" i="7"/>
  <c r="S1484" i="7"/>
  <c r="S1483" i="7"/>
  <c r="S1482" i="7"/>
  <c r="S1481" i="7"/>
  <c r="S1480" i="7"/>
  <c r="S1479" i="7"/>
  <c r="S1478" i="7"/>
  <c r="S1477" i="7"/>
  <c r="S1476" i="7"/>
  <c r="S1475" i="7"/>
  <c r="S1474" i="7"/>
  <c r="S1473" i="7"/>
  <c r="S1472" i="7"/>
  <c r="S1471" i="7"/>
  <c r="S1470" i="7"/>
  <c r="S1469" i="7"/>
  <c r="S1468" i="7"/>
  <c r="S1467" i="7"/>
  <c r="S1466" i="7"/>
  <c r="S1465" i="7"/>
  <c r="S1464" i="7"/>
  <c r="S1463" i="7"/>
  <c r="S1462" i="7"/>
  <c r="S1461" i="7"/>
  <c r="S1460" i="7"/>
  <c r="S1459" i="7"/>
  <c r="S1458" i="7"/>
  <c r="S1457" i="7"/>
  <c r="S1456" i="7"/>
  <c r="S1455" i="7"/>
  <c r="S1454" i="7"/>
  <c r="S1453" i="7"/>
  <c r="S1452" i="7"/>
  <c r="S1451" i="7"/>
  <c r="S1450" i="7"/>
  <c r="S1449" i="7"/>
  <c r="S1448" i="7"/>
  <c r="S1447" i="7"/>
  <c r="S1446" i="7"/>
  <c r="S1445" i="7"/>
  <c r="S1444" i="7"/>
  <c r="S1443" i="7"/>
  <c r="S1442" i="7"/>
  <c r="S1441" i="7"/>
  <c r="S1440" i="7"/>
  <c r="S1439" i="7"/>
  <c r="S1438" i="7"/>
  <c r="S1437" i="7"/>
  <c r="S1436" i="7"/>
  <c r="S1435" i="7"/>
  <c r="S1434" i="7"/>
  <c r="S1433" i="7"/>
  <c r="S1432" i="7"/>
  <c r="S1431" i="7"/>
  <c r="S1430" i="7"/>
  <c r="S1429" i="7"/>
  <c r="S1428" i="7"/>
  <c r="S1427" i="7"/>
  <c r="S1426" i="7"/>
  <c r="S1425" i="7"/>
  <c r="S1424" i="7"/>
  <c r="S1423" i="7"/>
  <c r="S1422" i="7"/>
  <c r="S1421" i="7"/>
  <c r="S1420" i="7"/>
  <c r="S1419" i="7"/>
  <c r="S1418" i="7"/>
  <c r="S1417" i="7"/>
  <c r="S1416" i="7"/>
  <c r="S1415" i="7"/>
  <c r="S1414" i="7"/>
  <c r="S1413" i="7"/>
  <c r="S1412" i="7"/>
  <c r="S1411" i="7"/>
  <c r="S1410" i="7"/>
  <c r="S1409" i="7"/>
  <c r="S1408" i="7"/>
  <c r="S1407" i="7"/>
  <c r="S1406" i="7"/>
  <c r="S1405" i="7"/>
  <c r="S1404" i="7"/>
  <c r="S1403" i="7"/>
  <c r="S1402" i="7"/>
  <c r="S1401" i="7"/>
  <c r="S1400" i="7"/>
  <c r="S1399" i="7"/>
  <c r="S1398" i="7"/>
  <c r="S1397" i="7"/>
  <c r="S1396" i="7"/>
  <c r="S1395" i="7"/>
  <c r="S1394" i="7"/>
  <c r="S1393" i="7"/>
  <c r="S1392" i="7"/>
  <c r="S1391" i="7"/>
  <c r="S1390" i="7"/>
  <c r="S1389" i="7"/>
  <c r="S1388" i="7"/>
  <c r="S1387" i="7"/>
  <c r="S1386" i="7"/>
  <c r="S1385" i="7"/>
  <c r="S1384" i="7"/>
  <c r="S1383" i="7"/>
  <c r="S1382" i="7"/>
  <c r="S1381" i="7"/>
  <c r="S1380" i="7"/>
  <c r="S1379" i="7"/>
  <c r="S1378" i="7"/>
  <c r="S1377" i="7"/>
  <c r="S1376" i="7"/>
  <c r="S1375" i="7"/>
  <c r="S1374" i="7"/>
  <c r="S1373" i="7"/>
  <c r="S1372" i="7"/>
  <c r="S1371" i="7"/>
  <c r="S1370" i="7"/>
  <c r="S1369" i="7"/>
  <c r="S1368" i="7"/>
  <c r="S1367" i="7"/>
  <c r="S1366" i="7"/>
  <c r="S1365" i="7"/>
  <c r="S1364" i="7"/>
  <c r="S1363" i="7"/>
  <c r="S1362" i="7"/>
  <c r="S1361" i="7"/>
  <c r="S1360" i="7"/>
  <c r="S1359" i="7"/>
  <c r="S1358" i="7"/>
  <c r="S1357" i="7"/>
  <c r="S1356" i="7"/>
  <c r="S1355" i="7"/>
  <c r="S1354" i="7"/>
  <c r="S1353" i="7"/>
  <c r="S1352" i="7"/>
  <c r="S1351" i="7"/>
  <c r="S1350" i="7"/>
  <c r="S1349" i="7"/>
  <c r="S1348" i="7"/>
  <c r="S1347" i="7"/>
  <c r="S1346" i="7"/>
  <c r="S1345" i="7"/>
  <c r="S1344" i="7"/>
  <c r="S1343" i="7"/>
  <c r="S1342" i="7"/>
  <c r="S1341" i="7"/>
  <c r="S1340" i="7"/>
  <c r="S1339" i="7"/>
  <c r="S1338" i="7"/>
  <c r="S1337" i="7"/>
  <c r="S1336" i="7"/>
  <c r="S1335" i="7"/>
  <c r="S1334" i="7"/>
  <c r="S1333" i="7"/>
  <c r="S1332" i="7"/>
  <c r="S1331" i="7"/>
  <c r="S1330" i="7"/>
  <c r="S1329" i="7"/>
  <c r="S1328" i="7"/>
  <c r="S1327" i="7"/>
  <c r="S1326" i="7"/>
  <c r="S1325" i="7"/>
  <c r="S1324" i="7"/>
  <c r="S1323" i="7"/>
  <c r="S1322" i="7"/>
  <c r="S1321" i="7"/>
  <c r="S1320" i="7"/>
  <c r="S1319" i="7"/>
  <c r="S1318" i="7"/>
  <c r="S1317" i="7"/>
  <c r="S1316" i="7"/>
  <c r="S1315" i="7"/>
  <c r="S1314" i="7"/>
  <c r="S1313" i="7"/>
  <c r="S1312" i="7"/>
  <c r="S1311" i="7"/>
  <c r="S1310" i="7"/>
  <c r="S1309" i="7"/>
  <c r="S1308" i="7"/>
  <c r="S1307" i="7"/>
  <c r="S1306" i="7"/>
  <c r="S1305" i="7"/>
  <c r="S1304" i="7"/>
  <c r="S1303" i="7"/>
  <c r="S1302" i="7"/>
  <c r="S1301" i="7"/>
  <c r="S1300" i="7"/>
  <c r="S1299" i="7"/>
  <c r="S1298" i="7"/>
  <c r="S1297" i="7"/>
  <c r="S1296" i="7"/>
  <c r="S1295" i="7"/>
  <c r="S1294" i="7"/>
  <c r="S1293" i="7"/>
  <c r="S1292" i="7"/>
  <c r="S1291" i="7"/>
  <c r="S1290" i="7"/>
  <c r="S1289" i="7"/>
  <c r="S1288" i="7"/>
  <c r="S1287" i="7"/>
  <c r="S1286" i="7"/>
  <c r="S1285" i="7"/>
  <c r="S1284" i="7"/>
  <c r="S1283" i="7"/>
  <c r="S1282" i="7"/>
  <c r="S1281" i="7"/>
  <c r="S1280" i="7"/>
  <c r="S1279" i="7"/>
  <c r="S1278" i="7"/>
  <c r="S1277" i="7"/>
  <c r="S1276" i="7"/>
  <c r="S1275" i="7"/>
  <c r="S1274" i="7"/>
  <c r="S1273" i="7"/>
  <c r="S1272" i="7"/>
  <c r="S1271" i="7"/>
  <c r="S1270" i="7"/>
  <c r="S1269" i="7"/>
  <c r="S1268" i="7"/>
  <c r="S1267" i="7"/>
  <c r="S1266" i="7"/>
  <c r="S1265" i="7"/>
  <c r="S1264" i="7"/>
  <c r="S1263" i="7"/>
  <c r="S1262" i="7"/>
  <c r="S1261" i="7"/>
  <c r="S1260" i="7"/>
  <c r="S1259" i="7"/>
  <c r="S1258" i="7"/>
  <c r="S1257" i="7"/>
  <c r="S1256" i="7"/>
  <c r="S1255" i="7"/>
  <c r="S1254" i="7"/>
  <c r="S1253" i="7"/>
  <c r="S1252" i="7"/>
  <c r="S1251" i="7"/>
  <c r="S1250" i="7"/>
  <c r="S1249" i="7"/>
  <c r="S1248" i="7"/>
  <c r="S1247" i="7"/>
  <c r="S1246" i="7"/>
  <c r="S1245" i="7"/>
  <c r="S1244" i="7"/>
  <c r="S1243" i="7"/>
  <c r="S1242" i="7"/>
  <c r="S1241" i="7"/>
  <c r="S1240" i="7"/>
  <c r="S1239" i="7"/>
  <c r="S1238" i="7"/>
  <c r="S1237" i="7"/>
  <c r="S1236" i="7"/>
  <c r="S1235" i="7"/>
  <c r="S1234" i="7"/>
  <c r="S1233" i="7"/>
  <c r="S1232" i="7"/>
  <c r="S1231" i="7"/>
  <c r="S1230" i="7"/>
  <c r="S1229" i="7"/>
  <c r="S1228" i="7"/>
  <c r="S1227" i="7"/>
  <c r="S1226" i="7"/>
  <c r="S1225" i="7"/>
  <c r="S1224" i="7"/>
  <c r="S1223" i="7"/>
  <c r="S1222" i="7"/>
  <c r="S1221" i="7"/>
  <c r="S1220" i="7"/>
  <c r="S1219" i="7"/>
  <c r="S1218" i="7"/>
  <c r="S1217" i="7"/>
  <c r="S1216" i="7"/>
  <c r="S1215" i="7"/>
  <c r="S1214" i="7"/>
  <c r="S1213" i="7"/>
  <c r="S1212" i="7"/>
  <c r="S1211" i="7"/>
  <c r="S1210" i="7"/>
  <c r="S1209" i="7"/>
  <c r="S1208" i="7"/>
  <c r="S1207" i="7"/>
  <c r="S1206" i="7"/>
  <c r="S1205" i="7"/>
  <c r="S1204" i="7"/>
  <c r="S1203" i="7"/>
  <c r="S1202" i="7"/>
  <c r="S1201" i="7"/>
  <c r="S1200" i="7"/>
  <c r="S1199" i="7"/>
  <c r="S1198" i="7"/>
  <c r="S1197" i="7"/>
  <c r="S1196" i="7"/>
  <c r="S1195" i="7"/>
  <c r="S1194" i="7"/>
  <c r="S1193" i="7"/>
  <c r="S1192" i="7"/>
  <c r="S1191" i="7"/>
  <c r="S1190" i="7"/>
  <c r="S1189" i="7"/>
  <c r="S1188" i="7"/>
  <c r="S1187" i="7"/>
  <c r="S1186" i="7"/>
  <c r="S1185" i="7"/>
  <c r="S1184" i="7"/>
  <c r="S1183" i="7"/>
  <c r="S1182" i="7"/>
  <c r="S1181" i="7"/>
  <c r="S1180" i="7"/>
  <c r="S1179" i="7"/>
  <c r="S1178" i="7"/>
  <c r="S1177" i="7"/>
  <c r="S1176" i="7"/>
  <c r="S1175" i="7"/>
  <c r="S1174" i="7"/>
  <c r="S1173" i="7"/>
  <c r="S1172" i="7"/>
  <c r="S1171" i="7"/>
  <c r="S1170" i="7"/>
  <c r="S1169" i="7"/>
  <c r="S1168" i="7"/>
  <c r="S1167" i="7"/>
  <c r="S1166" i="7"/>
  <c r="S1165" i="7"/>
  <c r="S1164" i="7"/>
  <c r="S1163" i="7"/>
  <c r="S1162" i="7"/>
  <c r="S1161" i="7"/>
  <c r="S1160" i="7"/>
  <c r="S1159" i="7"/>
  <c r="S1158" i="7"/>
  <c r="S1157" i="7"/>
  <c r="S1156" i="7"/>
  <c r="S1155" i="7"/>
  <c r="S1154" i="7"/>
  <c r="S1153" i="7"/>
  <c r="S1152" i="7"/>
  <c r="S1151" i="7"/>
  <c r="S1150" i="7"/>
  <c r="S1149" i="7"/>
  <c r="S1148" i="7"/>
  <c r="S1147" i="7"/>
  <c r="S1146" i="7"/>
  <c r="S1145" i="7"/>
  <c r="S1144" i="7"/>
  <c r="S1143" i="7"/>
  <c r="S1142" i="7"/>
  <c r="S1141" i="7"/>
  <c r="S1140" i="7"/>
  <c r="S1139" i="7"/>
  <c r="S1138" i="7"/>
  <c r="S1137" i="7"/>
  <c r="S1136" i="7"/>
  <c r="S1135" i="7"/>
  <c r="S1134" i="7"/>
  <c r="S1133" i="7"/>
  <c r="S1132" i="7"/>
  <c r="S1131" i="7"/>
  <c r="S1130" i="7"/>
  <c r="S1129" i="7"/>
  <c r="S1128" i="7"/>
  <c r="S1127" i="7"/>
  <c r="S1126" i="7"/>
  <c r="S1125" i="7"/>
  <c r="S1124" i="7"/>
  <c r="S1123" i="7"/>
  <c r="S1122" i="7"/>
  <c r="S1121" i="7"/>
  <c r="S1120" i="7"/>
  <c r="S1119" i="7"/>
  <c r="S1118" i="7"/>
  <c r="S1117" i="7"/>
  <c r="S1116" i="7"/>
  <c r="S1115" i="7"/>
  <c r="S1114" i="7"/>
  <c r="S1113" i="7"/>
  <c r="S1112" i="7"/>
  <c r="S1111" i="7"/>
  <c r="S1110" i="7"/>
  <c r="S1109" i="7"/>
  <c r="S1108" i="7"/>
  <c r="S1107" i="7"/>
  <c r="S1106" i="7"/>
  <c r="S1105" i="7"/>
  <c r="S1104" i="7"/>
  <c r="S1103" i="7"/>
  <c r="S1102" i="7"/>
  <c r="S1101" i="7"/>
  <c r="S1100" i="7"/>
  <c r="S1099" i="7"/>
  <c r="S1098" i="7"/>
  <c r="S1097" i="7"/>
  <c r="S1096" i="7"/>
  <c r="S1095" i="7"/>
  <c r="S1094" i="7"/>
  <c r="S1093" i="7"/>
  <c r="S1092" i="7"/>
  <c r="S1091" i="7"/>
  <c r="S1090" i="7"/>
  <c r="S1089" i="7"/>
  <c r="S1088" i="7"/>
  <c r="S1087" i="7"/>
  <c r="S1086" i="7"/>
  <c r="S1085" i="7"/>
  <c r="S1084" i="7"/>
  <c r="S1083" i="7"/>
  <c r="S1082" i="7"/>
  <c r="S1081" i="7"/>
  <c r="S1080" i="7"/>
  <c r="S1079" i="7"/>
  <c r="S1078" i="7"/>
  <c r="S1077" i="7"/>
  <c r="S1076" i="7"/>
  <c r="S1075" i="7"/>
  <c r="S1074" i="7"/>
  <c r="S1073" i="7"/>
  <c r="S1072" i="7"/>
  <c r="S1071" i="7"/>
  <c r="S1070" i="7"/>
  <c r="S1069" i="7"/>
  <c r="S1068" i="7"/>
  <c r="S1067" i="7"/>
  <c r="S1066" i="7"/>
  <c r="S1065" i="7"/>
  <c r="S1064" i="7"/>
  <c r="S1063" i="7"/>
  <c r="S1062" i="7"/>
  <c r="S1061" i="7"/>
  <c r="S1060" i="7"/>
  <c r="S1059" i="7"/>
  <c r="S1058" i="7"/>
  <c r="S1057" i="7"/>
  <c r="S1056" i="7"/>
  <c r="S1055" i="7"/>
  <c r="S1054" i="7"/>
  <c r="S1053" i="7"/>
  <c r="S1052" i="7"/>
  <c r="S1051" i="7"/>
  <c r="S1050" i="7"/>
  <c r="S1049" i="7"/>
  <c r="S1048" i="7"/>
  <c r="S1047" i="7"/>
  <c r="S1046" i="7"/>
  <c r="S1045" i="7"/>
  <c r="S1044" i="7"/>
  <c r="S1043" i="7"/>
  <c r="S1042" i="7"/>
  <c r="S1041" i="7"/>
  <c r="S1040" i="7"/>
  <c r="S1039" i="7"/>
  <c r="S1038" i="7"/>
  <c r="S1037" i="7"/>
  <c r="S1036" i="7"/>
  <c r="S1035" i="7"/>
  <c r="S1034" i="7"/>
  <c r="S1033" i="7"/>
  <c r="S1032" i="7"/>
  <c r="S1031" i="7"/>
  <c r="S1030" i="7"/>
  <c r="S1029" i="7"/>
  <c r="S1028" i="7"/>
  <c r="S1027" i="7"/>
  <c r="S1026" i="7"/>
  <c r="S1025" i="7"/>
  <c r="S1024" i="7"/>
  <c r="S1023" i="7"/>
  <c r="S1022" i="7"/>
  <c r="S1021" i="7"/>
  <c r="S1020" i="7"/>
  <c r="S1019" i="7"/>
  <c r="S1018" i="7"/>
  <c r="S1017" i="7"/>
  <c r="S1016" i="7"/>
  <c r="S1015" i="7"/>
  <c r="S1014" i="7"/>
  <c r="S1013" i="7"/>
  <c r="S1012" i="7"/>
  <c r="S1011" i="7"/>
  <c r="S1010" i="7"/>
  <c r="S1009" i="7"/>
  <c r="S1008" i="7"/>
  <c r="S1007" i="7"/>
  <c r="S1006" i="7"/>
  <c r="S1005" i="7"/>
  <c r="S1004" i="7"/>
  <c r="S1003" i="7"/>
  <c r="S1002" i="7"/>
  <c r="S1001" i="7"/>
  <c r="S1000" i="7"/>
  <c r="S999" i="7"/>
  <c r="S998" i="7"/>
  <c r="S997" i="7"/>
  <c r="S996" i="7"/>
  <c r="S995" i="7"/>
  <c r="S994" i="7"/>
  <c r="S993" i="7"/>
  <c r="S992" i="7"/>
  <c r="S991" i="7"/>
  <c r="S990" i="7"/>
  <c r="S989" i="7"/>
  <c r="S988" i="7"/>
  <c r="S987" i="7"/>
  <c r="S986" i="7"/>
  <c r="S985" i="7"/>
  <c r="S984" i="7"/>
  <c r="S983" i="7"/>
  <c r="S982" i="7"/>
  <c r="S981" i="7"/>
  <c r="S980" i="7"/>
  <c r="S979" i="7"/>
  <c r="S978" i="7"/>
  <c r="S977" i="7"/>
  <c r="S976" i="7"/>
  <c r="S975" i="7"/>
  <c r="S974" i="7"/>
  <c r="S973" i="7"/>
  <c r="S972" i="7"/>
  <c r="S971" i="7"/>
  <c r="S970" i="7"/>
  <c r="S969" i="7"/>
  <c r="S968" i="7"/>
  <c r="S967" i="7"/>
  <c r="S966" i="7"/>
  <c r="S965" i="7"/>
  <c r="S964" i="7"/>
  <c r="S963" i="7"/>
  <c r="S962" i="7"/>
  <c r="S961" i="7"/>
  <c r="S960" i="7"/>
  <c r="S959" i="7"/>
  <c r="S958" i="7"/>
  <c r="S957" i="7"/>
  <c r="S956" i="7"/>
  <c r="S955" i="7"/>
  <c r="S954" i="7"/>
  <c r="S953" i="7"/>
  <c r="S952" i="7"/>
  <c r="S951" i="7"/>
  <c r="S950" i="7"/>
  <c r="S949" i="7"/>
  <c r="S948" i="7"/>
  <c r="S947" i="7"/>
  <c r="S946" i="7"/>
  <c r="S945" i="7"/>
  <c r="S944" i="7"/>
  <c r="S943" i="7"/>
  <c r="S942" i="7"/>
  <c r="S941" i="7"/>
  <c r="S940" i="7"/>
  <c r="S939" i="7"/>
  <c r="S938" i="7"/>
  <c r="S937" i="7"/>
  <c r="S936" i="7"/>
  <c r="S935" i="7"/>
  <c r="S934" i="7"/>
  <c r="S933" i="7"/>
  <c r="S932" i="7"/>
  <c r="S931" i="7"/>
  <c r="S930" i="7"/>
  <c r="S929" i="7"/>
  <c r="S928" i="7"/>
  <c r="S927" i="7"/>
  <c r="S926" i="7"/>
  <c r="S925" i="7"/>
  <c r="S924" i="7"/>
  <c r="S923" i="7"/>
  <c r="S922" i="7"/>
  <c r="S921" i="7"/>
  <c r="S920" i="7"/>
  <c r="S919" i="7"/>
  <c r="S918" i="7"/>
  <c r="S917" i="7"/>
  <c r="S916" i="7"/>
  <c r="S915" i="7"/>
  <c r="S914" i="7"/>
  <c r="S913" i="7"/>
  <c r="S912" i="7"/>
  <c r="S911" i="7"/>
  <c r="S910" i="7"/>
  <c r="S909" i="7"/>
  <c r="S908" i="7"/>
  <c r="S907" i="7"/>
  <c r="S906" i="7"/>
  <c r="S905" i="7"/>
  <c r="S904" i="7"/>
  <c r="S903" i="7"/>
  <c r="S902" i="7"/>
  <c r="S901" i="7"/>
  <c r="S900" i="7"/>
  <c r="S899" i="7"/>
  <c r="S898" i="7"/>
  <c r="S897" i="7"/>
  <c r="S896" i="7"/>
  <c r="S895" i="7"/>
  <c r="S894" i="7"/>
  <c r="S893" i="7"/>
  <c r="S892" i="7"/>
  <c r="S891" i="7"/>
  <c r="S890" i="7"/>
  <c r="S889" i="7"/>
  <c r="S888" i="7"/>
  <c r="S887" i="7"/>
  <c r="S886" i="7"/>
  <c r="S885" i="7"/>
  <c r="S884" i="7"/>
  <c r="S883" i="7"/>
  <c r="S882" i="7"/>
  <c r="S881" i="7"/>
  <c r="S880" i="7"/>
  <c r="S879" i="7"/>
  <c r="S878" i="7"/>
  <c r="S877" i="7"/>
  <c r="S876" i="7"/>
  <c r="S875" i="7"/>
  <c r="S874" i="7"/>
  <c r="S873" i="7"/>
  <c r="S872" i="7"/>
  <c r="S871" i="7"/>
  <c r="S870" i="7"/>
  <c r="S869" i="7"/>
  <c r="S868" i="7"/>
  <c r="S867" i="7"/>
  <c r="S866" i="7"/>
  <c r="S865" i="7"/>
  <c r="S864" i="7"/>
  <c r="S863" i="7"/>
  <c r="S862" i="7"/>
  <c r="S861" i="7"/>
  <c r="S860" i="7"/>
  <c r="S859" i="7"/>
  <c r="S858" i="7"/>
  <c r="S857" i="7"/>
  <c r="S856" i="7"/>
  <c r="S855" i="7"/>
  <c r="S854" i="7"/>
  <c r="S853" i="7"/>
  <c r="S852" i="7"/>
  <c r="S851" i="7"/>
  <c r="S850" i="7"/>
  <c r="S849" i="7"/>
  <c r="S848" i="7"/>
  <c r="S847" i="7"/>
  <c r="S846" i="7"/>
  <c r="S845" i="7"/>
  <c r="S844" i="7"/>
  <c r="S843" i="7"/>
  <c r="S842" i="7"/>
  <c r="S841" i="7"/>
  <c r="S840" i="7"/>
  <c r="S839" i="7"/>
  <c r="S838" i="7"/>
  <c r="S837" i="7"/>
  <c r="S836" i="7"/>
  <c r="S835" i="7"/>
  <c r="S834" i="7"/>
  <c r="S833" i="7"/>
  <c r="S832" i="7"/>
  <c r="S831" i="7"/>
  <c r="S830" i="7"/>
  <c r="S829" i="7"/>
  <c r="S828" i="7"/>
  <c r="S827" i="7"/>
  <c r="S826" i="7"/>
  <c r="S825" i="7"/>
  <c r="S824" i="7"/>
  <c r="S823" i="7"/>
  <c r="S822" i="7"/>
  <c r="S821" i="7"/>
  <c r="S820" i="7"/>
  <c r="S819" i="7"/>
  <c r="S818" i="7"/>
  <c r="S817" i="7"/>
  <c r="S816" i="7"/>
  <c r="S815" i="7"/>
  <c r="S814" i="7"/>
  <c r="S813" i="7"/>
  <c r="S812" i="7"/>
  <c r="S811" i="7"/>
  <c r="S810" i="7"/>
  <c r="S809" i="7"/>
  <c r="S808" i="7"/>
  <c r="S807" i="7"/>
  <c r="S806" i="7"/>
  <c r="S805" i="7"/>
  <c r="S804" i="7"/>
  <c r="S803" i="7"/>
  <c r="S802" i="7"/>
  <c r="S801" i="7"/>
  <c r="S800" i="7"/>
  <c r="S799" i="7"/>
  <c r="S798" i="7"/>
  <c r="S797" i="7"/>
  <c r="S796" i="7"/>
  <c r="S795" i="7"/>
  <c r="S794" i="7"/>
  <c r="S793" i="7"/>
  <c r="S792" i="7"/>
  <c r="S791" i="7"/>
  <c r="S790" i="7"/>
  <c r="S789" i="7"/>
  <c r="S788" i="7"/>
  <c r="S787" i="7"/>
  <c r="S786" i="7"/>
  <c r="S785" i="7"/>
  <c r="S784" i="7"/>
  <c r="S783" i="7"/>
  <c r="S782" i="7"/>
  <c r="S781" i="7"/>
  <c r="S780" i="7"/>
  <c r="S779" i="7"/>
  <c r="S778" i="7"/>
  <c r="S777" i="7"/>
  <c r="S776" i="7"/>
  <c r="S775" i="7"/>
  <c r="S774" i="7"/>
  <c r="S773" i="7"/>
  <c r="S772" i="7"/>
  <c r="S771" i="7"/>
  <c r="S770" i="7"/>
  <c r="S769" i="7"/>
  <c r="S768" i="7"/>
  <c r="S767" i="7"/>
  <c r="S766" i="7"/>
  <c r="S765" i="7"/>
  <c r="S764" i="7"/>
  <c r="S763" i="7"/>
  <c r="S762" i="7"/>
  <c r="S761" i="7"/>
  <c r="S760" i="7"/>
  <c r="S759" i="7"/>
  <c r="S758" i="7"/>
  <c r="S757" i="7"/>
  <c r="S756" i="7"/>
  <c r="S755" i="7"/>
  <c r="S754" i="7"/>
  <c r="S753" i="7"/>
  <c r="S752" i="7"/>
  <c r="S751" i="7"/>
  <c r="S750" i="7"/>
  <c r="S749" i="7"/>
  <c r="S748" i="7"/>
  <c r="S747" i="7"/>
  <c r="S746" i="7"/>
  <c r="S745" i="7"/>
  <c r="S744" i="7"/>
  <c r="S743" i="7"/>
  <c r="S742" i="7"/>
  <c r="S741" i="7"/>
  <c r="S740" i="7"/>
  <c r="S739" i="7"/>
  <c r="S738" i="7"/>
  <c r="S737" i="7"/>
  <c r="S736" i="7"/>
  <c r="S735" i="7"/>
  <c r="S734" i="7"/>
  <c r="S733" i="7"/>
  <c r="S732" i="7"/>
  <c r="S731" i="7"/>
  <c r="S730" i="7"/>
  <c r="S729" i="7"/>
  <c r="S728" i="7"/>
  <c r="S727" i="7"/>
  <c r="S726" i="7"/>
  <c r="S725" i="7"/>
  <c r="S724" i="7"/>
  <c r="S723" i="7"/>
  <c r="S722" i="7"/>
  <c r="S721" i="7"/>
  <c r="S720" i="7"/>
  <c r="S719" i="7"/>
  <c r="S718" i="7"/>
  <c r="S717" i="7"/>
  <c r="S716" i="7"/>
  <c r="S715" i="7"/>
  <c r="S714" i="7"/>
  <c r="S713" i="7"/>
  <c r="S712" i="7"/>
  <c r="S711" i="7"/>
  <c r="S710" i="7"/>
  <c r="S709" i="7"/>
  <c r="S708" i="7"/>
  <c r="S707" i="7"/>
  <c r="S706" i="7"/>
  <c r="S705" i="7"/>
  <c r="S704" i="7"/>
  <c r="S703" i="7"/>
  <c r="S702" i="7"/>
  <c r="S701" i="7"/>
  <c r="S700" i="7"/>
  <c r="S699" i="7"/>
  <c r="S698" i="7"/>
  <c r="S697" i="7"/>
  <c r="S696" i="7"/>
  <c r="S695" i="7"/>
  <c r="S694" i="7"/>
  <c r="S693" i="7"/>
  <c r="S692" i="7"/>
  <c r="S691" i="7"/>
  <c r="S690" i="7"/>
  <c r="S689" i="7"/>
  <c r="S688" i="7"/>
  <c r="S687" i="7"/>
  <c r="S686" i="7"/>
  <c r="S685" i="7"/>
  <c r="S684" i="7"/>
  <c r="S683" i="7"/>
  <c r="S682" i="7"/>
  <c r="S681" i="7"/>
  <c r="S680" i="7"/>
  <c r="S679" i="7"/>
  <c r="S678" i="7"/>
  <c r="S677" i="7"/>
  <c r="S676" i="7"/>
  <c r="S675" i="7"/>
  <c r="S674" i="7"/>
  <c r="S673" i="7"/>
  <c r="S672" i="7"/>
  <c r="S671" i="7"/>
  <c r="S670" i="7"/>
  <c r="S669" i="7"/>
  <c r="S668" i="7"/>
  <c r="S667" i="7"/>
  <c r="S666" i="7"/>
  <c r="S665" i="7"/>
  <c r="S664" i="7"/>
  <c r="S663" i="7"/>
  <c r="S662" i="7"/>
  <c r="S661" i="7"/>
  <c r="S660" i="7"/>
  <c r="S659" i="7"/>
  <c r="S658" i="7"/>
  <c r="S657" i="7"/>
  <c r="S656" i="7"/>
  <c r="S655" i="7"/>
  <c r="S654" i="7"/>
  <c r="S653" i="7"/>
  <c r="S652" i="7"/>
  <c r="S651" i="7"/>
  <c r="S650" i="7"/>
  <c r="S649" i="7"/>
  <c r="S648" i="7"/>
  <c r="S647" i="7"/>
  <c r="S646" i="7"/>
  <c r="S645" i="7"/>
  <c r="S644" i="7"/>
  <c r="S643" i="7"/>
  <c r="S642" i="7"/>
  <c r="S641" i="7"/>
  <c r="S640" i="7"/>
  <c r="S639" i="7"/>
  <c r="S638" i="7"/>
  <c r="S637" i="7"/>
  <c r="S636" i="7"/>
  <c r="S635" i="7"/>
  <c r="S634" i="7"/>
  <c r="S633" i="7"/>
  <c r="S632" i="7"/>
  <c r="S631" i="7"/>
  <c r="S630" i="7"/>
  <c r="S629" i="7"/>
  <c r="S628" i="7"/>
  <c r="S627" i="7"/>
  <c r="S626" i="7"/>
  <c r="S625" i="7"/>
  <c r="S624" i="7"/>
  <c r="S623" i="7"/>
  <c r="S622" i="7"/>
  <c r="S621" i="7"/>
  <c r="S620" i="7"/>
  <c r="S619" i="7"/>
  <c r="S618" i="7"/>
  <c r="S617" i="7"/>
  <c r="S616" i="7"/>
  <c r="S615" i="7"/>
  <c r="S614" i="7"/>
  <c r="S613" i="7"/>
  <c r="S612" i="7"/>
  <c r="S611" i="7"/>
  <c r="S610" i="7"/>
  <c r="S609" i="7"/>
  <c r="S608" i="7"/>
  <c r="S607" i="7"/>
  <c r="S606" i="7"/>
  <c r="S605" i="7"/>
  <c r="S604" i="7"/>
  <c r="S603" i="7"/>
  <c r="S602" i="7"/>
  <c r="S601" i="7"/>
  <c r="S600" i="7"/>
  <c r="S599" i="7"/>
  <c r="S598" i="7"/>
  <c r="S597" i="7"/>
  <c r="S596" i="7"/>
  <c r="S595" i="7"/>
  <c r="S594" i="7"/>
  <c r="S593" i="7"/>
  <c r="S592" i="7"/>
  <c r="S591" i="7"/>
  <c r="S590" i="7"/>
  <c r="S589" i="7"/>
  <c r="S588" i="7"/>
  <c r="S587" i="7"/>
  <c r="S586" i="7"/>
  <c r="S585" i="7"/>
  <c r="S584" i="7"/>
  <c r="S583" i="7"/>
  <c r="S582" i="7"/>
  <c r="S581" i="7"/>
  <c r="S580" i="7"/>
  <c r="S579" i="7"/>
  <c r="S578" i="7"/>
  <c r="S577" i="7"/>
  <c r="S576" i="7"/>
  <c r="S575" i="7"/>
  <c r="S574" i="7"/>
  <c r="S573" i="7"/>
  <c r="S572" i="7"/>
  <c r="S571" i="7"/>
  <c r="S570" i="7"/>
  <c r="S569" i="7"/>
  <c r="S568" i="7"/>
  <c r="S567" i="7"/>
  <c r="S566" i="7"/>
  <c r="S565" i="7"/>
  <c r="S564" i="7"/>
  <c r="S563" i="7"/>
  <c r="S562" i="7"/>
  <c r="S561" i="7"/>
  <c r="S560" i="7"/>
  <c r="S559" i="7"/>
  <c r="S558" i="7"/>
  <c r="S557" i="7"/>
  <c r="S556" i="7"/>
  <c r="S555" i="7"/>
  <c r="S554" i="7"/>
  <c r="S553" i="7"/>
  <c r="S552" i="7"/>
  <c r="S551" i="7"/>
  <c r="S550" i="7"/>
  <c r="S549" i="7"/>
  <c r="S548" i="7"/>
  <c r="S547" i="7"/>
  <c r="S546" i="7"/>
  <c r="S545" i="7"/>
  <c r="S544" i="7"/>
  <c r="S543" i="7"/>
  <c r="S542" i="7"/>
  <c r="S541" i="7"/>
  <c r="S540" i="7"/>
  <c r="S539" i="7"/>
  <c r="S538" i="7"/>
  <c r="S537" i="7"/>
  <c r="S536" i="7"/>
  <c r="S535" i="7"/>
  <c r="S534" i="7"/>
  <c r="S533" i="7"/>
  <c r="S532" i="7"/>
  <c r="S531" i="7"/>
  <c r="S530" i="7"/>
  <c r="S529" i="7"/>
  <c r="S528" i="7"/>
  <c r="S527" i="7"/>
  <c r="S526" i="7"/>
  <c r="S525" i="7"/>
  <c r="S524" i="7"/>
  <c r="S523" i="7"/>
  <c r="S522" i="7"/>
  <c r="S521" i="7"/>
  <c r="S520" i="7"/>
  <c r="S519" i="7"/>
  <c r="S518" i="7"/>
  <c r="S517" i="7"/>
  <c r="S516" i="7"/>
  <c r="S515" i="7"/>
  <c r="S514" i="7"/>
  <c r="S513" i="7"/>
  <c r="S512" i="7"/>
  <c r="S511" i="7"/>
  <c r="S510" i="7"/>
  <c r="S509" i="7"/>
  <c r="S508" i="7"/>
  <c r="S507" i="7"/>
  <c r="S506" i="7"/>
  <c r="S505" i="7"/>
  <c r="S504" i="7"/>
  <c r="S503" i="7"/>
  <c r="S502" i="7"/>
  <c r="S501" i="7"/>
  <c r="S500" i="7"/>
  <c r="S499" i="7"/>
  <c r="S498" i="7"/>
  <c r="S497" i="7"/>
  <c r="S496" i="7"/>
  <c r="S495" i="7"/>
  <c r="S494" i="7"/>
  <c r="S493" i="7"/>
  <c r="S492" i="7"/>
  <c r="S491" i="7"/>
  <c r="S490" i="7"/>
  <c r="S489" i="7"/>
  <c r="S488" i="7"/>
  <c r="S487" i="7"/>
  <c r="S486" i="7"/>
  <c r="S485" i="7"/>
  <c r="S484" i="7"/>
  <c r="S483" i="7"/>
  <c r="S482" i="7"/>
  <c r="S481" i="7"/>
  <c r="S480" i="7"/>
  <c r="S479" i="7"/>
  <c r="S478" i="7"/>
  <c r="S477" i="7"/>
  <c r="S476" i="7"/>
  <c r="S475" i="7"/>
  <c r="S474" i="7"/>
  <c r="S473" i="7"/>
  <c r="S472" i="7"/>
  <c r="S471" i="7"/>
  <c r="S470" i="7"/>
  <c r="S469" i="7"/>
  <c r="S468" i="7"/>
  <c r="S467" i="7"/>
  <c r="S466" i="7"/>
  <c r="S465" i="7"/>
  <c r="S464" i="7"/>
  <c r="S463" i="7"/>
  <c r="S462" i="7"/>
  <c r="S461" i="7"/>
  <c r="S460" i="7"/>
  <c r="S459" i="7"/>
  <c r="S458" i="7"/>
  <c r="S457" i="7"/>
  <c r="S456" i="7"/>
  <c r="S455" i="7"/>
  <c r="S454" i="7"/>
  <c r="S453" i="7"/>
  <c r="S452" i="7"/>
  <c r="S451" i="7"/>
  <c r="S450" i="7"/>
  <c r="S449" i="7"/>
  <c r="S448" i="7"/>
  <c r="S447" i="7"/>
  <c r="S446" i="7"/>
  <c r="S445" i="7"/>
  <c r="S444" i="7"/>
  <c r="S443" i="7"/>
  <c r="S442" i="7"/>
  <c r="S441" i="7"/>
  <c r="S440" i="7"/>
  <c r="S439" i="7"/>
  <c r="S438" i="7"/>
  <c r="S437" i="7"/>
  <c r="S436" i="7"/>
  <c r="S435" i="7"/>
  <c r="S434" i="7"/>
  <c r="S433" i="7"/>
  <c r="S432" i="7"/>
  <c r="S431" i="7"/>
  <c r="S430" i="7"/>
  <c r="S429" i="7"/>
  <c r="S428" i="7"/>
  <c r="S427" i="7"/>
  <c r="S426" i="7"/>
  <c r="S425" i="7"/>
  <c r="S424" i="7"/>
  <c r="S423" i="7"/>
  <c r="S422" i="7"/>
  <c r="S421" i="7"/>
  <c r="S420" i="7"/>
  <c r="S419" i="7"/>
  <c r="S418" i="7"/>
  <c r="S417" i="7"/>
  <c r="S416" i="7"/>
  <c r="S415" i="7"/>
  <c r="S414" i="7"/>
  <c r="S413" i="7"/>
  <c r="S412" i="7"/>
  <c r="S411" i="7"/>
  <c r="S410" i="7"/>
  <c r="S409" i="7"/>
  <c r="S408" i="7"/>
  <c r="S407" i="7"/>
  <c r="S406" i="7"/>
  <c r="S405" i="7"/>
  <c r="S404" i="7"/>
  <c r="S403" i="7"/>
  <c r="S402" i="7"/>
  <c r="S401" i="7"/>
  <c r="S400" i="7"/>
  <c r="S399" i="7"/>
  <c r="S398" i="7"/>
  <c r="S397" i="7"/>
  <c r="S396" i="7"/>
  <c r="S395" i="7"/>
  <c r="S394" i="7"/>
  <c r="S393" i="7"/>
  <c r="S392" i="7"/>
  <c r="S391" i="7"/>
  <c r="S390" i="7"/>
  <c r="S389" i="7"/>
  <c r="S388" i="7"/>
  <c r="S387" i="7"/>
  <c r="S386" i="7"/>
  <c r="S385" i="7"/>
  <c r="S384" i="7"/>
  <c r="S383" i="7"/>
  <c r="S382" i="7"/>
  <c r="S381" i="7"/>
  <c r="S380" i="7"/>
  <c r="S379" i="7"/>
  <c r="S378" i="7"/>
  <c r="S377" i="7"/>
  <c r="S376" i="7"/>
  <c r="S375" i="7"/>
  <c r="S374" i="7"/>
  <c r="S373" i="7"/>
  <c r="S372" i="7"/>
  <c r="S371" i="7"/>
  <c r="S370" i="7"/>
  <c r="S369" i="7"/>
  <c r="S368" i="7"/>
  <c r="S367" i="7"/>
  <c r="S366" i="7"/>
  <c r="S365" i="7"/>
  <c r="S364" i="7"/>
  <c r="S363" i="7"/>
  <c r="S362" i="7"/>
  <c r="S361" i="7"/>
  <c r="S360" i="7"/>
  <c r="S359" i="7"/>
  <c r="S358" i="7"/>
  <c r="S357" i="7"/>
  <c r="S356" i="7"/>
  <c r="S355" i="7"/>
  <c r="S354" i="7"/>
  <c r="S353" i="7"/>
  <c r="S352" i="7"/>
  <c r="S351" i="7"/>
  <c r="S350" i="7"/>
  <c r="S349" i="7"/>
  <c r="S348" i="7"/>
  <c r="S347" i="7"/>
  <c r="S346" i="7"/>
  <c r="S345" i="7"/>
  <c r="S344" i="7"/>
  <c r="S343" i="7"/>
  <c r="S342" i="7"/>
  <c r="S341" i="7"/>
  <c r="S340" i="7"/>
  <c r="S339" i="7"/>
  <c r="S338" i="7"/>
  <c r="S337" i="7"/>
  <c r="S336" i="7"/>
  <c r="S335" i="7"/>
  <c r="S334" i="7"/>
  <c r="S333" i="7"/>
  <c r="S332" i="7"/>
  <c r="S331" i="7"/>
  <c r="S330" i="7"/>
  <c r="S329" i="7"/>
  <c r="S328" i="7"/>
  <c r="S327" i="7"/>
  <c r="S326" i="7"/>
  <c r="S325" i="7"/>
  <c r="S324" i="7"/>
  <c r="S323" i="7"/>
  <c r="S322" i="7"/>
  <c r="S321" i="7"/>
  <c r="S320" i="7"/>
  <c r="S319" i="7"/>
  <c r="S318" i="7"/>
  <c r="S317" i="7"/>
  <c r="S316" i="7"/>
  <c r="S315" i="7"/>
  <c r="S314" i="7"/>
  <c r="S313" i="7"/>
  <c r="S312" i="7"/>
  <c r="S311" i="7"/>
  <c r="S310" i="7"/>
  <c r="S309" i="7"/>
  <c r="S308" i="7"/>
  <c r="S307" i="7"/>
  <c r="S306" i="7"/>
  <c r="S305" i="7"/>
  <c r="S304" i="7"/>
  <c r="S303" i="7"/>
  <c r="S302" i="7"/>
  <c r="S301" i="7"/>
  <c r="S300" i="7"/>
  <c r="S299" i="7"/>
  <c r="S298" i="7"/>
  <c r="S297" i="7"/>
  <c r="S296" i="7"/>
  <c r="S295" i="7"/>
  <c r="S294" i="7"/>
  <c r="S293" i="7"/>
  <c r="S292" i="7"/>
  <c r="S291" i="7"/>
  <c r="S290" i="7"/>
  <c r="S289" i="7"/>
  <c r="S288" i="7"/>
  <c r="S287" i="7"/>
  <c r="S286" i="7"/>
  <c r="S285" i="7"/>
  <c r="S284" i="7"/>
  <c r="S283" i="7"/>
  <c r="S282" i="7"/>
  <c r="S281" i="7"/>
  <c r="S280" i="7"/>
  <c r="S279" i="7"/>
  <c r="S278" i="7"/>
  <c r="S277" i="7"/>
  <c r="S276" i="7"/>
  <c r="S275" i="7"/>
  <c r="S274" i="7"/>
  <c r="S273" i="7"/>
  <c r="S272" i="7"/>
  <c r="S271" i="7"/>
  <c r="S270" i="7"/>
  <c r="S269" i="7"/>
  <c r="S268" i="7"/>
  <c r="S267" i="7"/>
  <c r="S266" i="7"/>
  <c r="S265" i="7"/>
  <c r="S264" i="7"/>
  <c r="S263" i="7"/>
  <c r="S262" i="7"/>
  <c r="S261" i="7"/>
  <c r="S260" i="7"/>
  <c r="S259" i="7"/>
  <c r="S258" i="7"/>
  <c r="S257" i="7"/>
  <c r="S256" i="7"/>
  <c r="S255" i="7"/>
  <c r="S254" i="7"/>
  <c r="S253" i="7"/>
  <c r="S252" i="7"/>
  <c r="S251" i="7"/>
  <c r="S250" i="7"/>
  <c r="S249" i="7"/>
  <c r="S248" i="7"/>
  <c r="S247" i="7"/>
  <c r="S246" i="7"/>
  <c r="S245" i="7"/>
  <c r="S244" i="7"/>
  <c r="S243" i="7"/>
  <c r="S242" i="7"/>
  <c r="S241" i="7"/>
  <c r="S240" i="7"/>
  <c r="S239" i="7"/>
  <c r="S238" i="7"/>
  <c r="S237" i="7"/>
  <c r="S236" i="7"/>
  <c r="S235" i="7"/>
  <c r="S234" i="7"/>
  <c r="S233" i="7"/>
  <c r="S232" i="7"/>
  <c r="S231" i="7"/>
  <c r="S230" i="7"/>
  <c r="S229" i="7"/>
  <c r="S228" i="7"/>
  <c r="S227" i="7"/>
  <c r="S226" i="7"/>
  <c r="S225" i="7"/>
  <c r="S224" i="7"/>
  <c r="S223" i="7"/>
  <c r="S222" i="7"/>
  <c r="S221" i="7"/>
  <c r="S220" i="7"/>
  <c r="S219" i="7"/>
  <c r="S218" i="7"/>
  <c r="S217" i="7"/>
  <c r="S216" i="7"/>
  <c r="S215" i="7"/>
  <c r="S214" i="7"/>
  <c r="S213" i="7"/>
  <c r="S212" i="7"/>
  <c r="S211" i="7"/>
  <c r="S210" i="7"/>
  <c r="S209" i="7"/>
  <c r="S208" i="7"/>
  <c r="S207" i="7"/>
  <c r="S206" i="7"/>
  <c r="S205" i="7"/>
  <c r="S204" i="7"/>
  <c r="S203" i="7"/>
  <c r="S202" i="7"/>
  <c r="S201" i="7"/>
  <c r="S200" i="7"/>
  <c r="S199" i="7"/>
  <c r="S198" i="7"/>
  <c r="S197" i="7"/>
  <c r="S196" i="7"/>
  <c r="S195" i="7"/>
  <c r="S194" i="7"/>
  <c r="S193" i="7"/>
  <c r="S192" i="7"/>
  <c r="S191" i="7"/>
  <c r="S190" i="7"/>
  <c r="S189" i="7"/>
  <c r="S188" i="7"/>
  <c r="S187" i="7"/>
  <c r="S186" i="7"/>
  <c r="S185" i="7"/>
  <c r="S184" i="7"/>
  <c r="S183" i="7"/>
  <c r="S182" i="7"/>
  <c r="S181" i="7"/>
  <c r="S180" i="7"/>
  <c r="S179" i="7"/>
  <c r="S178" i="7"/>
  <c r="S177" i="7"/>
  <c r="S176" i="7"/>
  <c r="S175" i="7"/>
  <c r="S174" i="7"/>
  <c r="S173" i="7"/>
  <c r="S172" i="7"/>
  <c r="S171" i="7"/>
  <c r="S170" i="7"/>
  <c r="S169" i="7"/>
  <c r="S168" i="7"/>
  <c r="S167" i="7"/>
  <c r="S166" i="7"/>
  <c r="S165" i="7"/>
  <c r="S164" i="7"/>
  <c r="S163" i="7"/>
  <c r="S162" i="7"/>
  <c r="S161" i="7"/>
  <c r="S160" i="7"/>
  <c r="S159" i="7"/>
  <c r="S158" i="7"/>
  <c r="S157" i="7"/>
  <c r="S156" i="7"/>
  <c r="S155" i="7"/>
  <c r="S154" i="7"/>
  <c r="S153" i="7"/>
  <c r="S152" i="7"/>
  <c r="S151" i="7"/>
  <c r="S150" i="7"/>
  <c r="S149" i="7"/>
  <c r="S148" i="7"/>
  <c r="S147" i="7"/>
  <c r="S146" i="7"/>
  <c r="S145" i="7"/>
  <c r="S144" i="7"/>
  <c r="S143" i="7"/>
  <c r="S142" i="7"/>
  <c r="S141" i="7"/>
  <c r="S140" i="7"/>
  <c r="S139" i="7"/>
  <c r="S138" i="7"/>
  <c r="S137" i="7"/>
  <c r="S136" i="7"/>
  <c r="S135" i="7"/>
  <c r="S134" i="7"/>
  <c r="S133" i="7"/>
  <c r="S132" i="7"/>
  <c r="S131" i="7"/>
  <c r="S130" i="7"/>
  <c r="S129" i="7"/>
  <c r="S128" i="7"/>
  <c r="S127" i="7"/>
  <c r="S126" i="7"/>
  <c r="S125" i="7"/>
  <c r="S124" i="7"/>
  <c r="S123" i="7"/>
  <c r="S122" i="7"/>
  <c r="S121" i="7"/>
  <c r="S120" i="7"/>
  <c r="S119" i="7"/>
  <c r="S118" i="7"/>
  <c r="S117" i="7"/>
  <c r="S116" i="7"/>
  <c r="S115" i="7"/>
  <c r="S114" i="7"/>
  <c r="S113" i="7"/>
  <c r="S112" i="7"/>
  <c r="S111" i="7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80" i="7"/>
  <c r="S79" i="7"/>
  <c r="S78" i="7"/>
  <c r="S77" i="7"/>
  <c r="S76" i="7"/>
  <c r="S75" i="7"/>
  <c r="S74" i="7"/>
  <c r="S73" i="7"/>
  <c r="S72" i="7"/>
  <c r="S71" i="7"/>
  <c r="S70" i="7"/>
  <c r="S69" i="7"/>
  <c r="S68" i="7"/>
  <c r="S67" i="7"/>
  <c r="S66" i="7"/>
  <c r="S65" i="7"/>
  <c r="S64" i="7"/>
  <c r="S63" i="7"/>
  <c r="S62" i="7"/>
  <c r="S61" i="7"/>
  <c r="S60" i="7"/>
  <c r="S59" i="7"/>
  <c r="S58" i="7"/>
  <c r="S57" i="7"/>
  <c r="S56" i="7"/>
  <c r="S55" i="7"/>
  <c r="S54" i="7"/>
  <c r="S53" i="7"/>
  <c r="S52" i="7"/>
  <c r="S51" i="7"/>
  <c r="S50" i="7"/>
  <c r="S49" i="7"/>
  <c r="S48" i="7"/>
  <c r="S47" i="7"/>
  <c r="S46" i="7"/>
  <c r="S45" i="7"/>
  <c r="S44" i="7"/>
  <c r="S43" i="7"/>
  <c r="S42" i="7"/>
  <c r="S41" i="7"/>
  <c r="S40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S4" i="7"/>
  <c r="S3" i="7"/>
  <c r="S2" i="7"/>
  <c r="R1904" i="7"/>
  <c r="R1897" i="7"/>
  <c r="R1896" i="7"/>
  <c r="R1895" i="7"/>
  <c r="R1881" i="7"/>
  <c r="R1879" i="7"/>
  <c r="R1875" i="7"/>
  <c r="R1851" i="7"/>
  <c r="R1825" i="7"/>
  <c r="R1824" i="7"/>
  <c r="R1823" i="7"/>
  <c r="R1822" i="7"/>
  <c r="R1821" i="7"/>
  <c r="R1820" i="7"/>
  <c r="R1819" i="7"/>
  <c r="R1818" i="7"/>
  <c r="R1817" i="7"/>
  <c r="R1816" i="7"/>
  <c r="R1815" i="7"/>
  <c r="R1814" i="7"/>
  <c r="R1813" i="7"/>
  <c r="R1812" i="7"/>
  <c r="R1811" i="7"/>
  <c r="R1810" i="7"/>
  <c r="R1809" i="7"/>
  <c r="R1808" i="7"/>
  <c r="R1807" i="7"/>
  <c r="R1806" i="7"/>
  <c r="R1805" i="7"/>
  <c r="R1804" i="7"/>
  <c r="R1803" i="7"/>
  <c r="R1802" i="7"/>
  <c r="R1801" i="7"/>
  <c r="R1800" i="7"/>
  <c r="R1799" i="7"/>
  <c r="R1798" i="7"/>
  <c r="R1797" i="7"/>
  <c r="R1796" i="7"/>
  <c r="R1795" i="7"/>
  <c r="R1794" i="7"/>
  <c r="R1793" i="7"/>
  <c r="R1792" i="7"/>
  <c r="R1791" i="7"/>
  <c r="R1790" i="7"/>
  <c r="R1773" i="7"/>
  <c r="R1772" i="7"/>
  <c r="R1771" i="7"/>
  <c r="R1770" i="7"/>
  <c r="R1750" i="7"/>
  <c r="R1749" i="7"/>
  <c r="R1748" i="7"/>
  <c r="R1747" i="7"/>
  <c r="R1746" i="7"/>
  <c r="R1734" i="7"/>
  <c r="R1733" i="7"/>
  <c r="R1732" i="7"/>
  <c r="R1731" i="7"/>
  <c r="R1730" i="7"/>
  <c r="R1729" i="7"/>
  <c r="R1725" i="7"/>
  <c r="R1724" i="7"/>
  <c r="R1722" i="7"/>
  <c r="R1707" i="7"/>
  <c r="R1706" i="7"/>
  <c r="R1705" i="7"/>
  <c r="R1704" i="7"/>
  <c r="R1703" i="7"/>
  <c r="R1702" i="7"/>
  <c r="R1701" i="7"/>
  <c r="R1700" i="7"/>
  <c r="R1698" i="7"/>
  <c r="R1682" i="7"/>
  <c r="R1681" i="7"/>
  <c r="R1680" i="7"/>
  <c r="R1679" i="7"/>
  <c r="R1664" i="7"/>
  <c r="R1663" i="7"/>
  <c r="R1662" i="7"/>
  <c r="R1661" i="7"/>
  <c r="R1660" i="7"/>
  <c r="R1659" i="7"/>
  <c r="R1658" i="7"/>
  <c r="R1657" i="7"/>
  <c r="R1656" i="7"/>
  <c r="R1655" i="7"/>
  <c r="R1629" i="7"/>
  <c r="R1612" i="7"/>
  <c r="R1610" i="7"/>
  <c r="R1609" i="7"/>
  <c r="R1608" i="7"/>
  <c r="R1607" i="7"/>
  <c r="R1602" i="7"/>
  <c r="R1598" i="7"/>
  <c r="R1597" i="7"/>
  <c r="R1596" i="7"/>
  <c r="R1595" i="7"/>
  <c r="R1593" i="7"/>
  <c r="R1592" i="7"/>
  <c r="R1591" i="7"/>
  <c r="R1590" i="7"/>
  <c r="R1589" i="7"/>
  <c r="R1588" i="7"/>
  <c r="R1587" i="7"/>
  <c r="R1586" i="7"/>
  <c r="R1580" i="7"/>
  <c r="R1540" i="7"/>
  <c r="R1537" i="7"/>
  <c r="R1536" i="7"/>
  <c r="R1517" i="7"/>
  <c r="R1516" i="7"/>
  <c r="R1515" i="7"/>
  <c r="R1489" i="7"/>
  <c r="R1488" i="7"/>
  <c r="R1478" i="7"/>
  <c r="R1477" i="7"/>
  <c r="R1476" i="7"/>
  <c r="R1475" i="7"/>
  <c r="R1474" i="7"/>
  <c r="R1473" i="7"/>
  <c r="R1472" i="7"/>
  <c r="R1471" i="7"/>
  <c r="R1470" i="7"/>
  <c r="R1469" i="7"/>
  <c r="R1468" i="7"/>
  <c r="R1467" i="7"/>
  <c r="R1466" i="7"/>
  <c r="R1465" i="7"/>
  <c r="R1464" i="7"/>
  <c r="R1463" i="7"/>
  <c r="R1462" i="7"/>
  <c r="R1461" i="7"/>
  <c r="R1460" i="7"/>
  <c r="R1459" i="7"/>
  <c r="R1458" i="7"/>
  <c r="R1457" i="7"/>
  <c r="R1456" i="7"/>
  <c r="R1453" i="7"/>
  <c r="R1452" i="7"/>
  <c r="R1451" i="7"/>
  <c r="R1450" i="7"/>
  <c r="R1448" i="7"/>
  <c r="R1435" i="7"/>
  <c r="R1434" i="7"/>
  <c r="R1433" i="7"/>
  <c r="R1432" i="7"/>
  <c r="R1431" i="7"/>
  <c r="R1377" i="7"/>
  <c r="R1363" i="7"/>
  <c r="R1362" i="7"/>
  <c r="R1361" i="7"/>
  <c r="R1338" i="7"/>
  <c r="R1202" i="7"/>
  <c r="R1201" i="7"/>
  <c r="R1200" i="7"/>
  <c r="R1199" i="7"/>
  <c r="R1194" i="7"/>
  <c r="R1136" i="7"/>
  <c r="R1132" i="7"/>
  <c r="R1131" i="7"/>
  <c r="R1127" i="7"/>
  <c r="R1126" i="7"/>
  <c r="R1125" i="7"/>
  <c r="R1124" i="7"/>
  <c r="R1123" i="7"/>
  <c r="R1122" i="7"/>
  <c r="R1120" i="7"/>
  <c r="R1119" i="7"/>
  <c r="R1095" i="7"/>
  <c r="R1094" i="7"/>
  <c r="R1087" i="7"/>
  <c r="R1086" i="7"/>
  <c r="R1084" i="7"/>
  <c r="R1082" i="7"/>
  <c r="R1081" i="7"/>
  <c r="R1080" i="7"/>
  <c r="R1079" i="7"/>
  <c r="R1078" i="7"/>
  <c r="R1077" i="7"/>
  <c r="R1076" i="7"/>
  <c r="R1075" i="7"/>
  <c r="R1074" i="7"/>
  <c r="R1073" i="7"/>
  <c r="R1072" i="7"/>
  <c r="R1071" i="7"/>
  <c r="R1070" i="7"/>
  <c r="R1069" i="7"/>
  <c r="R1068" i="7"/>
  <c r="R1067" i="7"/>
  <c r="R1066" i="7"/>
  <c r="R1065" i="7"/>
  <c r="R1064" i="7"/>
  <c r="R1063" i="7"/>
  <c r="R1062" i="7"/>
  <c r="R1061" i="7"/>
  <c r="R1060" i="7"/>
  <c r="R1059" i="7"/>
  <c r="R1053" i="7"/>
  <c r="R1052" i="7"/>
  <c r="R1046" i="7"/>
  <c r="R1037" i="7"/>
  <c r="R1036" i="7"/>
  <c r="R1025" i="7"/>
  <c r="R1024" i="7"/>
  <c r="R1023" i="7"/>
  <c r="R1022" i="7"/>
  <c r="R1020" i="7"/>
  <c r="R1019" i="7"/>
  <c r="R1008" i="7"/>
  <c r="R1000" i="7"/>
  <c r="R999" i="7"/>
  <c r="R998" i="7"/>
  <c r="R963" i="7"/>
  <c r="R957" i="7"/>
  <c r="R956" i="7"/>
  <c r="R955" i="7"/>
  <c r="R954" i="7"/>
  <c r="R953" i="7"/>
  <c r="R952" i="7"/>
  <c r="R951" i="7"/>
  <c r="R950" i="7"/>
  <c r="R949" i="7"/>
  <c r="R948" i="7"/>
  <c r="R947" i="7"/>
  <c r="R946" i="7"/>
  <c r="R945" i="7"/>
  <c r="R942" i="7"/>
  <c r="R941" i="7"/>
  <c r="R940" i="7"/>
  <c r="R939" i="7"/>
  <c r="R938" i="7"/>
  <c r="R937" i="7"/>
  <c r="R936" i="7"/>
  <c r="R935" i="7"/>
  <c r="R934" i="7"/>
  <c r="R933" i="7"/>
  <c r="R932" i="7"/>
  <c r="R931" i="7"/>
  <c r="R930" i="7"/>
  <c r="R929" i="7"/>
  <c r="R928" i="7"/>
  <c r="R927" i="7"/>
  <c r="R925" i="7"/>
  <c r="R924" i="7"/>
  <c r="R923" i="7"/>
  <c r="R922" i="7"/>
  <c r="R921" i="7"/>
  <c r="R920" i="7"/>
  <c r="R919" i="7"/>
  <c r="R918" i="7"/>
  <c r="R917" i="7"/>
  <c r="R916" i="7"/>
  <c r="R915" i="7"/>
  <c r="R914" i="7"/>
  <c r="R913" i="7"/>
  <c r="R912" i="7"/>
  <c r="R907" i="7"/>
  <c r="R902" i="7"/>
  <c r="R901" i="7"/>
  <c r="R900" i="7"/>
  <c r="R899" i="7"/>
  <c r="R898" i="7"/>
  <c r="R897" i="7"/>
  <c r="R896" i="7"/>
  <c r="R895" i="7"/>
  <c r="R894" i="7"/>
  <c r="R893" i="7"/>
  <c r="R892" i="7"/>
  <c r="R891" i="7"/>
  <c r="R890" i="7"/>
  <c r="R889" i="7"/>
  <c r="R888" i="7"/>
  <c r="R887" i="7"/>
  <c r="R886" i="7"/>
  <c r="R885" i="7"/>
  <c r="R884" i="7"/>
  <c r="R883" i="7"/>
  <c r="R868" i="7"/>
  <c r="R867" i="7"/>
  <c r="R866" i="7"/>
  <c r="R837" i="7"/>
  <c r="R836" i="7"/>
  <c r="R835" i="7"/>
  <c r="R834" i="7"/>
  <c r="R833" i="7"/>
  <c r="R832" i="7"/>
  <c r="R831" i="7"/>
  <c r="R830" i="7"/>
  <c r="R829" i="7"/>
  <c r="R828" i="7"/>
  <c r="R827" i="7"/>
  <c r="R826" i="7"/>
  <c r="R825" i="7"/>
  <c r="R824" i="7"/>
  <c r="R823" i="7"/>
  <c r="R822" i="7"/>
  <c r="R821" i="7"/>
  <c r="R820" i="7"/>
  <c r="R819" i="7"/>
  <c r="R818" i="7"/>
  <c r="R817" i="7"/>
  <c r="R816" i="7"/>
  <c r="R815" i="7"/>
  <c r="R814" i="7"/>
  <c r="R813" i="7"/>
  <c r="R803" i="7"/>
  <c r="R802" i="7"/>
  <c r="R793" i="7"/>
  <c r="R787" i="7"/>
  <c r="R779" i="7"/>
  <c r="R778" i="7"/>
  <c r="R777" i="7"/>
  <c r="R776" i="7"/>
  <c r="R775" i="7"/>
  <c r="R774" i="7"/>
  <c r="R773" i="7"/>
  <c r="R772" i="7"/>
  <c r="R771" i="7"/>
  <c r="R770" i="7"/>
  <c r="R769" i="7"/>
  <c r="R768" i="7"/>
  <c r="R767" i="7"/>
  <c r="R760" i="7"/>
  <c r="R759" i="7"/>
  <c r="R758" i="7"/>
  <c r="R757" i="7"/>
  <c r="R756" i="7"/>
  <c r="R755" i="7"/>
  <c r="R754" i="7"/>
  <c r="R753" i="7"/>
  <c r="R752" i="7"/>
  <c r="R751" i="7"/>
  <c r="R750" i="7"/>
  <c r="R749" i="7"/>
  <c r="R748" i="7"/>
  <c r="R746" i="7"/>
  <c r="R745" i="7"/>
  <c r="R744" i="7"/>
  <c r="R743" i="7"/>
  <c r="R742" i="7"/>
  <c r="R741" i="7"/>
  <c r="R740" i="7"/>
  <c r="R739" i="7"/>
  <c r="R738" i="7"/>
  <c r="R737" i="7"/>
  <c r="R736" i="7"/>
  <c r="R735" i="7"/>
  <c r="R734" i="7"/>
  <c r="R733" i="7"/>
  <c r="R732" i="7"/>
  <c r="R731" i="7"/>
  <c r="R723" i="7"/>
  <c r="R722" i="7"/>
  <c r="R721" i="7"/>
  <c r="R720" i="7"/>
  <c r="R719" i="7"/>
  <c r="R718" i="7"/>
  <c r="R717" i="7"/>
  <c r="R716" i="7"/>
  <c r="R715" i="7"/>
  <c r="R714" i="7"/>
  <c r="R713" i="7"/>
  <c r="R712" i="7"/>
  <c r="R711" i="7"/>
  <c r="R710" i="7"/>
  <c r="R709" i="7"/>
  <c r="R708" i="7"/>
  <c r="R707" i="7"/>
  <c r="R706" i="7"/>
  <c r="R705" i="7"/>
  <c r="R704" i="7"/>
  <c r="R703" i="7"/>
  <c r="R702" i="7"/>
  <c r="R701" i="7"/>
  <c r="R700" i="7"/>
  <c r="R699" i="7"/>
  <c r="R698" i="7"/>
  <c r="R697" i="7"/>
  <c r="R696" i="7"/>
  <c r="R695" i="7"/>
  <c r="R694" i="7"/>
  <c r="R693" i="7"/>
  <c r="R692" i="7"/>
  <c r="R691" i="7"/>
  <c r="R690" i="7"/>
  <c r="R689" i="7"/>
  <c r="R688" i="7"/>
  <c r="R687" i="7"/>
  <c r="R686" i="7"/>
  <c r="R685" i="7"/>
  <c r="R680" i="7"/>
  <c r="R679" i="7"/>
  <c r="R678" i="7"/>
  <c r="R677" i="7"/>
  <c r="R676" i="7"/>
  <c r="R675" i="7"/>
  <c r="R674" i="7"/>
  <c r="R673" i="7"/>
  <c r="R672" i="7"/>
  <c r="R671" i="7"/>
  <c r="R670" i="7"/>
  <c r="R669" i="7"/>
  <c r="R668" i="7"/>
  <c r="R667" i="7"/>
  <c r="R666" i="7"/>
  <c r="R665" i="7"/>
  <c r="R664" i="7"/>
  <c r="R663" i="7"/>
  <c r="R654" i="7"/>
  <c r="R653" i="7"/>
  <c r="R652" i="7"/>
  <c r="R651" i="7"/>
  <c r="R650" i="7"/>
  <c r="R649" i="7"/>
  <c r="R648" i="7"/>
  <c r="R647" i="7"/>
  <c r="R646" i="7"/>
  <c r="R645" i="7"/>
  <c r="R644" i="7"/>
  <c r="R643" i="7"/>
  <c r="R640" i="7"/>
  <c r="R639" i="7"/>
  <c r="R638" i="7"/>
  <c r="R637" i="7"/>
  <c r="R636" i="7"/>
  <c r="R635" i="7"/>
  <c r="R632" i="7"/>
  <c r="R631" i="7"/>
  <c r="R630" i="7"/>
  <c r="R629" i="7"/>
  <c r="R628" i="7"/>
  <c r="R627" i="7"/>
  <c r="R626" i="7"/>
  <c r="R625" i="7"/>
  <c r="R624" i="7"/>
  <c r="R623" i="7"/>
  <c r="R622" i="7"/>
  <c r="R621" i="7"/>
  <c r="R620" i="7"/>
  <c r="R615" i="7"/>
  <c r="R614" i="7"/>
  <c r="R613" i="7"/>
  <c r="R612" i="7"/>
  <c r="R611" i="7"/>
  <c r="R610" i="7"/>
  <c r="R609" i="7"/>
  <c r="R608" i="7"/>
  <c r="R607" i="7"/>
  <c r="R606" i="7"/>
  <c r="R605" i="7"/>
  <c r="R604" i="7"/>
  <c r="R603" i="7"/>
  <c r="R602" i="7"/>
  <c r="R601" i="7"/>
  <c r="R600" i="7"/>
  <c r="R599" i="7"/>
  <c r="R598" i="7"/>
  <c r="R597" i="7"/>
  <c r="R596" i="7"/>
  <c r="R595" i="7"/>
  <c r="R594" i="7"/>
  <c r="R593" i="7"/>
  <c r="R592" i="7"/>
  <c r="R591" i="7"/>
  <c r="R590" i="7"/>
  <c r="R589" i="7"/>
  <c r="R588" i="7"/>
  <c r="R587" i="7"/>
  <c r="R586" i="7"/>
  <c r="R585" i="7"/>
  <c r="R581" i="7"/>
  <c r="R580" i="7"/>
  <c r="R579" i="7"/>
  <c r="R577" i="7"/>
  <c r="R576" i="7"/>
  <c r="R575" i="7"/>
  <c r="R574" i="7"/>
  <c r="R573" i="7"/>
  <c r="R572" i="7"/>
  <c r="R571" i="7"/>
  <c r="R570" i="7"/>
  <c r="R569" i="7"/>
  <c r="R568" i="7"/>
  <c r="R567" i="7"/>
  <c r="R566" i="7"/>
  <c r="R565" i="7"/>
  <c r="R529" i="7"/>
  <c r="R528" i="7"/>
  <c r="R527" i="7"/>
  <c r="R526" i="7"/>
  <c r="R525" i="7"/>
  <c r="R524" i="7"/>
  <c r="R523" i="7"/>
  <c r="R522" i="7"/>
  <c r="R521" i="7"/>
  <c r="R520" i="7"/>
  <c r="R510" i="7"/>
  <c r="R507" i="7"/>
  <c r="R506" i="7"/>
  <c r="R496" i="7"/>
  <c r="R495" i="7"/>
  <c r="R494" i="7"/>
  <c r="R493" i="7"/>
  <c r="R492" i="7"/>
  <c r="R491" i="7"/>
  <c r="R487" i="7"/>
  <c r="R486" i="7"/>
  <c r="R485" i="7"/>
  <c r="R484" i="7"/>
  <c r="R483" i="7"/>
  <c r="R482" i="7"/>
  <c r="R475" i="7"/>
  <c r="R474" i="7"/>
  <c r="R473" i="7"/>
  <c r="R472" i="7"/>
  <c r="R471" i="7"/>
  <c r="R470" i="7"/>
  <c r="R469" i="7"/>
  <c r="R468" i="7"/>
  <c r="R467" i="7"/>
  <c r="R466" i="7"/>
  <c r="R465" i="7"/>
  <c r="R464" i="7"/>
  <c r="R456" i="7"/>
  <c r="R455" i="7"/>
  <c r="R454" i="7"/>
  <c r="R453" i="7"/>
  <c r="R452" i="7"/>
  <c r="R451" i="7"/>
  <c r="R450" i="7"/>
  <c r="R449" i="7"/>
  <c r="R448" i="7"/>
  <c r="R447" i="7"/>
  <c r="R446" i="7"/>
  <c r="R439" i="7"/>
  <c r="R438" i="7"/>
  <c r="R437" i="7"/>
  <c r="R436" i="7"/>
  <c r="R435" i="7"/>
  <c r="R434" i="7"/>
  <c r="R433" i="7"/>
  <c r="R432" i="7"/>
  <c r="R431" i="7"/>
  <c r="R430" i="7"/>
  <c r="R429" i="7"/>
  <c r="R428" i="7"/>
  <c r="R427" i="7"/>
  <c r="R426" i="7"/>
  <c r="R425" i="7"/>
  <c r="R419" i="7"/>
  <c r="R418" i="7"/>
  <c r="R417" i="7"/>
  <c r="R416" i="7"/>
  <c r="R415" i="7"/>
  <c r="R414" i="7"/>
  <c r="R413" i="7"/>
  <c r="R412" i="7"/>
  <c r="R411" i="7"/>
  <c r="R410" i="7"/>
  <c r="R409" i="7"/>
  <c r="R406" i="7"/>
  <c r="R405" i="7"/>
  <c r="R404" i="7"/>
  <c r="R403" i="7"/>
  <c r="R402" i="7"/>
  <c r="R401" i="7"/>
  <c r="R400" i="7"/>
  <c r="R393" i="7"/>
  <c r="R392" i="7"/>
  <c r="R391" i="7"/>
  <c r="R390" i="7"/>
  <c r="R389" i="7"/>
  <c r="R388" i="7"/>
  <c r="R381" i="7"/>
  <c r="R380" i="7"/>
  <c r="R379" i="7"/>
  <c r="R378" i="7"/>
  <c r="R377" i="7"/>
  <c r="R376" i="7"/>
  <c r="R375" i="7"/>
  <c r="R374" i="7"/>
  <c r="R373" i="7"/>
  <c r="R372" i="7"/>
  <c r="R371" i="7"/>
  <c r="R370" i="7"/>
  <c r="R364" i="7"/>
  <c r="R363" i="7"/>
  <c r="R362" i="7"/>
  <c r="R361" i="7"/>
  <c r="R360" i="7"/>
  <c r="R359" i="7"/>
  <c r="R358" i="7"/>
  <c r="R357" i="7"/>
  <c r="R356" i="7"/>
  <c r="R355" i="7"/>
  <c r="R354" i="7"/>
  <c r="R353" i="7"/>
  <c r="R352" i="7"/>
  <c r="R346" i="7"/>
  <c r="R345" i="7"/>
  <c r="R344" i="7"/>
  <c r="R343" i="7"/>
  <c r="R342" i="7"/>
  <c r="R341" i="7"/>
  <c r="R340" i="7"/>
  <c r="R339" i="7"/>
  <c r="R338" i="7"/>
  <c r="R337" i="7"/>
  <c r="R336" i="7"/>
  <c r="R335" i="7"/>
  <c r="R334" i="7"/>
  <c r="R333" i="7"/>
  <c r="R331" i="7"/>
  <c r="R330" i="7"/>
  <c r="R329" i="7"/>
  <c r="R328" i="7"/>
  <c r="R327" i="7"/>
  <c r="R326" i="7"/>
  <c r="R325" i="7"/>
  <c r="R324" i="7"/>
  <c r="R323" i="7"/>
  <c r="R321" i="7"/>
  <c r="R320" i="7"/>
  <c r="R319" i="7"/>
  <c r="R318" i="7"/>
  <c r="R317" i="7"/>
  <c r="R316" i="7"/>
  <c r="R315" i="7"/>
  <c r="R313" i="7"/>
  <c r="R312" i="7"/>
  <c r="R311" i="7"/>
  <c r="R310" i="7"/>
  <c r="R309" i="7"/>
  <c r="R308" i="7"/>
  <c r="R307" i="7"/>
  <c r="R306" i="7"/>
  <c r="R300" i="7"/>
  <c r="R299" i="7"/>
  <c r="R298" i="7"/>
  <c r="R297" i="7"/>
  <c r="R296" i="7"/>
  <c r="R295" i="7"/>
  <c r="R294" i="7"/>
  <c r="R293" i="7"/>
  <c r="R292" i="7"/>
  <c r="R291" i="7"/>
  <c r="R290" i="7"/>
  <c r="R286" i="7"/>
  <c r="R285" i="7"/>
  <c r="R284" i="7"/>
  <c r="R283" i="7"/>
  <c r="R282" i="7"/>
  <c r="R281" i="7"/>
  <c r="R280" i="7"/>
  <c r="R279" i="7"/>
  <c r="R278" i="7"/>
  <c r="R277" i="7"/>
  <c r="R276" i="7"/>
  <c r="R275" i="7"/>
  <c r="R274" i="7"/>
  <c r="R273" i="7"/>
  <c r="R272" i="7"/>
  <c r="R271" i="7"/>
  <c r="R270" i="7"/>
  <c r="R269" i="7"/>
  <c r="R268" i="7"/>
  <c r="R267" i="7"/>
  <c r="R266" i="7"/>
  <c r="R265" i="7"/>
  <c r="R264" i="7"/>
  <c r="R263" i="7"/>
  <c r="R262" i="7"/>
  <c r="R261" i="7"/>
  <c r="R260" i="7"/>
  <c r="R259" i="7"/>
  <c r="R258" i="7"/>
  <c r="R257" i="7"/>
  <c r="R256" i="7"/>
  <c r="R255" i="7"/>
  <c r="R254" i="7"/>
  <c r="R253" i="7"/>
  <c r="R252" i="7"/>
  <c r="R251" i="7"/>
  <c r="R250" i="7"/>
  <c r="R249" i="7"/>
  <c r="R248" i="7"/>
  <c r="R247" i="7"/>
  <c r="R246" i="7"/>
  <c r="R245" i="7"/>
  <c r="R244" i="7"/>
  <c r="R243" i="7"/>
  <c r="R242" i="7"/>
  <c r="R241" i="7"/>
  <c r="R240" i="7"/>
  <c r="R239" i="7"/>
  <c r="R238" i="7"/>
  <c r="R237" i="7"/>
  <c r="R236" i="7"/>
  <c r="R235" i="7"/>
  <c r="R234" i="7"/>
  <c r="R233" i="7"/>
  <c r="R232" i="7"/>
  <c r="R231" i="7"/>
  <c r="R230" i="7"/>
  <c r="R229" i="7"/>
  <c r="R228" i="7"/>
  <c r="R227" i="7"/>
  <c r="R226" i="7"/>
  <c r="R225" i="7"/>
  <c r="R224" i="7"/>
  <c r="R223" i="7"/>
  <c r="R221" i="7"/>
  <c r="R220" i="7"/>
  <c r="R219" i="7"/>
  <c r="R218" i="7"/>
  <c r="R217" i="7"/>
  <c r="R216" i="7"/>
  <c r="R215" i="7"/>
  <c r="R214" i="7"/>
  <c r="R211" i="7"/>
  <c r="R210" i="7"/>
  <c r="R209" i="7"/>
  <c r="R208" i="7"/>
  <c r="R207" i="7"/>
  <c r="R206" i="7"/>
  <c r="R205" i="7"/>
  <c r="R204" i="7"/>
  <c r="R203" i="7"/>
  <c r="R202" i="7"/>
  <c r="R201" i="7"/>
  <c r="R200" i="7"/>
  <c r="R199" i="7"/>
  <c r="R198" i="7"/>
  <c r="R197" i="7"/>
  <c r="R196" i="7"/>
  <c r="R195" i="7"/>
  <c r="R194" i="7"/>
  <c r="R193" i="7"/>
  <c r="R192" i="7"/>
  <c r="R191" i="7"/>
  <c r="R190" i="7"/>
  <c r="R189" i="7"/>
  <c r="R188" i="7"/>
  <c r="R187" i="7"/>
  <c r="R186" i="7"/>
  <c r="R185" i="7"/>
  <c r="R184" i="7"/>
  <c r="R183" i="7"/>
  <c r="R176" i="7"/>
  <c r="R175" i="7"/>
  <c r="R174" i="7"/>
  <c r="R173" i="7"/>
  <c r="R172" i="7"/>
  <c r="R171" i="7"/>
  <c r="R170" i="7"/>
  <c r="R169" i="7"/>
  <c r="R168" i="7"/>
  <c r="R167" i="7"/>
  <c r="R166" i="7"/>
  <c r="R165" i="7"/>
  <c r="R158" i="7"/>
  <c r="R157" i="7"/>
  <c r="R156" i="7"/>
  <c r="R155" i="7"/>
  <c r="R154" i="7"/>
  <c r="R153" i="7"/>
  <c r="R152" i="7"/>
  <c r="R151" i="7"/>
  <c r="R150" i="7"/>
  <c r="R149" i="7"/>
  <c r="R148" i="7"/>
  <c r="R147" i="7"/>
  <c r="R146" i="7"/>
  <c r="R145" i="7"/>
  <c r="R144" i="7"/>
  <c r="R141" i="7"/>
  <c r="R140" i="7"/>
  <c r="R139" i="7"/>
  <c r="R138" i="7"/>
  <c r="R137" i="7"/>
  <c r="R136" i="7"/>
  <c r="R135" i="7"/>
  <c r="R134" i="7"/>
  <c r="R133" i="7"/>
  <c r="R132" i="7"/>
  <c r="R131" i="7"/>
  <c r="R130" i="7"/>
  <c r="R129" i="7"/>
  <c r="R126" i="7"/>
  <c r="R125" i="7"/>
  <c r="R124" i="7"/>
  <c r="R123" i="7"/>
  <c r="R122" i="7"/>
  <c r="R121" i="7"/>
  <c r="R120" i="7"/>
  <c r="R119" i="7"/>
  <c r="R118" i="7"/>
  <c r="R117" i="7"/>
  <c r="R116" i="7"/>
  <c r="R115" i="7"/>
  <c r="R114" i="7"/>
  <c r="R113" i="7"/>
  <c r="R112" i="7"/>
  <c r="R111" i="7"/>
  <c r="R110" i="7"/>
  <c r="R109" i="7"/>
  <c r="R108" i="7"/>
  <c r="R107" i="7"/>
  <c r="R106" i="7"/>
  <c r="R105" i="7"/>
  <c r="R104" i="7"/>
  <c r="R103" i="7"/>
  <c r="R102" i="7"/>
  <c r="R101" i="7"/>
  <c r="R100" i="7"/>
  <c r="R99" i="7"/>
  <c r="R98" i="7"/>
  <c r="R97" i="7"/>
  <c r="R96" i="7"/>
  <c r="R95" i="7"/>
  <c r="R94" i="7"/>
  <c r="R93" i="7"/>
  <c r="R85" i="7"/>
  <c r="R84" i="7"/>
  <c r="R83" i="7"/>
  <c r="R82" i="7"/>
  <c r="R81" i="7"/>
  <c r="R80" i="7"/>
  <c r="R79" i="7"/>
  <c r="R78" i="7"/>
  <c r="R77" i="7"/>
  <c r="R76" i="7"/>
  <c r="R75" i="7"/>
  <c r="R74" i="7"/>
  <c r="R73" i="7"/>
  <c r="R72" i="7"/>
  <c r="R71" i="7"/>
  <c r="R70" i="7"/>
  <c r="R69" i="7"/>
  <c r="R68" i="7"/>
  <c r="R67" i="7"/>
  <c r="R64" i="7"/>
  <c r="R63" i="7"/>
  <c r="R62" i="7"/>
  <c r="R61" i="7"/>
  <c r="R60" i="7"/>
  <c r="R59" i="7"/>
  <c r="R58" i="7"/>
  <c r="R57" i="7"/>
  <c r="R56" i="7"/>
  <c r="R49" i="7"/>
  <c r="R48" i="7"/>
  <c r="R47" i="7"/>
  <c r="R46" i="7"/>
  <c r="R45" i="7"/>
  <c r="R44" i="7"/>
  <c r="R43" i="7"/>
  <c r="R42" i="7"/>
  <c r="R41" i="7"/>
  <c r="R40" i="7"/>
  <c r="R39" i="7"/>
  <c r="R38" i="7"/>
  <c r="R37" i="7"/>
  <c r="R36" i="7"/>
  <c r="R35" i="7"/>
  <c r="R34" i="7"/>
  <c r="R33" i="7"/>
  <c r="R29" i="7"/>
  <c r="R25" i="7"/>
  <c r="R24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R7" i="7"/>
  <c r="R6" i="7"/>
  <c r="R5" i="7"/>
  <c r="R4" i="7"/>
  <c r="R3" i="7"/>
  <c r="R2" i="7"/>
  <c r="J12" i="3"/>
  <c r="J11" i="3"/>
  <c r="J10" i="3"/>
  <c r="J9" i="3"/>
  <c r="J7" i="3"/>
  <c r="J6" i="3"/>
  <c r="J5" i="3"/>
  <c r="J4" i="3"/>
  <c r="B28" i="4" l="1"/>
  <c r="B17" i="4"/>
  <c r="C6" i="6" l="1"/>
  <c r="C5" i="6"/>
  <c r="C4" i="6"/>
  <c r="B7" i="4"/>
  <c r="B23" i="4"/>
  <c r="B25" i="4" s="1"/>
  <c r="B13" i="4"/>
  <c r="K1909" i="7" l="1"/>
  <c r="Q3" i="7"/>
  <c r="Q4" i="7"/>
  <c r="Q5" i="7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170" i="7"/>
  <c r="Q171" i="7"/>
  <c r="Q172" i="7"/>
  <c r="Q173" i="7"/>
  <c r="Q174" i="7"/>
  <c r="Q175" i="7"/>
  <c r="Q176" i="7"/>
  <c r="Q177" i="7"/>
  <c r="Q178" i="7"/>
  <c r="Q179" i="7"/>
  <c r="Q180" i="7"/>
  <c r="Q181" i="7"/>
  <c r="Q182" i="7"/>
  <c r="Q183" i="7"/>
  <c r="Q184" i="7"/>
  <c r="Q185" i="7"/>
  <c r="Q186" i="7"/>
  <c r="Q187" i="7"/>
  <c r="Q188" i="7"/>
  <c r="Q189" i="7"/>
  <c r="Q190" i="7"/>
  <c r="Q191" i="7"/>
  <c r="Q192" i="7"/>
  <c r="Q193" i="7"/>
  <c r="Q194" i="7"/>
  <c r="Q195" i="7"/>
  <c r="Q196" i="7"/>
  <c r="Q197" i="7"/>
  <c r="Q198" i="7"/>
  <c r="Q199" i="7"/>
  <c r="Q200" i="7"/>
  <c r="Q201" i="7"/>
  <c r="Q202" i="7"/>
  <c r="Q203" i="7"/>
  <c r="Q204" i="7"/>
  <c r="Q205" i="7"/>
  <c r="Q206" i="7"/>
  <c r="Q207" i="7"/>
  <c r="Q208" i="7"/>
  <c r="Q209" i="7"/>
  <c r="Q210" i="7"/>
  <c r="Q211" i="7"/>
  <c r="Q212" i="7"/>
  <c r="Q213" i="7"/>
  <c r="Q214" i="7"/>
  <c r="Q215" i="7"/>
  <c r="Q216" i="7"/>
  <c r="Q217" i="7"/>
  <c r="Q218" i="7"/>
  <c r="Q219" i="7"/>
  <c r="Q220" i="7"/>
  <c r="Q221" i="7"/>
  <c r="Q222" i="7"/>
  <c r="Q223" i="7"/>
  <c r="Q224" i="7"/>
  <c r="Q225" i="7"/>
  <c r="Q226" i="7"/>
  <c r="Q227" i="7"/>
  <c r="Q228" i="7"/>
  <c r="Q229" i="7"/>
  <c r="Q230" i="7"/>
  <c r="Q231" i="7"/>
  <c r="Q232" i="7"/>
  <c r="Q233" i="7"/>
  <c r="Q234" i="7"/>
  <c r="Q235" i="7"/>
  <c r="Q236" i="7"/>
  <c r="Q237" i="7"/>
  <c r="Q238" i="7"/>
  <c r="Q239" i="7"/>
  <c r="Q240" i="7"/>
  <c r="Q241" i="7"/>
  <c r="Q242" i="7"/>
  <c r="Q243" i="7"/>
  <c r="Q244" i="7"/>
  <c r="Q245" i="7"/>
  <c r="Q246" i="7"/>
  <c r="Q247" i="7"/>
  <c r="Q248" i="7"/>
  <c r="Q249" i="7"/>
  <c r="Q250" i="7"/>
  <c r="Q251" i="7"/>
  <c r="Q252" i="7"/>
  <c r="Q253" i="7"/>
  <c r="Q254" i="7"/>
  <c r="Q255" i="7"/>
  <c r="Q256" i="7"/>
  <c r="Q257" i="7"/>
  <c r="Q258" i="7"/>
  <c r="Q259" i="7"/>
  <c r="Q260" i="7"/>
  <c r="Q261" i="7"/>
  <c r="Q262" i="7"/>
  <c r="Q263" i="7"/>
  <c r="Q264" i="7"/>
  <c r="Q265" i="7"/>
  <c r="Q266" i="7"/>
  <c r="Q267" i="7"/>
  <c r="Q268" i="7"/>
  <c r="Q269" i="7"/>
  <c r="Q270" i="7"/>
  <c r="Q271" i="7"/>
  <c r="Q272" i="7"/>
  <c r="Q273" i="7"/>
  <c r="Q274" i="7"/>
  <c r="Q275" i="7"/>
  <c r="Q276" i="7"/>
  <c r="Q277" i="7"/>
  <c r="Q278" i="7"/>
  <c r="Q279" i="7"/>
  <c r="Q280" i="7"/>
  <c r="Q281" i="7"/>
  <c r="Q282" i="7"/>
  <c r="Q283" i="7"/>
  <c r="Q284" i="7"/>
  <c r="Q285" i="7"/>
  <c r="Q286" i="7"/>
  <c r="Q287" i="7"/>
  <c r="Q288" i="7"/>
  <c r="Q289" i="7"/>
  <c r="Q290" i="7"/>
  <c r="Q291" i="7"/>
  <c r="Q292" i="7"/>
  <c r="Q293" i="7"/>
  <c r="Q294" i="7"/>
  <c r="Q295" i="7"/>
  <c r="Q296" i="7"/>
  <c r="Q297" i="7"/>
  <c r="Q298" i="7"/>
  <c r="Q299" i="7"/>
  <c r="Q300" i="7"/>
  <c r="Q301" i="7"/>
  <c r="Q302" i="7"/>
  <c r="Q303" i="7"/>
  <c r="Q304" i="7"/>
  <c r="Q305" i="7"/>
  <c r="Q306" i="7"/>
  <c r="Q307" i="7"/>
  <c r="Q308" i="7"/>
  <c r="Q309" i="7"/>
  <c r="Q310" i="7"/>
  <c r="Q311" i="7"/>
  <c r="Q312" i="7"/>
  <c r="Q313" i="7"/>
  <c r="Q314" i="7"/>
  <c r="Q315" i="7"/>
  <c r="Q316" i="7"/>
  <c r="Q317" i="7"/>
  <c r="Q318" i="7"/>
  <c r="Q319" i="7"/>
  <c r="Q320" i="7"/>
  <c r="Q321" i="7"/>
  <c r="Q322" i="7"/>
  <c r="Q323" i="7"/>
  <c r="Q324" i="7"/>
  <c r="Q325" i="7"/>
  <c r="Q326" i="7"/>
  <c r="Q327" i="7"/>
  <c r="Q328" i="7"/>
  <c r="Q329" i="7"/>
  <c r="Q330" i="7"/>
  <c r="Q331" i="7"/>
  <c r="Q332" i="7"/>
  <c r="Q333" i="7"/>
  <c r="Q334" i="7"/>
  <c r="Q335" i="7"/>
  <c r="Q336" i="7"/>
  <c r="Q337" i="7"/>
  <c r="Q338" i="7"/>
  <c r="Q339" i="7"/>
  <c r="Q340" i="7"/>
  <c r="Q341" i="7"/>
  <c r="Q342" i="7"/>
  <c r="Q343" i="7"/>
  <c r="Q344" i="7"/>
  <c r="Q345" i="7"/>
  <c r="Q346" i="7"/>
  <c r="Q347" i="7"/>
  <c r="Q348" i="7"/>
  <c r="Q349" i="7"/>
  <c r="Q350" i="7"/>
  <c r="Q351" i="7"/>
  <c r="Q352" i="7"/>
  <c r="Q353" i="7"/>
  <c r="Q354" i="7"/>
  <c r="Q355" i="7"/>
  <c r="Q356" i="7"/>
  <c r="Q357" i="7"/>
  <c r="Q358" i="7"/>
  <c r="Q359" i="7"/>
  <c r="Q360" i="7"/>
  <c r="Q361" i="7"/>
  <c r="Q362" i="7"/>
  <c r="Q363" i="7"/>
  <c r="Q364" i="7"/>
  <c r="Q365" i="7"/>
  <c r="Q366" i="7"/>
  <c r="Q367" i="7"/>
  <c r="Q368" i="7"/>
  <c r="Q369" i="7"/>
  <c r="Q370" i="7"/>
  <c r="Q371" i="7"/>
  <c r="Q372" i="7"/>
  <c r="Q373" i="7"/>
  <c r="Q374" i="7"/>
  <c r="Q375" i="7"/>
  <c r="Q376" i="7"/>
  <c r="Q377" i="7"/>
  <c r="Q378" i="7"/>
  <c r="Q379" i="7"/>
  <c r="Q380" i="7"/>
  <c r="Q381" i="7"/>
  <c r="Q382" i="7"/>
  <c r="Q383" i="7"/>
  <c r="Q384" i="7"/>
  <c r="Q385" i="7"/>
  <c r="Q386" i="7"/>
  <c r="Q387" i="7"/>
  <c r="Q388" i="7"/>
  <c r="Q389" i="7"/>
  <c r="Q390" i="7"/>
  <c r="Q391" i="7"/>
  <c r="Q392" i="7"/>
  <c r="Q393" i="7"/>
  <c r="Q394" i="7"/>
  <c r="Q395" i="7"/>
  <c r="Q396" i="7"/>
  <c r="Q397" i="7"/>
  <c r="Q398" i="7"/>
  <c r="Q399" i="7"/>
  <c r="Q400" i="7"/>
  <c r="Q401" i="7"/>
  <c r="Q402" i="7"/>
  <c r="Q403" i="7"/>
  <c r="Q404" i="7"/>
  <c r="Q405" i="7"/>
  <c r="Q406" i="7"/>
  <c r="Q407" i="7"/>
  <c r="Q408" i="7"/>
  <c r="Q409" i="7"/>
  <c r="Q410" i="7"/>
  <c r="Q411" i="7"/>
  <c r="Q412" i="7"/>
  <c r="Q413" i="7"/>
  <c r="Q414" i="7"/>
  <c r="Q415" i="7"/>
  <c r="Q416" i="7"/>
  <c r="Q417" i="7"/>
  <c r="Q418" i="7"/>
  <c r="Q419" i="7"/>
  <c r="Q420" i="7"/>
  <c r="Q421" i="7"/>
  <c r="Q422" i="7"/>
  <c r="Q423" i="7"/>
  <c r="Q424" i="7"/>
  <c r="Q425" i="7"/>
  <c r="Q426" i="7"/>
  <c r="Q427" i="7"/>
  <c r="Q428" i="7"/>
  <c r="Q429" i="7"/>
  <c r="Q430" i="7"/>
  <c r="Q431" i="7"/>
  <c r="Q432" i="7"/>
  <c r="Q433" i="7"/>
  <c r="Q434" i="7"/>
  <c r="Q435" i="7"/>
  <c r="Q436" i="7"/>
  <c r="Q437" i="7"/>
  <c r="Q438" i="7"/>
  <c r="Q439" i="7"/>
  <c r="Q440" i="7"/>
  <c r="Q441" i="7"/>
  <c r="Q442" i="7"/>
  <c r="Q443" i="7"/>
  <c r="Q444" i="7"/>
  <c r="Q445" i="7"/>
  <c r="Q446" i="7"/>
  <c r="Q447" i="7"/>
  <c r="Q448" i="7"/>
  <c r="Q449" i="7"/>
  <c r="Q450" i="7"/>
  <c r="Q451" i="7"/>
  <c r="Q452" i="7"/>
  <c r="Q453" i="7"/>
  <c r="Q454" i="7"/>
  <c r="Q455" i="7"/>
  <c r="Q456" i="7"/>
  <c r="Q457" i="7"/>
  <c r="Q458" i="7"/>
  <c r="Q459" i="7"/>
  <c r="Q460" i="7"/>
  <c r="Q461" i="7"/>
  <c r="Q462" i="7"/>
  <c r="Q463" i="7"/>
  <c r="Q464" i="7"/>
  <c r="Q465" i="7"/>
  <c r="Q466" i="7"/>
  <c r="Q467" i="7"/>
  <c r="Q468" i="7"/>
  <c r="Q469" i="7"/>
  <c r="Q470" i="7"/>
  <c r="Q471" i="7"/>
  <c r="Q472" i="7"/>
  <c r="Q473" i="7"/>
  <c r="Q474" i="7"/>
  <c r="Q475" i="7"/>
  <c r="Q476" i="7"/>
  <c r="Q477" i="7"/>
  <c r="Q478" i="7"/>
  <c r="Q479" i="7"/>
  <c r="Q480" i="7"/>
  <c r="Q481" i="7"/>
  <c r="Q482" i="7"/>
  <c r="Q483" i="7"/>
  <c r="Q484" i="7"/>
  <c r="Q485" i="7"/>
  <c r="Q486" i="7"/>
  <c r="Q487" i="7"/>
  <c r="Q488" i="7"/>
  <c r="Q489" i="7"/>
  <c r="Q490" i="7"/>
  <c r="Q491" i="7"/>
  <c r="Q492" i="7"/>
  <c r="Q493" i="7"/>
  <c r="Q494" i="7"/>
  <c r="Q495" i="7"/>
  <c r="Q496" i="7"/>
  <c r="Q497" i="7"/>
  <c r="Q498" i="7"/>
  <c r="Q499" i="7"/>
  <c r="Q500" i="7"/>
  <c r="Q501" i="7"/>
  <c r="Q502" i="7"/>
  <c r="Q503" i="7"/>
  <c r="Q504" i="7"/>
  <c r="Q505" i="7"/>
  <c r="Q506" i="7"/>
  <c r="Q507" i="7"/>
  <c r="Q508" i="7"/>
  <c r="Q509" i="7"/>
  <c r="Q510" i="7"/>
  <c r="Q511" i="7"/>
  <c r="Q512" i="7"/>
  <c r="Q513" i="7"/>
  <c r="Q514" i="7"/>
  <c r="Q515" i="7"/>
  <c r="Q516" i="7"/>
  <c r="Q517" i="7"/>
  <c r="Q518" i="7"/>
  <c r="Q519" i="7"/>
  <c r="Q520" i="7"/>
  <c r="Q521" i="7"/>
  <c r="Q522" i="7"/>
  <c r="Q523" i="7"/>
  <c r="Q524" i="7"/>
  <c r="Q525" i="7"/>
  <c r="Q526" i="7"/>
  <c r="Q527" i="7"/>
  <c r="Q528" i="7"/>
  <c r="Q529" i="7"/>
  <c r="Q530" i="7"/>
  <c r="Q531" i="7"/>
  <c r="Q532" i="7"/>
  <c r="Q533" i="7"/>
  <c r="Q534" i="7"/>
  <c r="Q535" i="7"/>
  <c r="Q536" i="7"/>
  <c r="Q537" i="7"/>
  <c r="Q538" i="7"/>
  <c r="Q539" i="7"/>
  <c r="Q540" i="7"/>
  <c r="Q541" i="7"/>
  <c r="Q542" i="7"/>
  <c r="Q543" i="7"/>
  <c r="Q544" i="7"/>
  <c r="Q545" i="7"/>
  <c r="Q546" i="7"/>
  <c r="Q547" i="7"/>
  <c r="Q548" i="7"/>
  <c r="Q549" i="7"/>
  <c r="Q550" i="7"/>
  <c r="Q551" i="7"/>
  <c r="Q552" i="7"/>
  <c r="Q553" i="7"/>
  <c r="Q554" i="7"/>
  <c r="Q555" i="7"/>
  <c r="Q556" i="7"/>
  <c r="Q557" i="7"/>
  <c r="Q558" i="7"/>
  <c r="Q559" i="7"/>
  <c r="Q560" i="7"/>
  <c r="Q561" i="7"/>
  <c r="Q562" i="7"/>
  <c r="Q563" i="7"/>
  <c r="Q564" i="7"/>
  <c r="Q565" i="7"/>
  <c r="Q566" i="7"/>
  <c r="Q567" i="7"/>
  <c r="Q568" i="7"/>
  <c r="Q569" i="7"/>
  <c r="Q570" i="7"/>
  <c r="Q571" i="7"/>
  <c r="Q572" i="7"/>
  <c r="Q573" i="7"/>
  <c r="Q574" i="7"/>
  <c r="Q575" i="7"/>
  <c r="Q576" i="7"/>
  <c r="Q577" i="7"/>
  <c r="Q578" i="7"/>
  <c r="Q579" i="7"/>
  <c r="Q580" i="7"/>
  <c r="Q581" i="7"/>
  <c r="Q582" i="7"/>
  <c r="Q583" i="7"/>
  <c r="Q584" i="7"/>
  <c r="Q585" i="7"/>
  <c r="Q586" i="7"/>
  <c r="Q587" i="7"/>
  <c r="Q588" i="7"/>
  <c r="Q589" i="7"/>
  <c r="Q590" i="7"/>
  <c r="Q591" i="7"/>
  <c r="Q592" i="7"/>
  <c r="Q593" i="7"/>
  <c r="Q594" i="7"/>
  <c r="Q595" i="7"/>
  <c r="Q596" i="7"/>
  <c r="Q597" i="7"/>
  <c r="Q598" i="7"/>
  <c r="Q599" i="7"/>
  <c r="Q600" i="7"/>
  <c r="Q601" i="7"/>
  <c r="Q602" i="7"/>
  <c r="Q603" i="7"/>
  <c r="Q604" i="7"/>
  <c r="Q605" i="7"/>
  <c r="Q606" i="7"/>
  <c r="Q607" i="7"/>
  <c r="Q608" i="7"/>
  <c r="Q609" i="7"/>
  <c r="Q610" i="7"/>
  <c r="Q611" i="7"/>
  <c r="Q612" i="7"/>
  <c r="Q613" i="7"/>
  <c r="Q614" i="7"/>
  <c r="Q615" i="7"/>
  <c r="Q616" i="7"/>
  <c r="Q617" i="7"/>
  <c r="Q618" i="7"/>
  <c r="Q619" i="7"/>
  <c r="Q620" i="7"/>
  <c r="Q621" i="7"/>
  <c r="Q622" i="7"/>
  <c r="Q623" i="7"/>
  <c r="Q624" i="7"/>
  <c r="Q625" i="7"/>
  <c r="Q626" i="7"/>
  <c r="Q627" i="7"/>
  <c r="Q628" i="7"/>
  <c r="Q629" i="7"/>
  <c r="Q630" i="7"/>
  <c r="Q631" i="7"/>
  <c r="Q632" i="7"/>
  <c r="Q633" i="7"/>
  <c r="Q634" i="7"/>
  <c r="Q635" i="7"/>
  <c r="Q636" i="7"/>
  <c r="Q637" i="7"/>
  <c r="Q638" i="7"/>
  <c r="Q639" i="7"/>
  <c r="Q640" i="7"/>
  <c r="Q641" i="7"/>
  <c r="Q642" i="7"/>
  <c r="Q643" i="7"/>
  <c r="Q644" i="7"/>
  <c r="Q645" i="7"/>
  <c r="Q646" i="7"/>
  <c r="Q647" i="7"/>
  <c r="Q648" i="7"/>
  <c r="Q649" i="7"/>
  <c r="Q650" i="7"/>
  <c r="Q651" i="7"/>
  <c r="Q652" i="7"/>
  <c r="Q653" i="7"/>
  <c r="Q654" i="7"/>
  <c r="Q655" i="7"/>
  <c r="Q656" i="7"/>
  <c r="Q657" i="7"/>
  <c r="Q658" i="7"/>
  <c r="Q659" i="7"/>
  <c r="Q660" i="7"/>
  <c r="Q661" i="7"/>
  <c r="Q662" i="7"/>
  <c r="Q663" i="7"/>
  <c r="Q664" i="7"/>
  <c r="Q665" i="7"/>
  <c r="Q666" i="7"/>
  <c r="Q667" i="7"/>
  <c r="Q668" i="7"/>
  <c r="Q669" i="7"/>
  <c r="Q670" i="7"/>
  <c r="Q671" i="7"/>
  <c r="Q672" i="7"/>
  <c r="Q673" i="7"/>
  <c r="Q674" i="7"/>
  <c r="Q675" i="7"/>
  <c r="Q676" i="7"/>
  <c r="Q677" i="7"/>
  <c r="Q678" i="7"/>
  <c r="Q679" i="7"/>
  <c r="Q680" i="7"/>
  <c r="Q681" i="7"/>
  <c r="Q682" i="7"/>
  <c r="Q683" i="7"/>
  <c r="Q684" i="7"/>
  <c r="Q685" i="7"/>
  <c r="Q686" i="7"/>
  <c r="Q687" i="7"/>
  <c r="Q688" i="7"/>
  <c r="Q689" i="7"/>
  <c r="Q690" i="7"/>
  <c r="Q691" i="7"/>
  <c r="Q692" i="7"/>
  <c r="Q693" i="7"/>
  <c r="Q694" i="7"/>
  <c r="Q695" i="7"/>
  <c r="Q696" i="7"/>
  <c r="Q697" i="7"/>
  <c r="Q698" i="7"/>
  <c r="Q699" i="7"/>
  <c r="Q700" i="7"/>
  <c r="Q701" i="7"/>
  <c r="Q702" i="7"/>
  <c r="Q703" i="7"/>
  <c r="Q704" i="7"/>
  <c r="Q705" i="7"/>
  <c r="Q706" i="7"/>
  <c r="Q707" i="7"/>
  <c r="Q708" i="7"/>
  <c r="Q709" i="7"/>
  <c r="Q710" i="7"/>
  <c r="Q711" i="7"/>
  <c r="Q712" i="7"/>
  <c r="Q713" i="7"/>
  <c r="Q714" i="7"/>
  <c r="Q715" i="7"/>
  <c r="Q716" i="7"/>
  <c r="Q717" i="7"/>
  <c r="Q718" i="7"/>
  <c r="Q719" i="7"/>
  <c r="Q720" i="7"/>
  <c r="Q721" i="7"/>
  <c r="Q722" i="7"/>
  <c r="Q723" i="7"/>
  <c r="Q724" i="7"/>
  <c r="Q725" i="7"/>
  <c r="Q726" i="7"/>
  <c r="Q727" i="7"/>
  <c r="Q728" i="7"/>
  <c r="Q729" i="7"/>
  <c r="Q730" i="7"/>
  <c r="Q731" i="7"/>
  <c r="Q732" i="7"/>
  <c r="Q733" i="7"/>
  <c r="Q734" i="7"/>
  <c r="Q735" i="7"/>
  <c r="Q736" i="7"/>
  <c r="Q737" i="7"/>
  <c r="Q738" i="7"/>
  <c r="Q739" i="7"/>
  <c r="Q740" i="7"/>
  <c r="Q741" i="7"/>
  <c r="Q742" i="7"/>
  <c r="Q743" i="7"/>
  <c r="Q744" i="7"/>
  <c r="Q745" i="7"/>
  <c r="Q746" i="7"/>
  <c r="Q747" i="7"/>
  <c r="Q748" i="7"/>
  <c r="Q749" i="7"/>
  <c r="Q750" i="7"/>
  <c r="Q751" i="7"/>
  <c r="Q752" i="7"/>
  <c r="Q753" i="7"/>
  <c r="Q754" i="7"/>
  <c r="Q755" i="7"/>
  <c r="Q756" i="7"/>
  <c r="Q757" i="7"/>
  <c r="Q758" i="7"/>
  <c r="Q759" i="7"/>
  <c r="Q760" i="7"/>
  <c r="Q761" i="7"/>
  <c r="Q762" i="7"/>
  <c r="Q763" i="7"/>
  <c r="Q764" i="7"/>
  <c r="Q765" i="7"/>
  <c r="Q766" i="7"/>
  <c r="Q767" i="7"/>
  <c r="Q768" i="7"/>
  <c r="Q769" i="7"/>
  <c r="Q770" i="7"/>
  <c r="Q771" i="7"/>
  <c r="Q772" i="7"/>
  <c r="Q773" i="7"/>
  <c r="Q774" i="7"/>
  <c r="Q775" i="7"/>
  <c r="Q776" i="7"/>
  <c r="Q777" i="7"/>
  <c r="Q778" i="7"/>
  <c r="Q779" i="7"/>
  <c r="Q780" i="7"/>
  <c r="Q781" i="7"/>
  <c r="Q782" i="7"/>
  <c r="Q783" i="7"/>
  <c r="Q784" i="7"/>
  <c r="Q785" i="7"/>
  <c r="Q786" i="7"/>
  <c r="Q787" i="7"/>
  <c r="Q788" i="7"/>
  <c r="Q789" i="7"/>
  <c r="Q790" i="7"/>
  <c r="Q791" i="7"/>
  <c r="Q792" i="7"/>
  <c r="Q793" i="7"/>
  <c r="Q794" i="7"/>
  <c r="Q795" i="7"/>
  <c r="Q796" i="7"/>
  <c r="Q797" i="7"/>
  <c r="Q798" i="7"/>
  <c r="Q799" i="7"/>
  <c r="Q800" i="7"/>
  <c r="Q801" i="7"/>
  <c r="Q802" i="7"/>
  <c r="Q803" i="7"/>
  <c r="Q804" i="7"/>
  <c r="Q805" i="7"/>
  <c r="Q806" i="7"/>
  <c r="Q807" i="7"/>
  <c r="Q808" i="7"/>
  <c r="Q809" i="7"/>
  <c r="Q810" i="7"/>
  <c r="Q811" i="7"/>
  <c r="Q812" i="7"/>
  <c r="Q813" i="7"/>
  <c r="Q814" i="7"/>
  <c r="Q815" i="7"/>
  <c r="Q816" i="7"/>
  <c r="Q817" i="7"/>
  <c r="Q818" i="7"/>
  <c r="Q819" i="7"/>
  <c r="Q820" i="7"/>
  <c r="Q821" i="7"/>
  <c r="Q822" i="7"/>
  <c r="Q823" i="7"/>
  <c r="Q824" i="7"/>
  <c r="Q825" i="7"/>
  <c r="Q826" i="7"/>
  <c r="Q827" i="7"/>
  <c r="Q828" i="7"/>
  <c r="Q829" i="7"/>
  <c r="Q830" i="7"/>
  <c r="Q831" i="7"/>
  <c r="Q832" i="7"/>
  <c r="Q833" i="7"/>
  <c r="Q834" i="7"/>
  <c r="Q835" i="7"/>
  <c r="Q836" i="7"/>
  <c r="Q837" i="7"/>
  <c r="Q838" i="7"/>
  <c r="Q839" i="7"/>
  <c r="Q840" i="7"/>
  <c r="Q841" i="7"/>
  <c r="Q842" i="7"/>
  <c r="Q843" i="7"/>
  <c r="Q844" i="7"/>
  <c r="Q845" i="7"/>
  <c r="Q846" i="7"/>
  <c r="Q847" i="7"/>
  <c r="Q848" i="7"/>
  <c r="Q849" i="7"/>
  <c r="Q850" i="7"/>
  <c r="Q851" i="7"/>
  <c r="Q852" i="7"/>
  <c r="Q853" i="7"/>
  <c r="Q854" i="7"/>
  <c r="Q855" i="7"/>
  <c r="Q856" i="7"/>
  <c r="Q857" i="7"/>
  <c r="Q858" i="7"/>
  <c r="Q859" i="7"/>
  <c r="Q860" i="7"/>
  <c r="Q861" i="7"/>
  <c r="Q862" i="7"/>
  <c r="Q863" i="7"/>
  <c r="Q864" i="7"/>
  <c r="Q865" i="7"/>
  <c r="Q866" i="7"/>
  <c r="Q867" i="7"/>
  <c r="Q868" i="7"/>
  <c r="Q869" i="7"/>
  <c r="Q870" i="7"/>
  <c r="Q871" i="7"/>
  <c r="Q872" i="7"/>
  <c r="Q873" i="7"/>
  <c r="Q874" i="7"/>
  <c r="Q875" i="7"/>
  <c r="Q876" i="7"/>
  <c r="Q877" i="7"/>
  <c r="Q878" i="7"/>
  <c r="Q879" i="7"/>
  <c r="Q880" i="7"/>
  <c r="Q881" i="7"/>
  <c r="Q882" i="7"/>
  <c r="Q883" i="7"/>
  <c r="Q884" i="7"/>
  <c r="Q885" i="7"/>
  <c r="Q886" i="7"/>
  <c r="Q887" i="7"/>
  <c r="Q888" i="7"/>
  <c r="Q889" i="7"/>
  <c r="Q890" i="7"/>
  <c r="Q891" i="7"/>
  <c r="Q892" i="7"/>
  <c r="Q893" i="7"/>
  <c r="Q894" i="7"/>
  <c r="Q895" i="7"/>
  <c r="Q896" i="7"/>
  <c r="Q897" i="7"/>
  <c r="Q898" i="7"/>
  <c r="Q899" i="7"/>
  <c r="Q900" i="7"/>
  <c r="Q901" i="7"/>
  <c r="Q902" i="7"/>
  <c r="Q903" i="7"/>
  <c r="Q904" i="7"/>
  <c r="Q905" i="7"/>
  <c r="Q906" i="7"/>
  <c r="Q907" i="7"/>
  <c r="Q908" i="7"/>
  <c r="Q909" i="7"/>
  <c r="Q910" i="7"/>
  <c r="Q911" i="7"/>
  <c r="Q912" i="7"/>
  <c r="Q913" i="7"/>
  <c r="Q914" i="7"/>
  <c r="Q915" i="7"/>
  <c r="Q916" i="7"/>
  <c r="Q917" i="7"/>
  <c r="Q918" i="7"/>
  <c r="Q919" i="7"/>
  <c r="Q920" i="7"/>
  <c r="Q921" i="7"/>
  <c r="Q922" i="7"/>
  <c r="Q923" i="7"/>
  <c r="Q924" i="7"/>
  <c r="Q925" i="7"/>
  <c r="Q926" i="7"/>
  <c r="Q927" i="7"/>
  <c r="Q928" i="7"/>
  <c r="Q929" i="7"/>
  <c r="Q930" i="7"/>
  <c r="Q931" i="7"/>
  <c r="Q932" i="7"/>
  <c r="Q933" i="7"/>
  <c r="Q934" i="7"/>
  <c r="Q935" i="7"/>
  <c r="Q936" i="7"/>
  <c r="Q937" i="7"/>
  <c r="Q938" i="7"/>
  <c r="Q939" i="7"/>
  <c r="Q940" i="7"/>
  <c r="Q941" i="7"/>
  <c r="Q942" i="7"/>
  <c r="Q943" i="7"/>
  <c r="Q944" i="7"/>
  <c r="Q945" i="7"/>
  <c r="Q946" i="7"/>
  <c r="Q947" i="7"/>
  <c r="Q948" i="7"/>
  <c r="Q949" i="7"/>
  <c r="Q950" i="7"/>
  <c r="Q951" i="7"/>
  <c r="Q952" i="7"/>
  <c r="Q953" i="7"/>
  <c r="Q954" i="7"/>
  <c r="Q955" i="7"/>
  <c r="Q956" i="7"/>
  <c r="Q957" i="7"/>
  <c r="Q958" i="7"/>
  <c r="Q959" i="7"/>
  <c r="Q960" i="7"/>
  <c r="Q961" i="7"/>
  <c r="Q962" i="7"/>
  <c r="Q963" i="7"/>
  <c r="Q964" i="7"/>
  <c r="Q965" i="7"/>
  <c r="Q966" i="7"/>
  <c r="Q967" i="7"/>
  <c r="Q968" i="7"/>
  <c r="Q969" i="7"/>
  <c r="Q970" i="7"/>
  <c r="Q971" i="7"/>
  <c r="Q972" i="7"/>
  <c r="Q973" i="7"/>
  <c r="Q974" i="7"/>
  <c r="Q975" i="7"/>
  <c r="Q976" i="7"/>
  <c r="Q977" i="7"/>
  <c r="Q978" i="7"/>
  <c r="Q979" i="7"/>
  <c r="Q980" i="7"/>
  <c r="Q981" i="7"/>
  <c r="Q982" i="7"/>
  <c r="Q983" i="7"/>
  <c r="Q984" i="7"/>
  <c r="Q985" i="7"/>
  <c r="Q986" i="7"/>
  <c r="Q987" i="7"/>
  <c r="Q988" i="7"/>
  <c r="Q989" i="7"/>
  <c r="Q990" i="7"/>
  <c r="Q991" i="7"/>
  <c r="Q992" i="7"/>
  <c r="Q993" i="7"/>
  <c r="Q994" i="7"/>
  <c r="Q995" i="7"/>
  <c r="Q996" i="7"/>
  <c r="Q997" i="7"/>
  <c r="Q998" i="7"/>
  <c r="Q999" i="7"/>
  <c r="Q1000" i="7"/>
  <c r="Q1001" i="7"/>
  <c r="Q1002" i="7"/>
  <c r="Q1003" i="7"/>
  <c r="Q1004" i="7"/>
  <c r="Q1005" i="7"/>
  <c r="Q1006" i="7"/>
  <c r="Q1007" i="7"/>
  <c r="Q1008" i="7"/>
  <c r="Q1009" i="7"/>
  <c r="Q1010" i="7"/>
  <c r="Q1011" i="7"/>
  <c r="Q1012" i="7"/>
  <c r="Q1013" i="7"/>
  <c r="Q1014" i="7"/>
  <c r="Q1015" i="7"/>
  <c r="Q1016" i="7"/>
  <c r="Q1017" i="7"/>
  <c r="Q1018" i="7"/>
  <c r="Q1019" i="7"/>
  <c r="Q1020" i="7"/>
  <c r="Q1021" i="7"/>
  <c r="Q1022" i="7"/>
  <c r="Q1023" i="7"/>
  <c r="Q1024" i="7"/>
  <c r="Q1025" i="7"/>
  <c r="Q1026" i="7"/>
  <c r="Q1027" i="7"/>
  <c r="Q1028" i="7"/>
  <c r="Q1029" i="7"/>
  <c r="Q1030" i="7"/>
  <c r="Q1031" i="7"/>
  <c r="Q1032" i="7"/>
  <c r="Q1033" i="7"/>
  <c r="Q1034" i="7"/>
  <c r="Q1035" i="7"/>
  <c r="Q1036" i="7"/>
  <c r="Q1037" i="7"/>
  <c r="Q1038" i="7"/>
  <c r="Q1039" i="7"/>
  <c r="Q1040" i="7"/>
  <c r="Q1041" i="7"/>
  <c r="Q1042" i="7"/>
  <c r="Q1043" i="7"/>
  <c r="Q1044" i="7"/>
  <c r="Q1045" i="7"/>
  <c r="Q1046" i="7"/>
  <c r="Q1047" i="7"/>
  <c r="Q1048" i="7"/>
  <c r="Q1049" i="7"/>
  <c r="Q1050" i="7"/>
  <c r="Q1051" i="7"/>
  <c r="Q1052" i="7"/>
  <c r="Q1053" i="7"/>
  <c r="Q1054" i="7"/>
  <c r="Q1055" i="7"/>
  <c r="Q1056" i="7"/>
  <c r="Q1057" i="7"/>
  <c r="Q1058" i="7"/>
  <c r="Q1059" i="7"/>
  <c r="Q1060" i="7"/>
  <c r="Q1061" i="7"/>
  <c r="Q1062" i="7"/>
  <c r="Q1063" i="7"/>
  <c r="Q1064" i="7"/>
  <c r="Q1065" i="7"/>
  <c r="Q1066" i="7"/>
  <c r="Q1067" i="7"/>
  <c r="Q1068" i="7"/>
  <c r="Q1069" i="7"/>
  <c r="Q1070" i="7"/>
  <c r="Q1071" i="7"/>
  <c r="Q1072" i="7"/>
  <c r="Q1073" i="7"/>
  <c r="Q1074" i="7"/>
  <c r="Q1075" i="7"/>
  <c r="Q1076" i="7"/>
  <c r="Q1077" i="7"/>
  <c r="Q1078" i="7"/>
  <c r="Q1079" i="7"/>
  <c r="Q1080" i="7"/>
  <c r="Q1081" i="7"/>
  <c r="Q1082" i="7"/>
  <c r="Q1083" i="7"/>
  <c r="Q1084" i="7"/>
  <c r="Q1085" i="7"/>
  <c r="Q1086" i="7"/>
  <c r="Q1087" i="7"/>
  <c r="Q1088" i="7"/>
  <c r="Q1089" i="7"/>
  <c r="Q1090" i="7"/>
  <c r="Q1091" i="7"/>
  <c r="Q1092" i="7"/>
  <c r="Q1093" i="7"/>
  <c r="Q1094" i="7"/>
  <c r="Q1095" i="7"/>
  <c r="Q1096" i="7"/>
  <c r="Q1097" i="7"/>
  <c r="Q1098" i="7"/>
  <c r="Q1099" i="7"/>
  <c r="Q1100" i="7"/>
  <c r="Q1101" i="7"/>
  <c r="Q1102" i="7"/>
  <c r="Q1103" i="7"/>
  <c r="Q1104" i="7"/>
  <c r="Q1105" i="7"/>
  <c r="Q1106" i="7"/>
  <c r="Q1107" i="7"/>
  <c r="Q1108" i="7"/>
  <c r="Q1109" i="7"/>
  <c r="Q1110" i="7"/>
  <c r="Q1111" i="7"/>
  <c r="Q1112" i="7"/>
  <c r="Q1113" i="7"/>
  <c r="Q1114" i="7"/>
  <c r="Q1115" i="7"/>
  <c r="Q1116" i="7"/>
  <c r="Q1117" i="7"/>
  <c r="Q1118" i="7"/>
  <c r="Q1119" i="7"/>
  <c r="Q1120" i="7"/>
  <c r="Q1121" i="7"/>
  <c r="Q1122" i="7"/>
  <c r="Q1123" i="7"/>
  <c r="Q1124" i="7"/>
  <c r="Q1125" i="7"/>
  <c r="Q1126" i="7"/>
  <c r="Q1127" i="7"/>
  <c r="Q1128" i="7"/>
  <c r="Q1129" i="7"/>
  <c r="Q1130" i="7"/>
  <c r="Q1131" i="7"/>
  <c r="Q1132" i="7"/>
  <c r="Q1133" i="7"/>
  <c r="Q1134" i="7"/>
  <c r="Q1135" i="7"/>
  <c r="Q1136" i="7"/>
  <c r="Q1137" i="7"/>
  <c r="Q1138" i="7"/>
  <c r="Q1139" i="7"/>
  <c r="Q1140" i="7"/>
  <c r="Q1141" i="7"/>
  <c r="Q1142" i="7"/>
  <c r="Q1143" i="7"/>
  <c r="Q1144" i="7"/>
  <c r="Q1145" i="7"/>
  <c r="Q1146" i="7"/>
  <c r="Q1147" i="7"/>
  <c r="Q1148" i="7"/>
  <c r="Q1149" i="7"/>
  <c r="Q1150" i="7"/>
  <c r="Q1151" i="7"/>
  <c r="Q1152" i="7"/>
  <c r="Q1153" i="7"/>
  <c r="Q1154" i="7"/>
  <c r="Q1155" i="7"/>
  <c r="Q1156" i="7"/>
  <c r="Q1157" i="7"/>
  <c r="Q1158" i="7"/>
  <c r="Q1159" i="7"/>
  <c r="Q1160" i="7"/>
  <c r="Q1161" i="7"/>
  <c r="Q1162" i="7"/>
  <c r="Q1163" i="7"/>
  <c r="Q1164" i="7"/>
  <c r="Q1165" i="7"/>
  <c r="Q1166" i="7"/>
  <c r="Q1167" i="7"/>
  <c r="Q1168" i="7"/>
  <c r="Q1169" i="7"/>
  <c r="Q1170" i="7"/>
  <c r="Q1171" i="7"/>
  <c r="Q1172" i="7"/>
  <c r="Q1173" i="7"/>
  <c r="Q1174" i="7"/>
  <c r="Q1175" i="7"/>
  <c r="Q1176" i="7"/>
  <c r="Q1177" i="7"/>
  <c r="Q1178" i="7"/>
  <c r="Q1179" i="7"/>
  <c r="Q1180" i="7"/>
  <c r="Q1181" i="7"/>
  <c r="Q1182" i="7"/>
  <c r="Q1183" i="7"/>
  <c r="Q1184" i="7"/>
  <c r="Q1185" i="7"/>
  <c r="Q1186" i="7"/>
  <c r="Q1187" i="7"/>
  <c r="Q1188" i="7"/>
  <c r="Q1189" i="7"/>
  <c r="Q1190" i="7"/>
  <c r="Q1191" i="7"/>
  <c r="Q1192" i="7"/>
  <c r="Q1193" i="7"/>
  <c r="Q1194" i="7"/>
  <c r="Q1195" i="7"/>
  <c r="Q1196" i="7"/>
  <c r="Q1197" i="7"/>
  <c r="Q1198" i="7"/>
  <c r="Q1199" i="7"/>
  <c r="Q1200" i="7"/>
  <c r="Q1201" i="7"/>
  <c r="Q1202" i="7"/>
  <c r="Q1203" i="7"/>
  <c r="Q1204" i="7"/>
  <c r="Q1205" i="7"/>
  <c r="Q1206" i="7"/>
  <c r="Q1207" i="7"/>
  <c r="Q1208" i="7"/>
  <c r="Q1209" i="7"/>
  <c r="Q1210" i="7"/>
  <c r="Q1211" i="7"/>
  <c r="Q1212" i="7"/>
  <c r="Q1213" i="7"/>
  <c r="Q1214" i="7"/>
  <c r="Q1215" i="7"/>
  <c r="Q1216" i="7"/>
  <c r="Q1217" i="7"/>
  <c r="Q1218" i="7"/>
  <c r="Q1219" i="7"/>
  <c r="Q1220" i="7"/>
  <c r="Q1221" i="7"/>
  <c r="Q1222" i="7"/>
  <c r="Q1223" i="7"/>
  <c r="Q1224" i="7"/>
  <c r="Q1225" i="7"/>
  <c r="Q1226" i="7"/>
  <c r="Q1227" i="7"/>
  <c r="Q1228" i="7"/>
  <c r="Q1229" i="7"/>
  <c r="Q1230" i="7"/>
  <c r="Q1231" i="7"/>
  <c r="Q1232" i="7"/>
  <c r="Q1233" i="7"/>
  <c r="Q1234" i="7"/>
  <c r="Q1235" i="7"/>
  <c r="Q1236" i="7"/>
  <c r="Q1237" i="7"/>
  <c r="Q1238" i="7"/>
  <c r="Q1239" i="7"/>
  <c r="Q1240" i="7"/>
  <c r="Q1241" i="7"/>
  <c r="Q1242" i="7"/>
  <c r="Q1243" i="7"/>
  <c r="Q1244" i="7"/>
  <c r="Q1245" i="7"/>
  <c r="Q1246" i="7"/>
  <c r="Q1247" i="7"/>
  <c r="Q1248" i="7"/>
  <c r="Q1249" i="7"/>
  <c r="Q1250" i="7"/>
  <c r="Q1251" i="7"/>
  <c r="Q1252" i="7"/>
  <c r="Q1253" i="7"/>
  <c r="Q1254" i="7"/>
  <c r="Q1255" i="7"/>
  <c r="Q1256" i="7"/>
  <c r="Q1257" i="7"/>
  <c r="Q1258" i="7"/>
  <c r="Q1259" i="7"/>
  <c r="Q1260" i="7"/>
  <c r="Q1261" i="7"/>
  <c r="Q1262" i="7"/>
  <c r="Q1263" i="7"/>
  <c r="Q1264" i="7"/>
  <c r="Q1265" i="7"/>
  <c r="Q1266" i="7"/>
  <c r="Q1267" i="7"/>
  <c r="Q1268" i="7"/>
  <c r="Q1269" i="7"/>
  <c r="Q1270" i="7"/>
  <c r="Q1271" i="7"/>
  <c r="Q1272" i="7"/>
  <c r="Q1273" i="7"/>
  <c r="Q1274" i="7"/>
  <c r="Q1275" i="7"/>
  <c r="Q1276" i="7"/>
  <c r="Q1277" i="7"/>
  <c r="Q1278" i="7"/>
  <c r="Q1279" i="7"/>
  <c r="Q1280" i="7"/>
  <c r="Q1281" i="7"/>
  <c r="Q1282" i="7"/>
  <c r="Q1283" i="7"/>
  <c r="Q1284" i="7"/>
  <c r="Q1285" i="7"/>
  <c r="Q1286" i="7"/>
  <c r="Q1287" i="7"/>
  <c r="Q1288" i="7"/>
  <c r="Q1289" i="7"/>
  <c r="Q1290" i="7"/>
  <c r="Q1291" i="7"/>
  <c r="Q1292" i="7"/>
  <c r="Q1293" i="7"/>
  <c r="Q1294" i="7"/>
  <c r="Q1295" i="7"/>
  <c r="Q1296" i="7"/>
  <c r="Q1297" i="7"/>
  <c r="Q1298" i="7"/>
  <c r="Q1299" i="7"/>
  <c r="Q1300" i="7"/>
  <c r="Q1301" i="7"/>
  <c r="Q1302" i="7"/>
  <c r="Q1303" i="7"/>
  <c r="Q1304" i="7"/>
  <c r="Q1305" i="7"/>
  <c r="Q1306" i="7"/>
  <c r="Q1307" i="7"/>
  <c r="Q1308" i="7"/>
  <c r="Q1309" i="7"/>
  <c r="Q1310" i="7"/>
  <c r="Q1311" i="7"/>
  <c r="Q1312" i="7"/>
  <c r="Q1313" i="7"/>
  <c r="Q1314" i="7"/>
  <c r="Q1315" i="7"/>
  <c r="Q1316" i="7"/>
  <c r="Q1317" i="7"/>
  <c r="Q1318" i="7"/>
  <c r="Q1319" i="7"/>
  <c r="Q1320" i="7"/>
  <c r="Q1321" i="7"/>
  <c r="Q1322" i="7"/>
  <c r="Q1323" i="7"/>
  <c r="Q1324" i="7"/>
  <c r="Q1325" i="7"/>
  <c r="Q1326" i="7"/>
  <c r="Q1327" i="7"/>
  <c r="Q1328" i="7"/>
  <c r="Q1329" i="7"/>
  <c r="Q1330" i="7"/>
  <c r="Q1331" i="7"/>
  <c r="Q1332" i="7"/>
  <c r="Q1333" i="7"/>
  <c r="Q1334" i="7"/>
  <c r="Q1335" i="7"/>
  <c r="Q1336" i="7"/>
  <c r="Q1337" i="7"/>
  <c r="Q1338" i="7"/>
  <c r="Q1339" i="7"/>
  <c r="Q1340" i="7"/>
  <c r="Q1341" i="7"/>
  <c r="Q1342" i="7"/>
  <c r="Q1343" i="7"/>
  <c r="Q1344" i="7"/>
  <c r="Q1345" i="7"/>
  <c r="Q1346" i="7"/>
  <c r="Q1347" i="7"/>
  <c r="Q1348" i="7"/>
  <c r="Q1349" i="7"/>
  <c r="Q1350" i="7"/>
  <c r="Q1351" i="7"/>
  <c r="Q1352" i="7"/>
  <c r="Q1353" i="7"/>
  <c r="Q1354" i="7"/>
  <c r="Q1355" i="7"/>
  <c r="Q1356" i="7"/>
  <c r="Q1357" i="7"/>
  <c r="Q1358" i="7"/>
  <c r="Q1359" i="7"/>
  <c r="Q1360" i="7"/>
  <c r="Q1361" i="7"/>
  <c r="Q1362" i="7"/>
  <c r="Q1363" i="7"/>
  <c r="Q1364" i="7"/>
  <c r="Q1365" i="7"/>
  <c r="Q1366" i="7"/>
  <c r="Q1367" i="7"/>
  <c r="Q1368" i="7"/>
  <c r="Q1369" i="7"/>
  <c r="Q1370" i="7"/>
  <c r="Q1371" i="7"/>
  <c r="Q1372" i="7"/>
  <c r="Q1373" i="7"/>
  <c r="Q1374" i="7"/>
  <c r="Q1375" i="7"/>
  <c r="Q1376" i="7"/>
  <c r="Q1377" i="7"/>
  <c r="Q1378" i="7"/>
  <c r="Q1379" i="7"/>
  <c r="Q1380" i="7"/>
  <c r="Q1381" i="7"/>
  <c r="Q1382" i="7"/>
  <c r="Q1383" i="7"/>
  <c r="Q1384" i="7"/>
  <c r="Q1385" i="7"/>
  <c r="Q1386" i="7"/>
  <c r="Q1387" i="7"/>
  <c r="Q1388" i="7"/>
  <c r="Q1389" i="7"/>
  <c r="Q1390" i="7"/>
  <c r="Q1391" i="7"/>
  <c r="Q1392" i="7"/>
  <c r="Q1393" i="7"/>
  <c r="Q1394" i="7"/>
  <c r="Q1395" i="7"/>
  <c r="Q1396" i="7"/>
  <c r="Q1397" i="7"/>
  <c r="Q1398" i="7"/>
  <c r="Q1399" i="7"/>
  <c r="Q1400" i="7"/>
  <c r="Q1401" i="7"/>
  <c r="Q1402" i="7"/>
  <c r="Q1403" i="7"/>
  <c r="Q1404" i="7"/>
  <c r="Q1405" i="7"/>
  <c r="Q1406" i="7"/>
  <c r="Q1407" i="7"/>
  <c r="Q1408" i="7"/>
  <c r="Q1409" i="7"/>
  <c r="Q1410" i="7"/>
  <c r="Q1411" i="7"/>
  <c r="Q1412" i="7"/>
  <c r="Q1413" i="7"/>
  <c r="Q1414" i="7"/>
  <c r="Q1415" i="7"/>
  <c r="Q1416" i="7"/>
  <c r="Q1417" i="7"/>
  <c r="Q1418" i="7"/>
  <c r="Q1419" i="7"/>
  <c r="Q1420" i="7"/>
  <c r="Q1421" i="7"/>
  <c r="Q1422" i="7"/>
  <c r="Q1423" i="7"/>
  <c r="Q1424" i="7"/>
  <c r="Q1425" i="7"/>
  <c r="Q1426" i="7"/>
  <c r="Q1427" i="7"/>
  <c r="Q1428" i="7"/>
  <c r="Q1429" i="7"/>
  <c r="Q1430" i="7"/>
  <c r="Q1431" i="7"/>
  <c r="Q1432" i="7"/>
  <c r="Q1433" i="7"/>
  <c r="Q1434" i="7"/>
  <c r="Q1435" i="7"/>
  <c r="Q1436" i="7"/>
  <c r="Q1437" i="7"/>
  <c r="Q1438" i="7"/>
  <c r="Q1439" i="7"/>
  <c r="Q1440" i="7"/>
  <c r="Q1441" i="7"/>
  <c r="Q1442" i="7"/>
  <c r="Q1443" i="7"/>
  <c r="Q1444" i="7"/>
  <c r="Q1445" i="7"/>
  <c r="Q1446" i="7"/>
  <c r="Q1447" i="7"/>
  <c r="Q1448" i="7"/>
  <c r="Q1449" i="7"/>
  <c r="Q1450" i="7"/>
  <c r="Q1451" i="7"/>
  <c r="Q1452" i="7"/>
  <c r="Q1453" i="7"/>
  <c r="Q1454" i="7"/>
  <c r="Q1455" i="7"/>
  <c r="Q1456" i="7"/>
  <c r="Q1457" i="7"/>
  <c r="Q1458" i="7"/>
  <c r="Q1459" i="7"/>
  <c r="Q1460" i="7"/>
  <c r="Q1461" i="7"/>
  <c r="Q1462" i="7"/>
  <c r="Q1463" i="7"/>
  <c r="Q1464" i="7"/>
  <c r="Q1465" i="7"/>
  <c r="Q1466" i="7"/>
  <c r="Q1467" i="7"/>
  <c r="Q1468" i="7"/>
  <c r="Q1469" i="7"/>
  <c r="Q1470" i="7"/>
  <c r="Q1471" i="7"/>
  <c r="Q1472" i="7"/>
  <c r="Q1473" i="7"/>
  <c r="Q1474" i="7"/>
  <c r="Q1475" i="7"/>
  <c r="Q1476" i="7"/>
  <c r="Q1477" i="7"/>
  <c r="Q1478" i="7"/>
  <c r="Q1479" i="7"/>
  <c r="Q1480" i="7"/>
  <c r="Q1481" i="7"/>
  <c r="Q1482" i="7"/>
  <c r="Q1483" i="7"/>
  <c r="Q1484" i="7"/>
  <c r="Q1485" i="7"/>
  <c r="Q1486" i="7"/>
  <c r="Q1487" i="7"/>
  <c r="Q1488" i="7"/>
  <c r="Q1489" i="7"/>
  <c r="Q1490" i="7"/>
  <c r="Q1491" i="7"/>
  <c r="Q1492" i="7"/>
  <c r="Q1493" i="7"/>
  <c r="Q1494" i="7"/>
  <c r="Q1495" i="7"/>
  <c r="Q1496" i="7"/>
  <c r="Q1497" i="7"/>
  <c r="Q1498" i="7"/>
  <c r="Q1499" i="7"/>
  <c r="Q1500" i="7"/>
  <c r="Q1501" i="7"/>
  <c r="Q1502" i="7"/>
  <c r="Q1503" i="7"/>
  <c r="Q1504" i="7"/>
  <c r="Q1505" i="7"/>
  <c r="Q1506" i="7"/>
  <c r="Q1507" i="7"/>
  <c r="Q1508" i="7"/>
  <c r="Q1509" i="7"/>
  <c r="Q1510" i="7"/>
  <c r="Q1511" i="7"/>
  <c r="Q1512" i="7"/>
  <c r="Q1513" i="7"/>
  <c r="Q1514" i="7"/>
  <c r="Q1515" i="7"/>
  <c r="Q1516" i="7"/>
  <c r="Q1517" i="7"/>
  <c r="Q1518" i="7"/>
  <c r="Q1519" i="7"/>
  <c r="Q1520" i="7"/>
  <c r="Q1521" i="7"/>
  <c r="Q1522" i="7"/>
  <c r="Q1523" i="7"/>
  <c r="Q1524" i="7"/>
  <c r="Q1525" i="7"/>
  <c r="Q1526" i="7"/>
  <c r="Q1527" i="7"/>
  <c r="Q1528" i="7"/>
  <c r="Q1529" i="7"/>
  <c r="Q1530" i="7"/>
  <c r="Q1531" i="7"/>
  <c r="Q1532" i="7"/>
  <c r="Q1533" i="7"/>
  <c r="Q1534" i="7"/>
  <c r="Q1535" i="7"/>
  <c r="Q1536" i="7"/>
  <c r="Q1537" i="7"/>
  <c r="Q1538" i="7"/>
  <c r="Q1539" i="7"/>
  <c r="Q1540" i="7"/>
  <c r="Q1541" i="7"/>
  <c r="Q1542" i="7"/>
  <c r="Q1543" i="7"/>
  <c r="Q1544" i="7"/>
  <c r="Q1545" i="7"/>
  <c r="Q1546" i="7"/>
  <c r="Q1547" i="7"/>
  <c r="Q1548" i="7"/>
  <c r="Q1549" i="7"/>
  <c r="Q1550" i="7"/>
  <c r="Q1551" i="7"/>
  <c r="Q1552" i="7"/>
  <c r="Q1553" i="7"/>
  <c r="Q1554" i="7"/>
  <c r="Q1555" i="7"/>
  <c r="Q1556" i="7"/>
  <c r="Q1557" i="7"/>
  <c r="Q1558" i="7"/>
  <c r="Q1559" i="7"/>
  <c r="Q1560" i="7"/>
  <c r="Q1561" i="7"/>
  <c r="Q1562" i="7"/>
  <c r="Q1563" i="7"/>
  <c r="Q1564" i="7"/>
  <c r="Q1565" i="7"/>
  <c r="Q1566" i="7"/>
  <c r="Q1567" i="7"/>
  <c r="Q1568" i="7"/>
  <c r="Q1569" i="7"/>
  <c r="Q1570" i="7"/>
  <c r="Q1571" i="7"/>
  <c r="Q1572" i="7"/>
  <c r="Q1573" i="7"/>
  <c r="Q1574" i="7"/>
  <c r="Q1575" i="7"/>
  <c r="Q1576" i="7"/>
  <c r="Q1577" i="7"/>
  <c r="Q1578" i="7"/>
  <c r="Q1579" i="7"/>
  <c r="Q1580" i="7"/>
  <c r="Q1581" i="7"/>
  <c r="Q1582" i="7"/>
  <c r="Q1583" i="7"/>
  <c r="Q1584" i="7"/>
  <c r="Q1585" i="7"/>
  <c r="Q1586" i="7"/>
  <c r="Q1587" i="7"/>
  <c r="Q1588" i="7"/>
  <c r="Q1589" i="7"/>
  <c r="Q1590" i="7"/>
  <c r="Q1591" i="7"/>
  <c r="Q1592" i="7"/>
  <c r="Q1593" i="7"/>
  <c r="Q1594" i="7"/>
  <c r="Q1595" i="7"/>
  <c r="Q1596" i="7"/>
  <c r="Q1597" i="7"/>
  <c r="Q1598" i="7"/>
  <c r="Q1599" i="7"/>
  <c r="Q1600" i="7"/>
  <c r="Q1601" i="7"/>
  <c r="Q1602" i="7"/>
  <c r="Q1603" i="7"/>
  <c r="Q1604" i="7"/>
  <c r="Q1605" i="7"/>
  <c r="Q1606" i="7"/>
  <c r="Q1607" i="7"/>
  <c r="Q1608" i="7"/>
  <c r="Q1609" i="7"/>
  <c r="Q1610" i="7"/>
  <c r="Q1611" i="7"/>
  <c r="Q1612" i="7"/>
  <c r="Q1613" i="7"/>
  <c r="Q1614" i="7"/>
  <c r="Q1615" i="7"/>
  <c r="Q1616" i="7"/>
  <c r="Q1617" i="7"/>
  <c r="Q1618" i="7"/>
  <c r="Q1619" i="7"/>
  <c r="Q1620" i="7"/>
  <c r="Q1621" i="7"/>
  <c r="Q1622" i="7"/>
  <c r="Q1623" i="7"/>
  <c r="Q1624" i="7"/>
  <c r="Q1625" i="7"/>
  <c r="Q1626" i="7"/>
  <c r="Q1627" i="7"/>
  <c r="Q1628" i="7"/>
  <c r="Q1629" i="7"/>
  <c r="Q1630" i="7"/>
  <c r="Q1631" i="7"/>
  <c r="Q1632" i="7"/>
  <c r="Q1633" i="7"/>
  <c r="Q1634" i="7"/>
  <c r="Q1635" i="7"/>
  <c r="Q1636" i="7"/>
  <c r="Q1637" i="7"/>
  <c r="Q1638" i="7"/>
  <c r="Q1639" i="7"/>
  <c r="Q1640" i="7"/>
  <c r="Q1641" i="7"/>
  <c r="Q1642" i="7"/>
  <c r="Q1643" i="7"/>
  <c r="Q1644" i="7"/>
  <c r="Q1645" i="7"/>
  <c r="Q1646" i="7"/>
  <c r="Q1647" i="7"/>
  <c r="Q1648" i="7"/>
  <c r="Q1649" i="7"/>
  <c r="Q1650" i="7"/>
  <c r="Q1651" i="7"/>
  <c r="Q1652" i="7"/>
  <c r="Q1653" i="7"/>
  <c r="Q1654" i="7"/>
  <c r="Q1655" i="7"/>
  <c r="Q1656" i="7"/>
  <c r="Q1657" i="7"/>
  <c r="Q1658" i="7"/>
  <c r="Q1659" i="7"/>
  <c r="Q1660" i="7"/>
  <c r="Q1661" i="7"/>
  <c r="Q1662" i="7"/>
  <c r="Q1663" i="7"/>
  <c r="Q1664" i="7"/>
  <c r="Q1665" i="7"/>
  <c r="Q1666" i="7"/>
  <c r="Q1667" i="7"/>
  <c r="Q1668" i="7"/>
  <c r="Q1669" i="7"/>
  <c r="Q1670" i="7"/>
  <c r="Q1671" i="7"/>
  <c r="Q1672" i="7"/>
  <c r="Q1673" i="7"/>
  <c r="Q1674" i="7"/>
  <c r="Q1675" i="7"/>
  <c r="Q1676" i="7"/>
  <c r="Q1677" i="7"/>
  <c r="Q1678" i="7"/>
  <c r="Q1679" i="7"/>
  <c r="Q1680" i="7"/>
  <c r="Q1681" i="7"/>
  <c r="Q1682" i="7"/>
  <c r="Q1683" i="7"/>
  <c r="Q1684" i="7"/>
  <c r="Q1685" i="7"/>
  <c r="Q1686" i="7"/>
  <c r="Q1687" i="7"/>
  <c r="Q1688" i="7"/>
  <c r="Q1689" i="7"/>
  <c r="Q1690" i="7"/>
  <c r="Q1691" i="7"/>
  <c r="Q1692" i="7"/>
  <c r="Q1693" i="7"/>
  <c r="Q1694" i="7"/>
  <c r="Q1695" i="7"/>
  <c r="Q1696" i="7"/>
  <c r="Q1697" i="7"/>
  <c r="Q1698" i="7"/>
  <c r="Q1699" i="7"/>
  <c r="Q1700" i="7"/>
  <c r="Q1701" i="7"/>
  <c r="Q1702" i="7"/>
  <c r="Q1703" i="7"/>
  <c r="Q1704" i="7"/>
  <c r="Q1705" i="7"/>
  <c r="Q1706" i="7"/>
  <c r="Q1707" i="7"/>
  <c r="Q1708" i="7"/>
  <c r="Q1709" i="7"/>
  <c r="Q1710" i="7"/>
  <c r="Q1711" i="7"/>
  <c r="Q1712" i="7"/>
  <c r="Q1713" i="7"/>
  <c r="Q1714" i="7"/>
  <c r="Q1715" i="7"/>
  <c r="Q1716" i="7"/>
  <c r="Q1717" i="7"/>
  <c r="Q1718" i="7"/>
  <c r="Q1719" i="7"/>
  <c r="Q1720" i="7"/>
  <c r="Q1721" i="7"/>
  <c r="Q1722" i="7"/>
  <c r="Q1723" i="7"/>
  <c r="Q1724" i="7"/>
  <c r="Q1725" i="7"/>
  <c r="Q1726" i="7"/>
  <c r="Q1727" i="7"/>
  <c r="Q1728" i="7"/>
  <c r="Q1729" i="7"/>
  <c r="Q1730" i="7"/>
  <c r="Q1731" i="7"/>
  <c r="Q1732" i="7"/>
  <c r="Q1733" i="7"/>
  <c r="Q1734" i="7"/>
  <c r="Q1735" i="7"/>
  <c r="Q1736" i="7"/>
  <c r="Q1737" i="7"/>
  <c r="Q1738" i="7"/>
  <c r="Q1739" i="7"/>
  <c r="Q1740" i="7"/>
  <c r="Q1741" i="7"/>
  <c r="Q1742" i="7"/>
  <c r="Q1743" i="7"/>
  <c r="Q1744" i="7"/>
  <c r="Q1745" i="7"/>
  <c r="Q1746" i="7"/>
  <c r="Q1747" i="7"/>
  <c r="Q1748" i="7"/>
  <c r="Q1749" i="7"/>
  <c r="Q1750" i="7"/>
  <c r="Q1751" i="7"/>
  <c r="Q1752" i="7"/>
  <c r="Q1753" i="7"/>
  <c r="Q1754" i="7"/>
  <c r="Q1755" i="7"/>
  <c r="Q1756" i="7"/>
  <c r="Q1757" i="7"/>
  <c r="Q1758" i="7"/>
  <c r="Q1759" i="7"/>
  <c r="Q1760" i="7"/>
  <c r="Q1761" i="7"/>
  <c r="Q1762" i="7"/>
  <c r="Q1763" i="7"/>
  <c r="Q1764" i="7"/>
  <c r="Q1765" i="7"/>
  <c r="Q1766" i="7"/>
  <c r="Q1767" i="7"/>
  <c r="Q1768" i="7"/>
  <c r="Q1769" i="7"/>
  <c r="Q1770" i="7"/>
  <c r="Q1771" i="7"/>
  <c r="Q1772" i="7"/>
  <c r="Q1773" i="7"/>
  <c r="Q1774" i="7"/>
  <c r="Q1775" i="7"/>
  <c r="Q1776" i="7"/>
  <c r="Q1777" i="7"/>
  <c r="Q1778" i="7"/>
  <c r="Q1779" i="7"/>
  <c r="Q1780" i="7"/>
  <c r="Q1781" i="7"/>
  <c r="Q1782" i="7"/>
  <c r="Q1783" i="7"/>
  <c r="Q1784" i="7"/>
  <c r="Q1785" i="7"/>
  <c r="Q1786" i="7"/>
  <c r="Q1787" i="7"/>
  <c r="Q1788" i="7"/>
  <c r="Q1789" i="7"/>
  <c r="Q1790" i="7"/>
  <c r="Q1791" i="7"/>
  <c r="Q1792" i="7"/>
  <c r="Q1793" i="7"/>
  <c r="Q1794" i="7"/>
  <c r="Q1795" i="7"/>
  <c r="Q1796" i="7"/>
  <c r="Q1797" i="7"/>
  <c r="Q1798" i="7"/>
  <c r="Q1799" i="7"/>
  <c r="Q1800" i="7"/>
  <c r="Q1801" i="7"/>
  <c r="Q1802" i="7"/>
  <c r="Q1803" i="7"/>
  <c r="Q1804" i="7"/>
  <c r="Q1805" i="7"/>
  <c r="Q1806" i="7"/>
  <c r="Q1807" i="7"/>
  <c r="Q1808" i="7"/>
  <c r="Q1809" i="7"/>
  <c r="Q1810" i="7"/>
  <c r="Q1811" i="7"/>
  <c r="Q1812" i="7"/>
  <c r="Q1813" i="7"/>
  <c r="Q1814" i="7"/>
  <c r="Q1815" i="7"/>
  <c r="Q1816" i="7"/>
  <c r="Q1817" i="7"/>
  <c r="Q1818" i="7"/>
  <c r="Q1819" i="7"/>
  <c r="Q1820" i="7"/>
  <c r="Q1821" i="7"/>
  <c r="Q1822" i="7"/>
  <c r="Q1823" i="7"/>
  <c r="Q1824" i="7"/>
  <c r="Q1825" i="7"/>
  <c r="Q1826" i="7"/>
  <c r="Q1827" i="7"/>
  <c r="Q1828" i="7"/>
  <c r="Q1829" i="7"/>
  <c r="Q1830" i="7"/>
  <c r="Q1831" i="7"/>
  <c r="Q1832" i="7"/>
  <c r="Q1833" i="7"/>
  <c r="Q1834" i="7"/>
  <c r="Q1835" i="7"/>
  <c r="Q1836" i="7"/>
  <c r="Q1837" i="7"/>
  <c r="Q1838" i="7"/>
  <c r="Q1839" i="7"/>
  <c r="Q1840" i="7"/>
  <c r="Q1841" i="7"/>
  <c r="Q1842" i="7"/>
  <c r="Q1843" i="7"/>
  <c r="Q1844" i="7"/>
  <c r="Q1845" i="7"/>
  <c r="Q1846" i="7"/>
  <c r="Q1847" i="7"/>
  <c r="Q1848" i="7"/>
  <c r="Q1849" i="7"/>
  <c r="Q1850" i="7"/>
  <c r="Q1851" i="7"/>
  <c r="Q1852" i="7"/>
  <c r="Q1853" i="7"/>
  <c r="Q1854" i="7"/>
  <c r="Q1855" i="7"/>
  <c r="Q1856" i="7"/>
  <c r="Q1857" i="7"/>
  <c r="Q1858" i="7"/>
  <c r="Q1859" i="7"/>
  <c r="Q1860" i="7"/>
  <c r="Q1861" i="7"/>
  <c r="Q1862" i="7"/>
  <c r="Q1863" i="7"/>
  <c r="Q1864" i="7"/>
  <c r="Q1865" i="7"/>
  <c r="Q1866" i="7"/>
  <c r="Q1867" i="7"/>
  <c r="Q1868" i="7"/>
  <c r="Q1869" i="7"/>
  <c r="Q1870" i="7"/>
  <c r="Q1871" i="7"/>
  <c r="Q1872" i="7"/>
  <c r="Q1873" i="7"/>
  <c r="Q1874" i="7"/>
  <c r="Q1875" i="7"/>
  <c r="Q1876" i="7"/>
  <c r="Q1877" i="7"/>
  <c r="Q1878" i="7"/>
  <c r="Q1879" i="7"/>
  <c r="Q1880" i="7"/>
  <c r="Q1881" i="7"/>
  <c r="Q1882" i="7"/>
  <c r="Q1883" i="7"/>
  <c r="Q1884" i="7"/>
  <c r="Q1885" i="7"/>
  <c r="Q1886" i="7"/>
  <c r="Q1887" i="7"/>
  <c r="Q1888" i="7"/>
  <c r="Q1889" i="7"/>
  <c r="Q1890" i="7"/>
  <c r="Q1891" i="7"/>
  <c r="Q1892" i="7"/>
  <c r="Q1893" i="7"/>
  <c r="Q1894" i="7"/>
  <c r="Q1895" i="7"/>
  <c r="Q1896" i="7"/>
  <c r="Q1897" i="7"/>
  <c r="Q1898" i="7"/>
  <c r="Q1899" i="7"/>
  <c r="Q1900" i="7"/>
  <c r="Q1901" i="7"/>
  <c r="Q1902" i="7"/>
  <c r="Q1903" i="7"/>
  <c r="Q1904" i="7"/>
  <c r="Q1905" i="7"/>
  <c r="Q1906" i="7"/>
  <c r="Q2" i="7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517" i="7"/>
  <c r="P1242" i="7"/>
  <c r="P838" i="7"/>
  <c r="P1379" i="7"/>
  <c r="P1048" i="7"/>
  <c r="P1622" i="7"/>
  <c r="P871" i="7"/>
  <c r="P1340" i="7"/>
  <c r="P868" i="7"/>
  <c r="P1536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18" i="7"/>
  <c r="P1243" i="7"/>
  <c r="P839" i="7"/>
  <c r="P1049" i="7"/>
  <c r="P1623" i="7"/>
  <c r="P1341" i="7"/>
  <c r="P56" i="7"/>
  <c r="P57" i="7"/>
  <c r="P58" i="7"/>
  <c r="P59" i="7"/>
  <c r="P60" i="7"/>
  <c r="P61" i="7"/>
  <c r="P62" i="7"/>
  <c r="P63" i="7"/>
  <c r="P64" i="7"/>
  <c r="P1244" i="7"/>
  <c r="P1050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519" i="7"/>
  <c r="P1245" i="7"/>
  <c r="P840" i="7"/>
  <c r="P1380" i="7"/>
  <c r="P1051" i="7"/>
  <c r="P1624" i="7"/>
  <c r="P1342" i="7"/>
  <c r="P93" i="7"/>
  <c r="P94" i="7"/>
  <c r="P95" i="7"/>
  <c r="P96" i="7"/>
  <c r="P97" i="7"/>
  <c r="P98" i="7"/>
  <c r="P99" i="7"/>
  <c r="P100" i="7"/>
  <c r="P101" i="7"/>
  <c r="P102" i="7"/>
  <c r="P103" i="7"/>
  <c r="P104" i="7"/>
  <c r="P105" i="7"/>
  <c r="P106" i="7"/>
  <c r="P107" i="7"/>
  <c r="P108" i="7"/>
  <c r="P109" i="7"/>
  <c r="P110" i="7"/>
  <c r="P111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46" i="7"/>
  <c r="P1625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247" i="7"/>
  <c r="P1626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530" i="7"/>
  <c r="P1248" i="7"/>
  <c r="P841" i="7"/>
  <c r="P1381" i="7"/>
  <c r="P1054" i="7"/>
  <c r="P1627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531" i="7"/>
  <c r="P1249" i="7"/>
  <c r="P842" i="7"/>
  <c r="P1382" i="7"/>
  <c r="P1055" i="7"/>
  <c r="P1628" i="7"/>
  <c r="P532" i="7"/>
  <c r="P1250" i="7"/>
  <c r="P1056" i="7"/>
  <c r="P1630" i="7"/>
  <c r="P1343" i="7"/>
  <c r="P188" i="7"/>
  <c r="P189" i="7"/>
  <c r="P190" i="7"/>
  <c r="P191" i="7"/>
  <c r="P192" i="7"/>
  <c r="P193" i="7"/>
  <c r="P194" i="7"/>
  <c r="P195" i="7"/>
  <c r="P196" i="7"/>
  <c r="P197" i="7"/>
  <c r="P198" i="7"/>
  <c r="P199" i="7"/>
  <c r="P200" i="7"/>
  <c r="P201" i="7"/>
  <c r="P202" i="7"/>
  <c r="P203" i="7"/>
  <c r="P204" i="7"/>
  <c r="P205" i="7"/>
  <c r="P533" i="7"/>
  <c r="P1251" i="7"/>
  <c r="P843" i="7"/>
  <c r="P1383" i="7"/>
  <c r="P1057" i="7"/>
  <c r="P1631" i="7"/>
  <c r="P1351" i="7"/>
  <c r="P206" i="7"/>
  <c r="P214" i="7"/>
  <c r="P215" i="7"/>
  <c r="P216" i="7"/>
  <c r="P217" i="7"/>
  <c r="P218" i="7"/>
  <c r="P219" i="7"/>
  <c r="P220" i="7"/>
  <c r="P221" i="7"/>
  <c r="P1632" i="7"/>
  <c r="P223" i="7"/>
  <c r="P224" i="7"/>
  <c r="P225" i="7"/>
  <c r="P226" i="7"/>
  <c r="P227" i="7"/>
  <c r="P228" i="7"/>
  <c r="P229" i="7"/>
  <c r="P230" i="7"/>
  <c r="P231" i="7"/>
  <c r="P232" i="7"/>
  <c r="P233" i="7"/>
  <c r="P234" i="7"/>
  <c r="P235" i="7"/>
  <c r="P236" i="7"/>
  <c r="P237" i="7"/>
  <c r="P238" i="7"/>
  <c r="P239" i="7"/>
  <c r="P240" i="7"/>
  <c r="P241" i="7"/>
  <c r="P242" i="7"/>
  <c r="P243" i="7"/>
  <c r="P244" i="7"/>
  <c r="P245" i="7"/>
  <c r="P246" i="7"/>
  <c r="P247" i="7"/>
  <c r="P248" i="7"/>
  <c r="P249" i="7"/>
  <c r="P250" i="7"/>
  <c r="P251" i="7"/>
  <c r="P252" i="7"/>
  <c r="P253" i="7"/>
  <c r="P254" i="7"/>
  <c r="P255" i="7"/>
  <c r="P256" i="7"/>
  <c r="P257" i="7"/>
  <c r="P258" i="7"/>
  <c r="P259" i="7"/>
  <c r="P260" i="7"/>
  <c r="P261" i="7"/>
  <c r="P262" i="7"/>
  <c r="P263" i="7"/>
  <c r="P264" i="7"/>
  <c r="P265" i="7"/>
  <c r="P266" i="7"/>
  <c r="P267" i="7"/>
  <c r="P268" i="7"/>
  <c r="P269" i="7"/>
  <c r="P270" i="7"/>
  <c r="P271" i="7"/>
  <c r="P272" i="7"/>
  <c r="P273" i="7"/>
  <c r="P274" i="7"/>
  <c r="P275" i="7"/>
  <c r="P276" i="7"/>
  <c r="P277" i="7"/>
  <c r="P278" i="7"/>
  <c r="P279" i="7"/>
  <c r="P280" i="7"/>
  <c r="P281" i="7"/>
  <c r="P282" i="7"/>
  <c r="P283" i="7"/>
  <c r="P284" i="7"/>
  <c r="P285" i="7"/>
  <c r="P286" i="7"/>
  <c r="P1252" i="7"/>
  <c r="P844" i="7"/>
  <c r="P1633" i="7"/>
  <c r="P290" i="7"/>
  <c r="P291" i="7"/>
  <c r="P292" i="7"/>
  <c r="P293" i="7"/>
  <c r="P294" i="7"/>
  <c r="P295" i="7"/>
  <c r="P296" i="7"/>
  <c r="P297" i="7"/>
  <c r="P298" i="7"/>
  <c r="P299" i="7"/>
  <c r="P300" i="7"/>
  <c r="P534" i="7"/>
  <c r="P1253" i="7"/>
  <c r="P845" i="7"/>
  <c r="P1058" i="7"/>
  <c r="P1634" i="7"/>
  <c r="P306" i="7"/>
  <c r="P307" i="7"/>
  <c r="P308" i="7"/>
  <c r="P309" i="7"/>
  <c r="P310" i="7"/>
  <c r="P311" i="7"/>
  <c r="P312" i="7"/>
  <c r="P313" i="7"/>
  <c r="P1635" i="7"/>
  <c r="P315" i="7"/>
  <c r="P316" i="7"/>
  <c r="P317" i="7"/>
  <c r="P318" i="7"/>
  <c r="P319" i="7"/>
  <c r="P320" i="7"/>
  <c r="P321" i="7"/>
  <c r="P1636" i="7"/>
  <c r="P323" i="7"/>
  <c r="P324" i="7"/>
  <c r="P325" i="7"/>
  <c r="P326" i="7"/>
  <c r="P327" i="7"/>
  <c r="P328" i="7"/>
  <c r="P329" i="7"/>
  <c r="P330" i="7"/>
  <c r="P331" i="7"/>
  <c r="P1637" i="7"/>
  <c r="P333" i="7"/>
  <c r="P334" i="7"/>
  <c r="P335" i="7"/>
  <c r="P336" i="7"/>
  <c r="P337" i="7"/>
  <c r="P338" i="7"/>
  <c r="P339" i="7"/>
  <c r="P340" i="7"/>
  <c r="P341" i="7"/>
  <c r="P342" i="7"/>
  <c r="P343" i="7"/>
  <c r="P344" i="7"/>
  <c r="P345" i="7"/>
  <c r="P346" i="7"/>
  <c r="P535" i="7"/>
  <c r="P1254" i="7"/>
  <c r="P846" i="7"/>
  <c r="P1083" i="7"/>
  <c r="P1638" i="7"/>
  <c r="P352" i="7"/>
  <c r="P353" i="7"/>
  <c r="P354" i="7"/>
  <c r="P355" i="7"/>
  <c r="P356" i="7"/>
  <c r="P357" i="7"/>
  <c r="P358" i="7"/>
  <c r="P359" i="7"/>
  <c r="P360" i="7"/>
  <c r="P361" i="7"/>
  <c r="P362" i="7"/>
  <c r="P363" i="7"/>
  <c r="P364" i="7"/>
  <c r="P536" i="7"/>
  <c r="P1255" i="7"/>
  <c r="P847" i="7"/>
  <c r="P1085" i="7"/>
  <c r="P1639" i="7"/>
  <c r="P370" i="7"/>
  <c r="P371" i="7"/>
  <c r="P372" i="7"/>
  <c r="P373" i="7"/>
  <c r="P374" i="7"/>
  <c r="P375" i="7"/>
  <c r="P376" i="7"/>
  <c r="P377" i="7"/>
  <c r="P378" i="7"/>
  <c r="P379" i="7"/>
  <c r="P380" i="7"/>
  <c r="P381" i="7"/>
  <c r="P1256" i="7"/>
  <c r="P848" i="7"/>
  <c r="P1384" i="7"/>
  <c r="P1088" i="7"/>
  <c r="P1640" i="7"/>
  <c r="P207" i="7"/>
  <c r="P388" i="7"/>
  <c r="P389" i="7"/>
  <c r="P390" i="7"/>
  <c r="P391" i="7"/>
  <c r="P392" i="7"/>
  <c r="P393" i="7"/>
  <c r="P537" i="7"/>
  <c r="P1257" i="7"/>
  <c r="P849" i="7"/>
  <c r="P1089" i="7"/>
  <c r="P1641" i="7"/>
  <c r="P208" i="7"/>
  <c r="P400" i="7"/>
  <c r="P401" i="7"/>
  <c r="P402" i="7"/>
  <c r="P403" i="7"/>
  <c r="P404" i="7"/>
  <c r="P405" i="7"/>
  <c r="P406" i="7"/>
  <c r="P1090" i="7"/>
  <c r="P1642" i="7"/>
  <c r="P409" i="7"/>
  <c r="P410" i="7"/>
  <c r="P411" i="7"/>
  <c r="P412" i="7"/>
  <c r="P413" i="7"/>
  <c r="P414" i="7"/>
  <c r="P415" i="7"/>
  <c r="P416" i="7"/>
  <c r="P417" i="7"/>
  <c r="P418" i="7"/>
  <c r="P538" i="7"/>
  <c r="P1258" i="7"/>
  <c r="P850" i="7"/>
  <c r="P1385" i="7"/>
  <c r="P1091" i="7"/>
  <c r="P1643" i="7"/>
  <c r="P425" i="7"/>
  <c r="P426" i="7"/>
  <c r="P427" i="7"/>
  <c r="P428" i="7"/>
  <c r="P429" i="7"/>
  <c r="P430" i="7"/>
  <c r="P431" i="7"/>
  <c r="P432" i="7"/>
  <c r="P433" i="7"/>
  <c r="P434" i="7"/>
  <c r="P435" i="7"/>
  <c r="P436" i="7"/>
  <c r="P437" i="7"/>
  <c r="P438" i="7"/>
  <c r="P439" i="7"/>
  <c r="P539" i="7"/>
  <c r="P1259" i="7"/>
  <c r="P851" i="7"/>
  <c r="P1386" i="7"/>
  <c r="P1092" i="7"/>
  <c r="P1644" i="7"/>
  <c r="P446" i="7"/>
  <c r="P447" i="7"/>
  <c r="P448" i="7"/>
  <c r="P449" i="7"/>
  <c r="P450" i="7"/>
  <c r="P451" i="7"/>
  <c r="P452" i="7"/>
  <c r="P453" i="7"/>
  <c r="P454" i="7"/>
  <c r="P455" i="7"/>
  <c r="P456" i="7"/>
  <c r="P540" i="7"/>
  <c r="P1260" i="7"/>
  <c r="P852" i="7"/>
  <c r="P1387" i="7"/>
  <c r="P1093" i="7"/>
  <c r="P1645" i="7"/>
  <c r="P1344" i="7"/>
  <c r="P464" i="7"/>
  <c r="P465" i="7"/>
  <c r="P466" i="7"/>
  <c r="P467" i="7"/>
  <c r="P468" i="7"/>
  <c r="P469" i="7"/>
  <c r="P470" i="7"/>
  <c r="P471" i="7"/>
  <c r="P472" i="7"/>
  <c r="P473" i="7"/>
  <c r="P474" i="7"/>
  <c r="P475" i="7"/>
  <c r="P541" i="7"/>
  <c r="P1261" i="7"/>
  <c r="P853" i="7"/>
  <c r="P1388" i="7"/>
  <c r="P1096" i="7"/>
  <c r="P1646" i="7"/>
  <c r="P482" i="7"/>
  <c r="P483" i="7"/>
  <c r="P484" i="7"/>
  <c r="P485" i="7"/>
  <c r="P486" i="7"/>
  <c r="P487" i="7"/>
  <c r="P1647" i="7"/>
  <c r="P506" i="7"/>
  <c r="P1648" i="7"/>
  <c r="P491" i="7"/>
  <c r="P492" i="7"/>
  <c r="P493" i="7"/>
  <c r="P494" i="7"/>
  <c r="P495" i="7"/>
  <c r="P496" i="7"/>
  <c r="P1324" i="7"/>
  <c r="P1262" i="7"/>
  <c r="P854" i="7"/>
  <c r="P1389" i="7"/>
  <c r="P1481" i="7"/>
  <c r="P1649" i="7"/>
  <c r="P970" i="7"/>
  <c r="P1352" i="7"/>
  <c r="P1686" i="7"/>
  <c r="P728" i="7"/>
  <c r="P1551" i="7"/>
  <c r="P1874" i="7"/>
  <c r="P1542" i="7"/>
  <c r="P287" i="7"/>
  <c r="P874" i="7"/>
  <c r="P1028" i="7"/>
  <c r="P443" i="7"/>
  <c r="P1539" i="7"/>
  <c r="P1604" i="7"/>
  <c r="P1345" i="7"/>
  <c r="P1045" i="7"/>
  <c r="P977" i="7"/>
  <c r="P1135" i="7"/>
  <c r="P520" i="7"/>
  <c r="P521" i="7"/>
  <c r="P522" i="7"/>
  <c r="P523" i="7"/>
  <c r="P524" i="7"/>
  <c r="P525" i="7"/>
  <c r="P526" i="7"/>
  <c r="P527" i="7"/>
  <c r="P528" i="7"/>
  <c r="P529" i="7"/>
  <c r="P542" i="7"/>
  <c r="P1278" i="7"/>
  <c r="P1870" i="7"/>
  <c r="P1325" i="7"/>
  <c r="P1263" i="7"/>
  <c r="P855" i="7"/>
  <c r="P1390" i="7"/>
  <c r="P1097" i="7"/>
  <c r="P1482" i="7"/>
  <c r="P1501" i="7"/>
  <c r="P911" i="7"/>
  <c r="P1650" i="7"/>
  <c r="P971" i="7"/>
  <c r="P1353" i="7"/>
  <c r="P1687" i="7"/>
  <c r="P1882" i="7"/>
  <c r="P729" i="7"/>
  <c r="P1552" i="7"/>
  <c r="P1876" i="7"/>
  <c r="P1040" i="7"/>
  <c r="P1039" i="7"/>
  <c r="P875" i="7"/>
  <c r="P1029" i="7"/>
  <c r="P1455" i="7"/>
  <c r="P1121" i="7"/>
  <c r="P1605" i="7"/>
  <c r="P1346" i="7"/>
  <c r="P978" i="7"/>
  <c r="P1137" i="7"/>
  <c r="P1013" i="7"/>
  <c r="P1606" i="7"/>
  <c r="P1432" i="7"/>
  <c r="P1122" i="7"/>
  <c r="P185" i="7"/>
  <c r="P187" i="7"/>
  <c r="P565" i="7"/>
  <c r="P566" i="7"/>
  <c r="P567" i="7"/>
  <c r="P568" i="7"/>
  <c r="P569" i="7"/>
  <c r="P570" i="7"/>
  <c r="P571" i="7"/>
  <c r="P572" i="7"/>
  <c r="P573" i="7"/>
  <c r="P574" i="7"/>
  <c r="P575" i="7"/>
  <c r="P576" i="7"/>
  <c r="P577" i="7"/>
  <c r="P1651" i="7"/>
  <c r="P579" i="7"/>
  <c r="P580" i="7"/>
  <c r="P581" i="7"/>
  <c r="P1128" i="7"/>
  <c r="P1545" i="7"/>
  <c r="P288" i="7"/>
  <c r="P585" i="7"/>
  <c r="P586" i="7"/>
  <c r="P587" i="7"/>
  <c r="P588" i="7"/>
  <c r="P589" i="7"/>
  <c r="P590" i="7"/>
  <c r="P591" i="7"/>
  <c r="P1652" i="7"/>
  <c r="P593" i="7"/>
  <c r="P594" i="7"/>
  <c r="P595" i="7"/>
  <c r="P596" i="7"/>
  <c r="P597" i="7"/>
  <c r="P598" i="7"/>
  <c r="P599" i="7"/>
  <c r="P600" i="7"/>
  <c r="P601" i="7"/>
  <c r="P602" i="7"/>
  <c r="P603" i="7"/>
  <c r="P604" i="7"/>
  <c r="P605" i="7"/>
  <c r="P606" i="7"/>
  <c r="P607" i="7"/>
  <c r="P608" i="7"/>
  <c r="P609" i="7"/>
  <c r="P610" i="7"/>
  <c r="P611" i="7"/>
  <c r="P612" i="7"/>
  <c r="P543" i="7"/>
  <c r="P1264" i="7"/>
  <c r="P856" i="7"/>
  <c r="P1098" i="7"/>
  <c r="P1653" i="7"/>
  <c r="P979" i="7"/>
  <c r="P1654" i="7"/>
  <c r="P620" i="7"/>
  <c r="P621" i="7"/>
  <c r="P622" i="7"/>
  <c r="P623" i="7"/>
  <c r="P624" i="7"/>
  <c r="P625" i="7"/>
  <c r="P626" i="7"/>
  <c r="P627" i="7"/>
  <c r="P628" i="7"/>
  <c r="P629" i="7"/>
  <c r="P630" i="7"/>
  <c r="P631" i="7"/>
  <c r="P632" i="7"/>
  <c r="P1391" i="7"/>
  <c r="P1665" i="7"/>
  <c r="P635" i="7"/>
  <c r="P636" i="7"/>
  <c r="P637" i="7"/>
  <c r="P638" i="7"/>
  <c r="P639" i="7"/>
  <c r="P640" i="7"/>
  <c r="P1265" i="7"/>
  <c r="P857" i="7"/>
  <c r="P643" i="7"/>
  <c r="P644" i="7"/>
  <c r="P645" i="7"/>
  <c r="P646" i="7"/>
  <c r="P647" i="7"/>
  <c r="P648" i="7"/>
  <c r="P649" i="7"/>
  <c r="P650" i="7"/>
  <c r="P651" i="7"/>
  <c r="P652" i="7"/>
  <c r="P653" i="7"/>
  <c r="P654" i="7"/>
  <c r="P544" i="7"/>
  <c r="P1266" i="7"/>
  <c r="P858" i="7"/>
  <c r="P1392" i="7"/>
  <c r="P1099" i="7"/>
  <c r="P1666" i="7"/>
  <c r="P1347" i="7"/>
  <c r="P209" i="7"/>
  <c r="P663" i="7"/>
  <c r="P664" i="7"/>
  <c r="P665" i="7"/>
  <c r="P666" i="7"/>
  <c r="P667" i="7"/>
  <c r="P668" i="7"/>
  <c r="P669" i="7"/>
  <c r="P670" i="7"/>
  <c r="P671" i="7"/>
  <c r="P672" i="7"/>
  <c r="P673" i="7"/>
  <c r="P674" i="7"/>
  <c r="P675" i="7"/>
  <c r="P676" i="7"/>
  <c r="P677" i="7"/>
  <c r="P678" i="7"/>
  <c r="P679" i="7"/>
  <c r="P680" i="7"/>
  <c r="P1267" i="7"/>
  <c r="P859" i="7"/>
  <c r="P1667" i="7"/>
  <c r="P1354" i="7"/>
  <c r="P685" i="7"/>
  <c r="P686" i="7"/>
  <c r="P687" i="7"/>
  <c r="P688" i="7"/>
  <c r="P689" i="7"/>
  <c r="P690" i="7"/>
  <c r="P691" i="7"/>
  <c r="P692" i="7"/>
  <c r="P693" i="7"/>
  <c r="P694" i="7"/>
  <c r="P695" i="7"/>
  <c r="P696" i="7"/>
  <c r="P697" i="7"/>
  <c r="P698" i="7"/>
  <c r="P699" i="7"/>
  <c r="P700" i="7"/>
  <c r="P701" i="7"/>
  <c r="P702" i="7"/>
  <c r="P703" i="7"/>
  <c r="P704" i="7"/>
  <c r="P705" i="7"/>
  <c r="P706" i="7"/>
  <c r="P707" i="7"/>
  <c r="P708" i="7"/>
  <c r="P709" i="7"/>
  <c r="P710" i="7"/>
  <c r="P711" i="7"/>
  <c r="P712" i="7"/>
  <c r="P713" i="7"/>
  <c r="P714" i="7"/>
  <c r="P715" i="7"/>
  <c r="P716" i="7"/>
  <c r="P717" i="7"/>
  <c r="P718" i="7"/>
  <c r="P719" i="7"/>
  <c r="P720" i="7"/>
  <c r="P721" i="7"/>
  <c r="P722" i="7"/>
  <c r="P723" i="7"/>
  <c r="P1668" i="7"/>
  <c r="P545" i="7"/>
  <c r="P1268" i="7"/>
  <c r="P860" i="7"/>
  <c r="P1393" i="7"/>
  <c r="P1100" i="7"/>
  <c r="P1669" i="7"/>
  <c r="P731" i="7"/>
  <c r="P732" i="7"/>
  <c r="P733" i="7"/>
  <c r="P734" i="7"/>
  <c r="P735" i="7"/>
  <c r="P736" i="7"/>
  <c r="P737" i="7"/>
  <c r="P738" i="7"/>
  <c r="P739" i="7"/>
  <c r="P740" i="7"/>
  <c r="P741" i="7"/>
  <c r="P742" i="7"/>
  <c r="P743" i="7"/>
  <c r="P744" i="7"/>
  <c r="P745" i="7"/>
  <c r="P746" i="7"/>
  <c r="P1670" i="7"/>
  <c r="P748" i="7"/>
  <c r="P749" i="7"/>
  <c r="P750" i="7"/>
  <c r="P751" i="7"/>
  <c r="P752" i="7"/>
  <c r="P753" i="7"/>
  <c r="P754" i="7"/>
  <c r="P755" i="7"/>
  <c r="P756" i="7"/>
  <c r="P757" i="7"/>
  <c r="P758" i="7"/>
  <c r="P759" i="7"/>
  <c r="P760" i="7"/>
  <c r="P546" i="7"/>
  <c r="P1269" i="7"/>
  <c r="P861" i="7"/>
  <c r="P1101" i="7"/>
  <c r="P1671" i="7"/>
  <c r="P210" i="7"/>
  <c r="P767" i="7"/>
  <c r="P768" i="7"/>
  <c r="P769" i="7"/>
  <c r="P770" i="7"/>
  <c r="P771" i="7"/>
  <c r="P772" i="7"/>
  <c r="P773" i="7"/>
  <c r="P774" i="7"/>
  <c r="P775" i="7"/>
  <c r="P776" i="7"/>
  <c r="P777" i="7"/>
  <c r="P778" i="7"/>
  <c r="P779" i="7"/>
  <c r="P547" i="7"/>
  <c r="P1009" i="7"/>
  <c r="P1279" i="7"/>
  <c r="P1234" i="7"/>
  <c r="P1270" i="7"/>
  <c r="P862" i="7"/>
  <c r="P1394" i="7"/>
  <c r="P1102" i="7"/>
  <c r="P1483" i="7"/>
  <c r="P926" i="7"/>
  <c r="P1672" i="7"/>
  <c r="P972" i="7"/>
  <c r="P1355" i="7"/>
  <c r="P618" i="7"/>
  <c r="P1886" i="7"/>
  <c r="P730" i="7"/>
  <c r="P1553" i="7"/>
  <c r="P1030" i="7"/>
  <c r="P444" i="7"/>
  <c r="P980" i="7"/>
  <c r="P1138" i="7"/>
  <c r="P1276" i="7"/>
  <c r="P802" i="7"/>
  <c r="P803" i="7"/>
  <c r="P1673" i="7"/>
  <c r="P747" i="7"/>
  <c r="P1364" i="7"/>
  <c r="P289" i="7"/>
  <c r="P727" i="7"/>
  <c r="P1006" i="7"/>
  <c r="P724" i="7"/>
  <c r="P981" i="7"/>
  <c r="P1163" i="7"/>
  <c r="P684" i="7"/>
  <c r="P814" i="7"/>
  <c r="P815" i="7"/>
  <c r="P816" i="7"/>
  <c r="P817" i="7"/>
  <c r="P818" i="7"/>
  <c r="P819" i="7"/>
  <c r="P820" i="7"/>
  <c r="P821" i="7"/>
  <c r="P822" i="7"/>
  <c r="P823" i="7"/>
  <c r="P824" i="7"/>
  <c r="P825" i="7"/>
  <c r="P826" i="7"/>
  <c r="P827" i="7"/>
  <c r="P828" i="7"/>
  <c r="P829" i="7"/>
  <c r="P830" i="7"/>
  <c r="P831" i="7"/>
  <c r="P832" i="7"/>
  <c r="P833" i="7"/>
  <c r="P834" i="7"/>
  <c r="P835" i="7"/>
  <c r="P836" i="7"/>
  <c r="P837" i="7"/>
  <c r="P548" i="7"/>
  <c r="P1326" i="7"/>
  <c r="P1271" i="7"/>
  <c r="P863" i="7"/>
  <c r="P1395" i="7"/>
  <c r="P1103" i="7"/>
  <c r="P1484" i="7"/>
  <c r="P1490" i="7"/>
  <c r="P1502" i="7"/>
  <c r="P1674" i="7"/>
  <c r="P973" i="7"/>
  <c r="P1356" i="7"/>
  <c r="P1688" i="7"/>
  <c r="P619" i="7"/>
  <c r="P616" i="7"/>
  <c r="P617" i="7"/>
  <c r="P1365" i="7"/>
  <c r="P1554" i="7"/>
  <c r="P1549" i="7"/>
  <c r="P1550" i="7"/>
  <c r="P1129" i="7"/>
  <c r="P301" i="7"/>
  <c r="P1487" i="7"/>
  <c r="P1621" i="7"/>
  <c r="P445" i="7"/>
  <c r="P1118" i="7"/>
  <c r="P789" i="7"/>
  <c r="P1348" i="7"/>
  <c r="P1620" i="7"/>
  <c r="P504" i="7"/>
  <c r="P788" i="7"/>
  <c r="P503" i="7"/>
  <c r="P982" i="7"/>
  <c r="P1139" i="7"/>
  <c r="P683" i="7"/>
  <c r="P211" i="7"/>
  <c r="P1537" i="7"/>
  <c r="P549" i="7"/>
  <c r="P1396" i="7"/>
  <c r="P1104" i="7"/>
  <c r="P1485" i="7"/>
  <c r="P1528" i="7"/>
  <c r="P1503" i="7"/>
  <c r="P1675" i="7"/>
  <c r="P974" i="7"/>
  <c r="P883" i="7"/>
  <c r="P884" i="7"/>
  <c r="P885" i="7"/>
  <c r="P886" i="7"/>
  <c r="P887" i="7"/>
  <c r="P888" i="7"/>
  <c r="P889" i="7"/>
  <c r="P890" i="7"/>
  <c r="P891" i="7"/>
  <c r="P892" i="7"/>
  <c r="P893" i="7"/>
  <c r="P894" i="7"/>
  <c r="P895" i="7"/>
  <c r="P896" i="7"/>
  <c r="P897" i="7"/>
  <c r="P898" i="7"/>
  <c r="P899" i="7"/>
  <c r="P900" i="7"/>
  <c r="P901" i="7"/>
  <c r="P902" i="7"/>
  <c r="P550" i="7"/>
  <c r="P1272" i="7"/>
  <c r="P864" i="7"/>
  <c r="P1105" i="7"/>
  <c r="P551" i="7"/>
  <c r="P1273" i="7"/>
  <c r="P1397" i="7"/>
  <c r="P1106" i="7"/>
  <c r="P1676" i="7"/>
  <c r="P912" i="7"/>
  <c r="P913" i="7"/>
  <c r="P914" i="7"/>
  <c r="P915" i="7"/>
  <c r="P916" i="7"/>
  <c r="P917" i="7"/>
  <c r="P918" i="7"/>
  <c r="P919" i="7"/>
  <c r="P920" i="7"/>
  <c r="P921" i="7"/>
  <c r="P922" i="7"/>
  <c r="P923" i="7"/>
  <c r="P924" i="7"/>
  <c r="P925" i="7"/>
  <c r="P1878" i="7"/>
  <c r="P927" i="7"/>
  <c r="P928" i="7"/>
  <c r="P929" i="7"/>
  <c r="P930" i="7"/>
  <c r="P931" i="7"/>
  <c r="P932" i="7"/>
  <c r="P933" i="7"/>
  <c r="P934" i="7"/>
  <c r="P935" i="7"/>
  <c r="P936" i="7"/>
  <c r="P937" i="7"/>
  <c r="P938" i="7"/>
  <c r="P939" i="7"/>
  <c r="P940" i="7"/>
  <c r="P941" i="7"/>
  <c r="P942" i="7"/>
  <c r="P1877" i="7"/>
  <c r="P1696" i="7"/>
  <c r="P945" i="7"/>
  <c r="P946" i="7"/>
  <c r="P947" i="7"/>
  <c r="P948" i="7"/>
  <c r="P949" i="7"/>
  <c r="P950" i="7"/>
  <c r="P951" i="7"/>
  <c r="P952" i="7"/>
  <c r="P953" i="7"/>
  <c r="P954" i="7"/>
  <c r="P955" i="7"/>
  <c r="P956" i="7"/>
  <c r="P957" i="7"/>
  <c r="P552" i="7"/>
  <c r="P1274" i="7"/>
  <c r="P865" i="7"/>
  <c r="P1107" i="7"/>
  <c r="P1349" i="7"/>
  <c r="P963" i="7"/>
  <c r="P562" i="7"/>
  <c r="P511" i="7"/>
  <c r="P1167" i="7"/>
  <c r="P1235" i="7"/>
  <c r="P1327" i="7"/>
  <c r="P1240" i="7"/>
  <c r="P1398" i="7"/>
  <c r="P812" i="7"/>
  <c r="P1891" i="7"/>
  <c r="P1491" i="7"/>
  <c r="P1504" i="7"/>
  <c r="P1422" i="7"/>
  <c r="P633" i="7"/>
  <c r="P761" i="7"/>
  <c r="P967" i="7"/>
  <c r="P457" i="7"/>
  <c r="P1583" i="7"/>
  <c r="P983" i="7"/>
  <c r="P1140" i="7"/>
  <c r="P813" i="7"/>
  <c r="P867" i="7"/>
  <c r="P563" i="7"/>
  <c r="P564" i="7"/>
  <c r="P1480" i="7"/>
  <c r="P762" i="7"/>
  <c r="P1555" i="7"/>
  <c r="P302" i="7"/>
  <c r="P1133" i="7"/>
  <c r="P1449" i="7"/>
  <c r="P1618" i="7"/>
  <c r="P458" i="7"/>
  <c r="P906" i="7"/>
  <c r="P984" i="7"/>
  <c r="P1141" i="7"/>
  <c r="P998" i="7"/>
  <c r="P999" i="7"/>
  <c r="P1000" i="7"/>
  <c r="P1164" i="7"/>
  <c r="P1556" i="7"/>
  <c r="P303" i="7"/>
  <c r="P553" i="7"/>
  <c r="P1505" i="7"/>
  <c r="P502" i="7"/>
  <c r="P763" i="7"/>
  <c r="P1557" i="7"/>
  <c r="P304" i="7"/>
  <c r="P88" i="7"/>
  <c r="P876" i="7"/>
  <c r="P459" i="7"/>
  <c r="P578" i="7"/>
  <c r="P554" i="7"/>
  <c r="P1506" i="7"/>
  <c r="P421" i="7"/>
  <c r="P764" i="7"/>
  <c r="P1558" i="7"/>
  <c r="P305" i="7"/>
  <c r="P89" i="7"/>
  <c r="P877" i="7"/>
  <c r="P460" i="7"/>
  <c r="P582" i="7"/>
  <c r="P555" i="7"/>
  <c r="P1507" i="7"/>
  <c r="P422" i="7"/>
  <c r="P765" i="7"/>
  <c r="P1559" i="7"/>
  <c r="P407" i="7"/>
  <c r="P90" i="7"/>
  <c r="P878" i="7"/>
  <c r="P461" i="7"/>
  <c r="P1560" i="7"/>
  <c r="P314" i="7"/>
  <c r="P1430" i="7"/>
  <c r="P1036" i="7"/>
  <c r="P1037" i="7"/>
  <c r="P556" i="7"/>
  <c r="P1508" i="7"/>
  <c r="P423" i="7"/>
  <c r="P766" i="7"/>
  <c r="P1561" i="7"/>
  <c r="P322" i="7"/>
  <c r="P879" i="7"/>
  <c r="P462" i="7"/>
  <c r="P1046" i="7"/>
  <c r="P1280" i="7"/>
  <c r="P1399" i="7"/>
  <c r="P1492" i="7"/>
  <c r="P1576" i="7"/>
  <c r="P1509" i="7"/>
  <c r="P1052" i="7"/>
  <c r="P1053" i="7"/>
  <c r="P1281" i="7"/>
  <c r="P1510" i="7"/>
  <c r="P1282" i="7"/>
  <c r="P1400" i="7"/>
  <c r="P1562" i="7"/>
  <c r="P1059" i="7"/>
  <c r="P1060" i="7"/>
  <c r="P1061" i="7"/>
  <c r="P1062" i="7"/>
  <c r="P1063" i="7"/>
  <c r="P1064" i="7"/>
  <c r="P1065" i="7"/>
  <c r="P1066" i="7"/>
  <c r="P1067" i="7"/>
  <c r="P1068" i="7"/>
  <c r="P1069" i="7"/>
  <c r="P1070" i="7"/>
  <c r="P1071" i="7"/>
  <c r="P1072" i="7"/>
  <c r="P1073" i="7"/>
  <c r="P1074" i="7"/>
  <c r="P1075" i="7"/>
  <c r="P1076" i="7"/>
  <c r="P1077" i="7"/>
  <c r="P1078" i="7"/>
  <c r="P1079" i="7"/>
  <c r="P1080" i="7"/>
  <c r="P1081" i="7"/>
  <c r="P1082" i="7"/>
  <c r="P1448" i="7"/>
  <c r="P1084" i="7"/>
  <c r="P1116" i="7"/>
  <c r="P1086" i="7"/>
  <c r="P1087" i="7"/>
  <c r="P1884" i="7"/>
  <c r="P1619" i="7"/>
  <c r="P463" i="7"/>
  <c r="P790" i="7"/>
  <c r="P985" i="7"/>
  <c r="P1142" i="7"/>
  <c r="P1094" i="7"/>
  <c r="P1095" i="7"/>
  <c r="P1182" i="7"/>
  <c r="P1283" i="7"/>
  <c r="P1766" i="7"/>
  <c r="P1699" i="7"/>
  <c r="P797" i="7"/>
  <c r="P512" i="7"/>
  <c r="P1168" i="7"/>
  <c r="P1179" i="7"/>
  <c r="P1183" i="7"/>
  <c r="P1284" i="7"/>
  <c r="P1236" i="7"/>
  <c r="P1328" i="7"/>
  <c r="P1401" i="7"/>
  <c r="P1767" i="7"/>
  <c r="P1708" i="7"/>
  <c r="P1763" i="7"/>
  <c r="P798" i="7"/>
  <c r="P1892" i="7"/>
  <c r="P1366" i="7"/>
  <c r="P1423" i="7"/>
  <c r="P943" i="7"/>
  <c r="P634" i="7"/>
  <c r="P1883" i="7"/>
  <c r="P332" i="7"/>
  <c r="P1031" i="7"/>
  <c r="P476" i="7"/>
  <c r="P986" i="7"/>
  <c r="P1143" i="7"/>
  <c r="P25" i="7"/>
  <c r="P1123" i="7"/>
  <c r="P1433" i="7"/>
  <c r="P1020" i="7"/>
  <c r="P870" i="7"/>
  <c r="P1768" i="7"/>
  <c r="P1709" i="7"/>
  <c r="P1888" i="7"/>
  <c r="P1038" i="7"/>
  <c r="P1584" i="7"/>
  <c r="P1582" i="7"/>
  <c r="P1585" i="7"/>
  <c r="P1136" i="7"/>
  <c r="P557" i="7"/>
  <c r="P1237" i="7"/>
  <c r="P799" i="7"/>
  <c r="P1893" i="7"/>
  <c r="P1367" i="7"/>
  <c r="P1424" i="7"/>
  <c r="P944" i="7"/>
  <c r="P641" i="7"/>
  <c r="P987" i="7"/>
  <c r="P1124" i="7"/>
  <c r="P1169" i="7"/>
  <c r="P1184" i="7"/>
  <c r="P1285" i="7"/>
  <c r="P1710" i="7"/>
  <c r="P800" i="7"/>
  <c r="P1894" i="7"/>
  <c r="P1368" i="7"/>
  <c r="P1425" i="7"/>
  <c r="P988" i="7"/>
  <c r="P792" i="7"/>
  <c r="P1177" i="7"/>
  <c r="P1016" i="7"/>
  <c r="P1286" i="7"/>
  <c r="P1238" i="7"/>
  <c r="P1769" i="7"/>
  <c r="P801" i="7"/>
  <c r="P1898" i="7"/>
  <c r="P1369" i="7"/>
  <c r="P1426" i="7"/>
  <c r="P642" i="7"/>
  <c r="P347" i="7"/>
  <c r="P1890" i="7"/>
  <c r="P477" i="7"/>
  <c r="P989" i="7"/>
  <c r="P1598" i="7"/>
  <c r="P558" i="7"/>
  <c r="P1170" i="7"/>
  <c r="P1601" i="7"/>
  <c r="P1185" i="7"/>
  <c r="P1287" i="7"/>
  <c r="P1239" i="7"/>
  <c r="P1329" i="7"/>
  <c r="P1774" i="7"/>
  <c r="P1849" i="7"/>
  <c r="P1764" i="7"/>
  <c r="P804" i="7"/>
  <c r="P1899" i="7"/>
  <c r="P1370" i="7"/>
  <c r="P1360" i="7"/>
  <c r="P1427" i="7"/>
  <c r="P655" i="7"/>
  <c r="P1032" i="7"/>
  <c r="P1359" i="7"/>
  <c r="P478" i="7"/>
  <c r="P990" i="7"/>
  <c r="P1144" i="7"/>
  <c r="P1125" i="7"/>
  <c r="P1194" i="7"/>
  <c r="P1171" i="7"/>
  <c r="P1186" i="7"/>
  <c r="P222" i="7"/>
  <c r="P479" i="7"/>
  <c r="P1199" i="7"/>
  <c r="P1200" i="7"/>
  <c r="P1201" i="7"/>
  <c r="P1202" i="7"/>
  <c r="P1187" i="7"/>
  <c r="P1288" i="7"/>
  <c r="P1775" i="7"/>
  <c r="P1711" i="7"/>
  <c r="P1850" i="7"/>
  <c r="P1188" i="7"/>
  <c r="P1289" i="7"/>
  <c r="P1776" i="7"/>
  <c r="P1712" i="7"/>
  <c r="P1852" i="7"/>
  <c r="P1189" i="7"/>
  <c r="P1290" i="7"/>
  <c r="P1777" i="7"/>
  <c r="P1713" i="7"/>
  <c r="P1291" i="7"/>
  <c r="P1778" i="7"/>
  <c r="P1714" i="7"/>
  <c r="P1779" i="7"/>
  <c r="P1780" i="7"/>
  <c r="P1715" i="7"/>
  <c r="P1190" i="7"/>
  <c r="P1292" i="7"/>
  <c r="P1716" i="7"/>
  <c r="P1293" i="7"/>
  <c r="P1191" i="7"/>
  <c r="P1294" i="7"/>
  <c r="P1781" i="7"/>
  <c r="P1717" i="7"/>
  <c r="P1853" i="7"/>
  <c r="P1440" i="7"/>
  <c r="P1192" i="7"/>
  <c r="P1295" i="7"/>
  <c r="P1782" i="7"/>
  <c r="P1718" i="7"/>
  <c r="P1854" i="7"/>
  <c r="P1441" i="7"/>
  <c r="P1193" i="7"/>
  <c r="P1296" i="7"/>
  <c r="P1783" i="7"/>
  <c r="P1719" i="7"/>
  <c r="P1855" i="7"/>
  <c r="P1442" i="7"/>
  <c r="P1195" i="7"/>
  <c r="P1297" i="7"/>
  <c r="P1784" i="7"/>
  <c r="P1720" i="7"/>
  <c r="P1856" i="7"/>
  <c r="P1196" i="7"/>
  <c r="P1298" i="7"/>
  <c r="P1785" i="7"/>
  <c r="P1721" i="7"/>
  <c r="P1197" i="7"/>
  <c r="P1299" i="7"/>
  <c r="P1786" i="7"/>
  <c r="P1723" i="7"/>
  <c r="P1857" i="7"/>
  <c r="P1198" i="7"/>
  <c r="P1300" i="7"/>
  <c r="P1787" i="7"/>
  <c r="P1726" i="7"/>
  <c r="P805" i="7"/>
  <c r="P1203" i="7"/>
  <c r="P1301" i="7"/>
  <c r="P1788" i="7"/>
  <c r="P1858" i="7"/>
  <c r="P1204" i="7"/>
  <c r="P1302" i="7"/>
  <c r="P1789" i="7"/>
  <c r="P1727" i="7"/>
  <c r="P1205" i="7"/>
  <c r="P1303" i="7"/>
  <c r="P1826" i="7"/>
  <c r="P1728" i="7"/>
  <c r="P1859" i="7"/>
  <c r="P1206" i="7"/>
  <c r="P1304" i="7"/>
  <c r="P1827" i="7"/>
  <c r="P1735" i="7"/>
  <c r="P806" i="7"/>
  <c r="P1207" i="7"/>
  <c r="P1305" i="7"/>
  <c r="P1828" i="7"/>
  <c r="P1736" i="7"/>
  <c r="P1860" i="7"/>
  <c r="P1208" i="7"/>
  <c r="P1306" i="7"/>
  <c r="P1209" i="7"/>
  <c r="P1307" i="7"/>
  <c r="P1829" i="7"/>
  <c r="P1737" i="7"/>
  <c r="P1210" i="7"/>
  <c r="P1165" i="7"/>
  <c r="P1830" i="7"/>
  <c r="P1738" i="7"/>
  <c r="P1861" i="7"/>
  <c r="P1211" i="7"/>
  <c r="P1308" i="7"/>
  <c r="P1831" i="7"/>
  <c r="P1739" i="7"/>
  <c r="P807" i="7"/>
  <c r="P1212" i="7"/>
  <c r="P1309" i="7"/>
  <c r="P1832" i="7"/>
  <c r="P1740" i="7"/>
  <c r="P1862" i="7"/>
  <c r="P1213" i="7"/>
  <c r="P1214" i="7"/>
  <c r="P1166" i="7"/>
  <c r="P1833" i="7"/>
  <c r="P1741" i="7"/>
  <c r="P1863" i="7"/>
  <c r="P1215" i="7"/>
  <c r="P1834" i="7"/>
  <c r="P1742" i="7"/>
  <c r="P1864" i="7"/>
  <c r="P1119" i="7"/>
  <c r="P1216" i="7"/>
  <c r="P1310" i="7"/>
  <c r="P1743" i="7"/>
  <c r="P1865" i="7"/>
  <c r="P1217" i="7"/>
  <c r="P1311" i="7"/>
  <c r="P1835" i="7"/>
  <c r="P1744" i="7"/>
  <c r="P1866" i="7"/>
  <c r="P1218" i="7"/>
  <c r="P1887" i="7"/>
  <c r="P808" i="7"/>
  <c r="P1219" i="7"/>
  <c r="P1836" i="7"/>
  <c r="P1745" i="7"/>
  <c r="P809" i="7"/>
  <c r="P1220" i="7"/>
  <c r="P1837" i="7"/>
  <c r="P1751" i="7"/>
  <c r="P1221" i="7"/>
  <c r="P1838" i="7"/>
  <c r="P1752" i="7"/>
  <c r="P1222" i="7"/>
  <c r="P1839" i="7"/>
  <c r="P1753" i="7"/>
  <c r="P1223" i="7"/>
  <c r="P1840" i="7"/>
  <c r="P1754" i="7"/>
  <c r="P810" i="7"/>
  <c r="P1905" i="7"/>
  <c r="P1224" i="7"/>
  <c r="P1312" i="7"/>
  <c r="P1841" i="7"/>
  <c r="P1755" i="7"/>
  <c r="P1867" i="7"/>
  <c r="P513" i="7"/>
  <c r="P1225" i="7"/>
  <c r="P1313" i="7"/>
  <c r="P1330" i="7"/>
  <c r="P1842" i="7"/>
  <c r="P1756" i="7"/>
  <c r="P1900" i="7"/>
  <c r="P1511" i="7"/>
  <c r="P480" i="7"/>
  <c r="P1226" i="7"/>
  <c r="P1843" i="7"/>
  <c r="P1757" i="7"/>
  <c r="P1172" i="7"/>
  <c r="P1227" i="7"/>
  <c r="P1314" i="7"/>
  <c r="P1844" i="7"/>
  <c r="P1758" i="7"/>
  <c r="P1173" i="7"/>
  <c r="P1228" i="7"/>
  <c r="P1315" i="7"/>
  <c r="P1845" i="7"/>
  <c r="P1759" i="7"/>
  <c r="P811" i="7"/>
  <c r="P1174" i="7"/>
  <c r="P1229" i="7"/>
  <c r="P1316" i="7"/>
  <c r="P1846" i="7"/>
  <c r="P1760" i="7"/>
  <c r="P1175" i="7"/>
  <c r="P1230" i="7"/>
  <c r="P1317" i="7"/>
  <c r="P1847" i="7"/>
  <c r="P1761" i="7"/>
  <c r="P1176" i="7"/>
  <c r="P1231" i="7"/>
  <c r="P1318" i="7"/>
  <c r="P1848" i="7"/>
  <c r="P1762" i="7"/>
  <c r="P559" i="7"/>
  <c r="P1402" i="7"/>
  <c r="P1529" i="7"/>
  <c r="P1512" i="7"/>
  <c r="P958" i="7"/>
  <c r="P1357" i="7"/>
  <c r="P1689" i="7"/>
  <c r="P656" i="7"/>
  <c r="P780" i="7"/>
  <c r="P1563" i="7"/>
  <c r="P1044" i="7"/>
  <c r="P32" i="7"/>
  <c r="P873" i="7"/>
  <c r="P27" i="7"/>
  <c r="P1611" i="7"/>
  <c r="P1043" i="7"/>
  <c r="P1436" i="7"/>
  <c r="P795" i="7"/>
  <c r="P1547" i="7"/>
  <c r="P905" i="7"/>
  <c r="P28" i="7"/>
  <c r="P1535" i="7"/>
  <c r="P786" i="7"/>
  <c r="P1007" i="7"/>
  <c r="P1600" i="7"/>
  <c r="P1603" i="7"/>
  <c r="P991" i="7"/>
  <c r="P1145" i="7"/>
  <c r="P1014" i="7"/>
  <c r="P793" i="7"/>
  <c r="P560" i="7"/>
  <c r="P1010" i="7"/>
  <c r="P1331" i="7"/>
  <c r="P1403" i="7"/>
  <c r="P1486" i="7"/>
  <c r="P1530" i="7"/>
  <c r="P1513" i="7"/>
  <c r="P959" i="7"/>
  <c r="P781" i="7"/>
  <c r="P1564" i="7"/>
  <c r="P50" i="7"/>
  <c r="P992" i="7"/>
  <c r="P1146" i="7"/>
  <c r="P1434" i="7"/>
  <c r="P866" i="7"/>
  <c r="P1132" i="7"/>
  <c r="P1332" i="7"/>
  <c r="P51" i="7"/>
  <c r="P26" i="7"/>
  <c r="P1333" i="7"/>
  <c r="P1565" i="7"/>
  <c r="P348" i="7"/>
  <c r="P880" i="7"/>
  <c r="P1531" i="7"/>
  <c r="P212" i="7"/>
  <c r="P213" i="7"/>
  <c r="P1033" i="7"/>
  <c r="P505" i="7"/>
  <c r="P726" i="7"/>
  <c r="P1041" i="7"/>
  <c r="P796" i="7"/>
  <c r="P1581" i="7"/>
  <c r="P908" i="7"/>
  <c r="P909" i="7"/>
  <c r="P725" i="7"/>
  <c r="P1457" i="7"/>
  <c r="P1458" i="7"/>
  <c r="P1459" i="7"/>
  <c r="P1460" i="7"/>
  <c r="P1461" i="7"/>
  <c r="P1462" i="7"/>
  <c r="P1463" i="7"/>
  <c r="P1464" i="7"/>
  <c r="P1465" i="7"/>
  <c r="P1466" i="7"/>
  <c r="P1467" i="7"/>
  <c r="P1468" i="7"/>
  <c r="P1469" i="7"/>
  <c r="P1470" i="7"/>
  <c r="P1471" i="7"/>
  <c r="P1472" i="7"/>
  <c r="P1473" i="7"/>
  <c r="P1474" i="7"/>
  <c r="P1475" i="7"/>
  <c r="P1476" i="7"/>
  <c r="P1477" i="7"/>
  <c r="P1011" i="7"/>
  <c r="P1532" i="7"/>
  <c r="P960" i="7"/>
  <c r="P52" i="7"/>
  <c r="P1594" i="7"/>
  <c r="P1880" i="7"/>
  <c r="P993" i="7"/>
  <c r="P1147" i="7"/>
  <c r="P1126" i="7"/>
  <c r="P1017" i="7"/>
  <c r="P1488" i="7"/>
  <c r="P1489" i="7"/>
  <c r="P1439" i="7"/>
  <c r="P1023" i="7"/>
  <c r="P1362" i="7"/>
  <c r="P1018" i="7"/>
  <c r="P53" i="7"/>
  <c r="P1613" i="7"/>
  <c r="P1148" i="7"/>
  <c r="P1012" i="7"/>
  <c r="P1447" i="7"/>
  <c r="P869" i="7"/>
  <c r="P87" i="7"/>
  <c r="P1042" i="7"/>
  <c r="P794" i="7"/>
  <c r="P881" i="7"/>
  <c r="P1034" i="7"/>
  <c r="P1578" i="7"/>
  <c r="P1614" i="7"/>
  <c r="P1566" i="7"/>
  <c r="P66" i="7"/>
  <c r="P65" i="7"/>
  <c r="P128" i="7"/>
  <c r="P481" i="7"/>
  <c r="P1115" i="7"/>
  <c r="P994" i="7"/>
  <c r="P1149" i="7"/>
  <c r="P1515" i="7"/>
  <c r="P1516" i="7"/>
  <c r="P1517" i="7"/>
  <c r="P1241" i="7"/>
  <c r="P1319" i="7"/>
  <c r="P1404" i="7"/>
  <c r="P349" i="7"/>
  <c r="P1178" i="7"/>
  <c r="P1429" i="7"/>
  <c r="P1677" i="7"/>
  <c r="P350" i="7"/>
  <c r="P142" i="7"/>
  <c r="P1112" i="7"/>
  <c r="P1113" i="7"/>
  <c r="P1109" i="7"/>
  <c r="P614" i="7"/>
  <c r="P1678" i="7"/>
  <c r="P143" i="7"/>
  <c r="P162" i="7"/>
  <c r="P163" i="7"/>
  <c r="P1443" i="7"/>
  <c r="P488" i="7"/>
  <c r="P1114" i="7"/>
  <c r="P1110" i="7"/>
  <c r="P1697" i="7"/>
  <c r="P1540" i="7"/>
  <c r="P1683" i="7"/>
  <c r="P127" i="7"/>
  <c r="P159" i="7"/>
  <c r="P1111" i="7"/>
  <c r="P1684" i="7"/>
  <c r="P160" i="7"/>
  <c r="P1685" i="7"/>
  <c r="P161" i="7"/>
  <c r="P508" i="7"/>
  <c r="P164" i="7"/>
  <c r="P1444" i="7"/>
  <c r="P489" i="7"/>
  <c r="P1127" i="7"/>
  <c r="P514" i="7"/>
  <c r="P1232" i="7"/>
  <c r="P1405" i="7"/>
  <c r="P1493" i="7"/>
  <c r="P1514" i="7"/>
  <c r="P782" i="7"/>
  <c r="P1567" i="7"/>
  <c r="P351" i="7"/>
  <c r="P490" i="7"/>
  <c r="P995" i="7"/>
  <c r="P1150" i="7"/>
  <c r="P1024" i="7"/>
  <c r="P1233" i="7"/>
  <c r="P783" i="7"/>
  <c r="P365" i="7"/>
  <c r="P1373" i="7"/>
  <c r="P366" i="7"/>
  <c r="P1691" i="7"/>
  <c r="P1406" i="7"/>
  <c r="P1374" i="7"/>
  <c r="P657" i="7"/>
  <c r="P1568" i="7"/>
  <c r="P367" i="7"/>
  <c r="P1692" i="7"/>
  <c r="P1151" i="7"/>
  <c r="P1407" i="7"/>
  <c r="P1375" i="7"/>
  <c r="P658" i="7"/>
  <c r="P1569" i="7"/>
  <c r="P368" i="7"/>
  <c r="P1693" i="7"/>
  <c r="P996" i="7"/>
  <c r="P1152" i="7"/>
  <c r="P1587" i="7"/>
  <c r="P1588" i="7"/>
  <c r="P1589" i="7"/>
  <c r="P1590" i="7"/>
  <c r="P1591" i="7"/>
  <c r="P1592" i="7"/>
  <c r="P1593" i="7"/>
  <c r="P1694" i="7"/>
  <c r="P1418" i="7"/>
  <c r="P1376" i="7"/>
  <c r="P681" i="7"/>
  <c r="P1577" i="7"/>
  <c r="P408" i="7"/>
  <c r="P1695" i="7"/>
  <c r="P968" i="7"/>
  <c r="P1408" i="7"/>
  <c r="P1570" i="7"/>
  <c r="P369" i="7"/>
  <c r="P997" i="7"/>
  <c r="P1153" i="7"/>
  <c r="P1607" i="7"/>
  <c r="P1608" i="7"/>
  <c r="P1609" i="7"/>
  <c r="P1610" i="7"/>
  <c r="P1518" i="7"/>
  <c r="P1409" i="7"/>
  <c r="P1371" i="7"/>
  <c r="P1901" i="7"/>
  <c r="P1494" i="7"/>
  <c r="P1868" i="7"/>
  <c r="P1519" i="7"/>
  <c r="P382" i="7"/>
  <c r="P1445" i="7"/>
  <c r="P1410" i="7"/>
  <c r="P1372" i="7"/>
  <c r="P1902" i="7"/>
  <c r="P1495" i="7"/>
  <c r="P1869" i="7"/>
  <c r="P1520" i="7"/>
  <c r="P383" i="7"/>
  <c r="P1446" i="7"/>
  <c r="P497" i="7"/>
  <c r="P1629" i="7"/>
  <c r="P1277" i="7"/>
  <c r="P1334" i="7"/>
  <c r="P1181" i="7"/>
  <c r="P1411" i="7"/>
  <c r="P1533" i="7"/>
  <c r="P1521" i="7"/>
  <c r="P975" i="7"/>
  <c r="P1358" i="7"/>
  <c r="P784" i="7"/>
  <c r="P1571" i="7"/>
  <c r="P399" i="7"/>
  <c r="P1035" i="7"/>
  <c r="P1350" i="7"/>
  <c r="P1377" i="7"/>
  <c r="P1120" i="7"/>
  <c r="P1431" i="7"/>
  <c r="P1906" i="7"/>
  <c r="P384" i="7"/>
  <c r="P1871" i="7"/>
  <c r="P1047" i="7"/>
  <c r="P1872" i="7"/>
  <c r="P86" i="7"/>
  <c r="P498" i="7"/>
  <c r="P872" i="7"/>
  <c r="P1454" i="7"/>
  <c r="P1655" i="7"/>
  <c r="P1656" i="7"/>
  <c r="P1657" i="7"/>
  <c r="P1658" i="7"/>
  <c r="P1659" i="7"/>
  <c r="P1660" i="7"/>
  <c r="P1661" i="7"/>
  <c r="P1662" i="7"/>
  <c r="P1663" i="7"/>
  <c r="P1664" i="7"/>
  <c r="P1438" i="7"/>
  <c r="P1437" i="7"/>
  <c r="P1412" i="7"/>
  <c r="P1496" i="7"/>
  <c r="P1522" i="7"/>
  <c r="P961" i="7"/>
  <c r="P659" i="7"/>
  <c r="P1572" i="7"/>
  <c r="P92" i="7"/>
  <c r="P31" i="7"/>
  <c r="P1541" i="7"/>
  <c r="P1615" i="7"/>
  <c r="P1001" i="7"/>
  <c r="P1154" i="7"/>
  <c r="P1679" i="7"/>
  <c r="P1680" i="7"/>
  <c r="P1681" i="7"/>
  <c r="P1682" i="7"/>
  <c r="P515" i="7"/>
  <c r="P1335" i="7"/>
  <c r="P1413" i="7"/>
  <c r="P1021" i="7"/>
  <c r="P1497" i="7"/>
  <c r="P962" i="7"/>
  <c r="P385" i="7"/>
  <c r="P1155" i="7"/>
  <c r="P1435" i="7"/>
  <c r="P386" i="7"/>
  <c r="P1544" i="7"/>
  <c r="P1543" i="7"/>
  <c r="P1534" i="7"/>
  <c r="P30" i="7"/>
  <c r="P420" i="7"/>
  <c r="P1698" i="7"/>
  <c r="P882" i="7"/>
  <c r="P1700" i="7"/>
  <c r="P1701" i="7"/>
  <c r="P1702" i="7"/>
  <c r="P1703" i="7"/>
  <c r="P1704" i="7"/>
  <c r="P1705" i="7"/>
  <c r="P1706" i="7"/>
  <c r="P1707" i="7"/>
  <c r="P1414" i="7"/>
  <c r="P964" i="7"/>
  <c r="P660" i="7"/>
  <c r="P1546" i="7"/>
  <c r="P181" i="7"/>
  <c r="P180" i="7"/>
  <c r="P499" i="7"/>
  <c r="P1002" i="7"/>
  <c r="P1156" i="7"/>
  <c r="P1415" i="7"/>
  <c r="P1498" i="7"/>
  <c r="P965" i="7"/>
  <c r="P387" i="7"/>
  <c r="P1108" i="7"/>
  <c r="P1722" i="7"/>
  <c r="P394" i="7"/>
  <c r="P1724" i="7"/>
  <c r="P1725" i="7"/>
  <c r="P584" i="7"/>
  <c r="P395" i="7"/>
  <c r="P682" i="7"/>
  <c r="P1729" i="7"/>
  <c r="P1730" i="7"/>
  <c r="P1731" i="7"/>
  <c r="P1732" i="7"/>
  <c r="P1733" i="7"/>
  <c r="P1734" i="7"/>
  <c r="P1419" i="7"/>
  <c r="P1523" i="7"/>
  <c r="P661" i="7"/>
  <c r="P1573" i="7"/>
  <c r="P396" i="7"/>
  <c r="P91" i="7"/>
  <c r="P500" i="7"/>
  <c r="P1616" i="7"/>
  <c r="P1180" i="7"/>
  <c r="P1003" i="7"/>
  <c r="P1157" i="7"/>
  <c r="P1746" i="7"/>
  <c r="P1747" i="7"/>
  <c r="P1748" i="7"/>
  <c r="P1749" i="7"/>
  <c r="P1750" i="7"/>
  <c r="P516" i="7"/>
  <c r="P1416" i="7"/>
  <c r="P1499" i="7"/>
  <c r="P1524" i="7"/>
  <c r="P966" i="7"/>
  <c r="P662" i="7"/>
  <c r="P1574" i="7"/>
  <c r="P397" i="7"/>
  <c r="P178" i="7"/>
  <c r="P177" i="7"/>
  <c r="P969" i="7"/>
  <c r="P1538" i="7"/>
  <c r="P182" i="7"/>
  <c r="P1579" i="7"/>
  <c r="P179" i="7"/>
  <c r="P1873" i="7"/>
  <c r="P1004" i="7"/>
  <c r="P1158" i="7"/>
  <c r="P1015" i="7"/>
  <c r="P1770" i="7"/>
  <c r="P1771" i="7"/>
  <c r="P1772" i="7"/>
  <c r="P1773" i="7"/>
  <c r="P583" i="7"/>
  <c r="P1417" i="7"/>
  <c r="P1903" i="7"/>
  <c r="P1500" i="7"/>
  <c r="P1527" i="7"/>
  <c r="P424" i="7"/>
  <c r="P1690" i="7"/>
  <c r="P785" i="7"/>
  <c r="P1575" i="7"/>
  <c r="P54" i="7"/>
  <c r="P398" i="7"/>
  <c r="P1617" i="7"/>
  <c r="P1159" i="7"/>
  <c r="P1428" i="7"/>
  <c r="P55" i="7"/>
  <c r="P1160" i="7"/>
  <c r="P1790" i="7"/>
  <c r="P1791" i="7"/>
  <c r="P1792" i="7"/>
  <c r="P1793" i="7"/>
  <c r="P1794" i="7"/>
  <c r="P1795" i="7"/>
  <c r="P1796" i="7"/>
  <c r="P1797" i="7"/>
  <c r="P1798" i="7"/>
  <c r="P1799" i="7"/>
  <c r="P1800" i="7"/>
  <c r="P1801" i="7"/>
  <c r="P1802" i="7"/>
  <c r="P1803" i="7"/>
  <c r="P1804" i="7"/>
  <c r="P1805" i="7"/>
  <c r="P1806" i="7"/>
  <c r="P1807" i="7"/>
  <c r="P1808" i="7"/>
  <c r="P1809" i="7"/>
  <c r="P1810" i="7"/>
  <c r="P1811" i="7"/>
  <c r="P1812" i="7"/>
  <c r="P1813" i="7"/>
  <c r="P1814" i="7"/>
  <c r="P1815" i="7"/>
  <c r="P1816" i="7"/>
  <c r="P1817" i="7"/>
  <c r="P1818" i="7"/>
  <c r="P1819" i="7"/>
  <c r="P1820" i="7"/>
  <c r="P1821" i="7"/>
  <c r="P1822" i="7"/>
  <c r="P1823" i="7"/>
  <c r="P1824" i="7"/>
  <c r="P1825" i="7"/>
  <c r="P1275" i="7"/>
  <c r="P1339" i="7"/>
  <c r="P509" i="7"/>
  <c r="P1320" i="7"/>
  <c r="P1321" i="7"/>
  <c r="P1336" i="7"/>
  <c r="P1525" i="7"/>
  <c r="P1161" i="7"/>
  <c r="P440" i="7"/>
  <c r="P904" i="7"/>
  <c r="P1338" i="7"/>
  <c r="P561" i="7"/>
  <c r="P1599" i="7"/>
  <c r="P1420" i="7"/>
  <c r="P1765" i="7"/>
  <c r="P1526" i="7"/>
  <c r="P441" i="7"/>
  <c r="P1337" i="7"/>
  <c r="P903" i="7"/>
  <c r="P501" i="7"/>
  <c r="P1005" i="7"/>
  <c r="P1162" i="7"/>
  <c r="P29" i="7"/>
  <c r="P1363" i="7"/>
  <c r="P1322" i="7"/>
  <c r="P1851" i="7"/>
  <c r="P1323" i="7"/>
  <c r="P1378" i="7"/>
  <c r="P1421" i="7"/>
  <c r="P910" i="7"/>
  <c r="P1885" i="7"/>
  <c r="P1548" i="7"/>
  <c r="P1889" i="7"/>
  <c r="P1026" i="7"/>
  <c r="P1027" i="7"/>
  <c r="P442" i="7"/>
  <c r="P1479" i="7"/>
  <c r="P1117" i="7"/>
  <c r="P976" i="7"/>
  <c r="P1134" i="7"/>
  <c r="P592" i="7"/>
  <c r="P1586" i="7"/>
  <c r="P1008" i="7"/>
  <c r="P419" i="7"/>
  <c r="P1451" i="7"/>
  <c r="P907" i="7"/>
  <c r="P24" i="7"/>
  <c r="P1019" i="7"/>
  <c r="P1597" i="7"/>
  <c r="P1875" i="7"/>
  <c r="P1456" i="7"/>
  <c r="P1452" i="7"/>
  <c r="P1612" i="7"/>
  <c r="P507" i="7"/>
  <c r="P1580" i="7"/>
  <c r="P791" i="7"/>
  <c r="P23" i="7"/>
  <c r="P1602" i="7"/>
  <c r="P1130" i="7"/>
  <c r="P1022" i="7"/>
  <c r="P787" i="7"/>
  <c r="P510" i="7"/>
  <c r="P615" i="7"/>
  <c r="P1478" i="7"/>
  <c r="P1131" i="7"/>
  <c r="P183" i="7"/>
  <c r="P1879" i="7"/>
  <c r="P186" i="7"/>
  <c r="P1881" i="7"/>
  <c r="P1895" i="7"/>
  <c r="P1896" i="7"/>
  <c r="P1897" i="7"/>
  <c r="P1025" i="7"/>
  <c r="P1904" i="7"/>
  <c r="P1450" i="7"/>
  <c r="P613" i="7"/>
  <c r="P1596" i="7"/>
  <c r="P1595" i="7"/>
  <c r="P1453" i="7"/>
  <c r="P184" i="7"/>
  <c r="P1361" i="7"/>
  <c r="P2" i="7"/>
  <c r="F1908" i="7"/>
  <c r="O1907" i="7"/>
  <c r="N1907" i="7"/>
  <c r="M1907" i="7"/>
  <c r="L1907" i="7"/>
  <c r="K1907" i="7"/>
  <c r="J1907" i="7"/>
  <c r="I1907" i="7"/>
  <c r="H1907" i="7"/>
  <c r="F1907" i="7"/>
  <c r="F1361" i="7"/>
  <c r="F184" i="7"/>
  <c r="F1453" i="7"/>
  <c r="F1595" i="7"/>
  <c r="F1596" i="7"/>
  <c r="F613" i="7"/>
  <c r="F1450" i="7"/>
  <c r="F1904" i="7"/>
  <c r="F1025" i="7"/>
  <c r="F1897" i="7"/>
  <c r="F1896" i="7"/>
  <c r="F1895" i="7"/>
  <c r="F1881" i="7"/>
  <c r="F186" i="7"/>
  <c r="F1879" i="7"/>
  <c r="F183" i="7"/>
  <c r="F1131" i="7"/>
  <c r="F1478" i="7"/>
  <c r="F615" i="7"/>
  <c r="F510" i="7"/>
  <c r="F787" i="7"/>
  <c r="F1022" i="7"/>
  <c r="F1130" i="7"/>
  <c r="F1602" i="7"/>
  <c r="F23" i="7"/>
  <c r="F791" i="7"/>
  <c r="F1580" i="7"/>
  <c r="F507" i="7"/>
  <c r="F1612" i="7"/>
  <c r="F1452" i="7"/>
  <c r="F1456" i="7"/>
  <c r="F1875" i="7"/>
  <c r="F1597" i="7"/>
  <c r="F1019" i="7"/>
  <c r="F24" i="7"/>
  <c r="F907" i="7"/>
  <c r="F1451" i="7"/>
  <c r="F419" i="7"/>
  <c r="F1008" i="7"/>
  <c r="F1586" i="7"/>
  <c r="F592" i="7"/>
  <c r="F1134" i="7"/>
  <c r="F976" i="7"/>
  <c r="F1117" i="7"/>
  <c r="F1479" i="7"/>
  <c r="F442" i="7"/>
  <c r="F1027" i="7"/>
  <c r="F1026" i="7"/>
  <c r="F1889" i="7"/>
  <c r="F1548" i="7"/>
  <c r="F1885" i="7"/>
  <c r="F910" i="7"/>
  <c r="F1421" i="7"/>
  <c r="F1378" i="7"/>
  <c r="F1323" i="7"/>
  <c r="F1851" i="7"/>
  <c r="F1322" i="7"/>
  <c r="F1363" i="7"/>
  <c r="F29" i="7"/>
  <c r="F1162" i="7"/>
  <c r="F1005" i="7"/>
  <c r="F501" i="7"/>
  <c r="F903" i="7"/>
  <c r="F1337" i="7"/>
  <c r="F441" i="7"/>
  <c r="F1526" i="7"/>
  <c r="F1765" i="7"/>
  <c r="F1420" i="7"/>
  <c r="F1599" i="7"/>
  <c r="F561" i="7"/>
  <c r="F1338" i="7"/>
  <c r="F904" i="7"/>
  <c r="F440" i="7"/>
  <c r="F1161" i="7"/>
  <c r="F1525" i="7"/>
  <c r="F1336" i="7"/>
  <c r="F1321" i="7"/>
  <c r="F1320" i="7"/>
  <c r="F509" i="7"/>
  <c r="F1339" i="7"/>
  <c r="F1275" i="7"/>
  <c r="F1825" i="7"/>
  <c r="F1824" i="7"/>
  <c r="F1823" i="7"/>
  <c r="F1822" i="7"/>
  <c r="F1821" i="7"/>
  <c r="F1820" i="7"/>
  <c r="F1819" i="7"/>
  <c r="F1818" i="7"/>
  <c r="F1817" i="7"/>
  <c r="F1816" i="7"/>
  <c r="F1815" i="7"/>
  <c r="F1814" i="7"/>
  <c r="F1813" i="7"/>
  <c r="F1812" i="7"/>
  <c r="F1811" i="7"/>
  <c r="F1810" i="7"/>
  <c r="F1809" i="7"/>
  <c r="F1808" i="7"/>
  <c r="F1807" i="7"/>
  <c r="F1806" i="7"/>
  <c r="F1805" i="7"/>
  <c r="F1804" i="7"/>
  <c r="F1803" i="7"/>
  <c r="F1802" i="7"/>
  <c r="F1801" i="7"/>
  <c r="F1800" i="7"/>
  <c r="F1799" i="7"/>
  <c r="F1798" i="7"/>
  <c r="F1797" i="7"/>
  <c r="F1796" i="7"/>
  <c r="F1795" i="7"/>
  <c r="F1794" i="7"/>
  <c r="F1793" i="7"/>
  <c r="F1792" i="7"/>
  <c r="F1791" i="7"/>
  <c r="F1790" i="7"/>
  <c r="F1160" i="7"/>
  <c r="F55" i="7"/>
  <c r="F1428" i="7"/>
  <c r="F1159" i="7"/>
  <c r="F1617" i="7"/>
  <c r="F398" i="7"/>
  <c r="F54" i="7"/>
  <c r="F1575" i="7"/>
  <c r="F785" i="7"/>
  <c r="F1690" i="7"/>
  <c r="F424" i="7"/>
  <c r="F1527" i="7"/>
  <c r="F1500" i="7"/>
  <c r="F1903" i="7"/>
  <c r="F1417" i="7"/>
  <c r="F583" i="7"/>
  <c r="F1773" i="7"/>
  <c r="F1772" i="7"/>
  <c r="F1771" i="7"/>
  <c r="F1770" i="7"/>
  <c r="F1015" i="7"/>
  <c r="F1158" i="7"/>
  <c r="F1004" i="7"/>
  <c r="F1873" i="7"/>
  <c r="F179" i="7"/>
  <c r="F1579" i="7"/>
  <c r="F182" i="7"/>
  <c r="F1538" i="7"/>
  <c r="F969" i="7"/>
  <c r="F177" i="7"/>
  <c r="F178" i="7"/>
  <c r="F397" i="7"/>
  <c r="F1574" i="7"/>
  <c r="F662" i="7"/>
  <c r="F966" i="7"/>
  <c r="F1524" i="7"/>
  <c r="F1499" i="7"/>
  <c r="F1416" i="7"/>
  <c r="F516" i="7"/>
  <c r="F1750" i="7"/>
  <c r="F1749" i="7"/>
  <c r="F1748" i="7"/>
  <c r="F1747" i="7"/>
  <c r="F1746" i="7"/>
  <c r="F1157" i="7"/>
  <c r="F1003" i="7"/>
  <c r="F1180" i="7"/>
  <c r="F1616" i="7"/>
  <c r="F500" i="7"/>
  <c r="F91" i="7"/>
  <c r="F396" i="7"/>
  <c r="F1573" i="7"/>
  <c r="F661" i="7"/>
  <c r="F1523" i="7"/>
  <c r="F1419" i="7"/>
  <c r="F1734" i="7"/>
  <c r="F1733" i="7"/>
  <c r="F1732" i="7"/>
  <c r="F1731" i="7"/>
  <c r="F1730" i="7"/>
  <c r="F1729" i="7"/>
  <c r="F682" i="7"/>
  <c r="F395" i="7"/>
  <c r="F584" i="7"/>
  <c r="F1725" i="7"/>
  <c r="F1724" i="7"/>
  <c r="F394" i="7"/>
  <c r="F1722" i="7"/>
  <c r="F1108" i="7"/>
  <c r="F387" i="7"/>
  <c r="F965" i="7"/>
  <c r="F1498" i="7"/>
  <c r="F1415" i="7"/>
  <c r="F1156" i="7"/>
  <c r="F1002" i="7"/>
  <c r="F499" i="7"/>
  <c r="F180" i="7"/>
  <c r="F181" i="7"/>
  <c r="F1546" i="7"/>
  <c r="F660" i="7"/>
  <c r="F964" i="7"/>
  <c r="F1414" i="7"/>
  <c r="F1707" i="7"/>
  <c r="F1706" i="7"/>
  <c r="F1705" i="7"/>
  <c r="F1704" i="7"/>
  <c r="F1703" i="7"/>
  <c r="F1702" i="7"/>
  <c r="F1701" i="7"/>
  <c r="F1700" i="7"/>
  <c r="F882" i="7"/>
  <c r="F1698" i="7"/>
  <c r="F420" i="7"/>
  <c r="F30" i="7"/>
  <c r="F1534" i="7"/>
  <c r="F1543" i="7"/>
  <c r="F1544" i="7"/>
  <c r="F386" i="7"/>
  <c r="F1435" i="7"/>
  <c r="F1155" i="7"/>
  <c r="F385" i="7"/>
  <c r="F962" i="7"/>
  <c r="F1497" i="7"/>
  <c r="F1021" i="7"/>
  <c r="F1413" i="7"/>
  <c r="F1335" i="7"/>
  <c r="F515" i="7"/>
  <c r="F1682" i="7"/>
  <c r="F1681" i="7"/>
  <c r="F1680" i="7"/>
  <c r="F1679" i="7"/>
  <c r="F1154" i="7"/>
  <c r="F1001" i="7"/>
  <c r="F1615" i="7"/>
  <c r="F1541" i="7"/>
  <c r="F31" i="7"/>
  <c r="F92" i="7"/>
  <c r="F1572" i="7"/>
  <c r="F659" i="7"/>
  <c r="F961" i="7"/>
  <c r="F1522" i="7"/>
  <c r="F1496" i="7"/>
  <c r="F1412" i="7"/>
  <c r="F1437" i="7"/>
  <c r="F1438" i="7"/>
  <c r="F1664" i="7"/>
  <c r="F1663" i="7"/>
  <c r="F1662" i="7"/>
  <c r="F1661" i="7"/>
  <c r="F1660" i="7"/>
  <c r="F1659" i="7"/>
  <c r="F1658" i="7"/>
  <c r="F1657" i="7"/>
  <c r="F1656" i="7"/>
  <c r="F1655" i="7"/>
  <c r="F1454" i="7"/>
  <c r="F872" i="7"/>
  <c r="F498" i="7"/>
  <c r="F86" i="7"/>
  <c r="F1872" i="7"/>
  <c r="F1047" i="7"/>
  <c r="F1871" i="7"/>
  <c r="F384" i="7"/>
  <c r="F1906" i="7"/>
  <c r="F1431" i="7"/>
  <c r="F1120" i="7"/>
  <c r="F1377" i="7"/>
  <c r="F1350" i="7"/>
  <c r="F1035" i="7"/>
  <c r="F399" i="7"/>
  <c r="F1571" i="7"/>
  <c r="F784" i="7"/>
  <c r="F1358" i="7"/>
  <c r="F975" i="7"/>
  <c r="F1521" i="7"/>
  <c r="F1533" i="7"/>
  <c r="F1411" i="7"/>
  <c r="F1181" i="7"/>
  <c r="F1334" i="7"/>
  <c r="F1277" i="7"/>
  <c r="F1629" i="7"/>
  <c r="F497" i="7"/>
  <c r="F1446" i="7"/>
  <c r="F383" i="7"/>
  <c r="F1520" i="7"/>
  <c r="F1869" i="7"/>
  <c r="F1495" i="7"/>
  <c r="F1902" i="7"/>
  <c r="F1372" i="7"/>
  <c r="F1410" i="7"/>
  <c r="F1445" i="7"/>
  <c r="F382" i="7"/>
  <c r="F1519" i="7"/>
  <c r="F1868" i="7"/>
  <c r="F1494" i="7"/>
  <c r="F1901" i="7"/>
  <c r="F1371" i="7"/>
  <c r="F1409" i="7"/>
  <c r="F1518" i="7"/>
  <c r="F1610" i="7"/>
  <c r="F1609" i="7"/>
  <c r="F1608" i="7"/>
  <c r="F1607" i="7"/>
  <c r="F1153" i="7"/>
  <c r="F997" i="7"/>
  <c r="F369" i="7"/>
  <c r="F1570" i="7"/>
  <c r="F1408" i="7"/>
  <c r="F968" i="7"/>
  <c r="F1695" i="7"/>
  <c r="F408" i="7"/>
  <c r="F1577" i="7"/>
  <c r="F681" i="7"/>
  <c r="F1376" i="7"/>
  <c r="F1418" i="7"/>
  <c r="F1694" i="7"/>
  <c r="F1593" i="7"/>
  <c r="F1592" i="7"/>
  <c r="F1591" i="7"/>
  <c r="F1590" i="7"/>
  <c r="F1589" i="7"/>
  <c r="F1588" i="7"/>
  <c r="F1587" i="7"/>
  <c r="F1152" i="7"/>
  <c r="F996" i="7"/>
  <c r="F1693" i="7"/>
  <c r="F368" i="7"/>
  <c r="F1569" i="7"/>
  <c r="F658" i="7"/>
  <c r="F1375" i="7"/>
  <c r="F1407" i="7"/>
  <c r="F1151" i="7"/>
  <c r="F1692" i="7"/>
  <c r="F367" i="7"/>
  <c r="F1568" i="7"/>
  <c r="F657" i="7"/>
  <c r="F1374" i="7"/>
  <c r="F1406" i="7"/>
  <c r="F1691" i="7"/>
  <c r="F366" i="7"/>
  <c r="F1373" i="7"/>
  <c r="F365" i="7"/>
  <c r="F783" i="7"/>
  <c r="F1233" i="7"/>
  <c r="F1024" i="7"/>
  <c r="F1150" i="7"/>
  <c r="F995" i="7"/>
  <c r="F490" i="7"/>
  <c r="F351" i="7"/>
  <c r="F1567" i="7"/>
  <c r="F782" i="7"/>
  <c r="F1514" i="7"/>
  <c r="F1493" i="7"/>
  <c r="F1405" i="7"/>
  <c r="F1232" i="7"/>
  <c r="F514" i="7"/>
  <c r="F1127" i="7"/>
  <c r="F489" i="7"/>
  <c r="F1444" i="7"/>
  <c r="F164" i="7"/>
  <c r="F508" i="7"/>
  <c r="F161" i="7"/>
  <c r="F1685" i="7"/>
  <c r="F160" i="7"/>
  <c r="F1684" i="7"/>
  <c r="F1111" i="7"/>
  <c r="F159" i="7"/>
  <c r="F127" i="7"/>
  <c r="F1683" i="7"/>
  <c r="F1540" i="7"/>
  <c r="F1697" i="7"/>
  <c r="F1110" i="7"/>
  <c r="F1114" i="7"/>
  <c r="F488" i="7"/>
  <c r="F1443" i="7"/>
  <c r="F163" i="7"/>
  <c r="F162" i="7"/>
  <c r="F143" i="7"/>
  <c r="F1678" i="7"/>
  <c r="F614" i="7"/>
  <c r="F1109" i="7"/>
  <c r="F1113" i="7"/>
  <c r="F1112" i="7"/>
  <c r="F142" i="7"/>
  <c r="F350" i="7"/>
  <c r="F1677" i="7"/>
  <c r="F1429" i="7"/>
  <c r="F1178" i="7"/>
  <c r="F349" i="7"/>
  <c r="F1404" i="7"/>
  <c r="F1319" i="7"/>
  <c r="F1241" i="7"/>
  <c r="F1517" i="7"/>
  <c r="F1516" i="7"/>
  <c r="F1515" i="7"/>
  <c r="F1149" i="7"/>
  <c r="F994" i="7"/>
  <c r="F1115" i="7"/>
  <c r="F481" i="7"/>
  <c r="F128" i="7"/>
  <c r="F65" i="7"/>
  <c r="F66" i="7"/>
  <c r="F1566" i="7"/>
  <c r="F1614" i="7"/>
  <c r="F1578" i="7"/>
  <c r="F1034" i="7"/>
  <c r="F881" i="7"/>
  <c r="F794" i="7"/>
  <c r="F1042" i="7"/>
  <c r="F87" i="7"/>
  <c r="F869" i="7"/>
  <c r="F1447" i="7"/>
  <c r="F1012" i="7"/>
  <c r="F1148" i="7"/>
  <c r="F1613" i="7"/>
  <c r="F53" i="7"/>
  <c r="F1018" i="7"/>
  <c r="F1362" i="7"/>
  <c r="F1023" i="7"/>
  <c r="F1439" i="7"/>
  <c r="F1489" i="7"/>
  <c r="F1488" i="7"/>
  <c r="F1017" i="7"/>
  <c r="F1126" i="7"/>
  <c r="F1147" i="7"/>
  <c r="F993" i="7"/>
  <c r="F1880" i="7"/>
  <c r="F1594" i="7"/>
  <c r="F52" i="7"/>
  <c r="F960" i="7"/>
  <c r="F1532" i="7"/>
  <c r="F1011" i="7"/>
  <c r="F1477" i="7"/>
  <c r="F1476" i="7"/>
  <c r="F1475" i="7"/>
  <c r="F1474" i="7"/>
  <c r="F1473" i="7"/>
  <c r="F1472" i="7"/>
  <c r="F1471" i="7"/>
  <c r="F1470" i="7"/>
  <c r="F1469" i="7"/>
  <c r="F1468" i="7"/>
  <c r="F1467" i="7"/>
  <c r="F1466" i="7"/>
  <c r="F1465" i="7"/>
  <c r="F1464" i="7"/>
  <c r="F1463" i="7"/>
  <c r="F1462" i="7"/>
  <c r="F1461" i="7"/>
  <c r="F1460" i="7"/>
  <c r="F1459" i="7"/>
  <c r="F1458" i="7"/>
  <c r="F1457" i="7"/>
  <c r="F725" i="7"/>
  <c r="F909" i="7"/>
  <c r="F908" i="7"/>
  <c r="F1581" i="7"/>
  <c r="F796" i="7"/>
  <c r="F1041" i="7"/>
  <c r="F726" i="7"/>
  <c r="F505" i="7"/>
  <c r="F1033" i="7"/>
  <c r="F213" i="7"/>
  <c r="F212" i="7"/>
  <c r="F1531" i="7"/>
  <c r="F880" i="7"/>
  <c r="F348" i="7"/>
  <c r="F1565" i="7"/>
  <c r="F1333" i="7"/>
  <c r="F26" i="7"/>
  <c r="F51" i="7"/>
  <c r="F1332" i="7"/>
  <c r="F1132" i="7"/>
  <c r="F866" i="7"/>
  <c r="F1434" i="7"/>
  <c r="F1146" i="7"/>
  <c r="F992" i="7"/>
  <c r="F50" i="7"/>
  <c r="F1564" i="7"/>
  <c r="F781" i="7"/>
  <c r="F959" i="7"/>
  <c r="F1513" i="7"/>
  <c r="F1530" i="7"/>
  <c r="F1486" i="7"/>
  <c r="F1403" i="7"/>
  <c r="F1331" i="7"/>
  <c r="F1010" i="7"/>
  <c r="F560" i="7"/>
  <c r="F793" i="7"/>
  <c r="F1014" i="7"/>
  <c r="F1145" i="7"/>
  <c r="F991" i="7"/>
  <c r="F1603" i="7"/>
  <c r="F1600" i="7"/>
  <c r="F1007" i="7"/>
  <c r="F786" i="7"/>
  <c r="F1535" i="7"/>
  <c r="F28" i="7"/>
  <c r="F905" i="7"/>
  <c r="F1547" i="7"/>
  <c r="F795" i="7"/>
  <c r="F1436" i="7"/>
  <c r="F1043" i="7"/>
  <c r="F1611" i="7"/>
  <c r="F27" i="7"/>
  <c r="F873" i="7"/>
  <c r="F32" i="7"/>
  <c r="F1044" i="7"/>
  <c r="F1563" i="7"/>
  <c r="F780" i="7"/>
  <c r="F656" i="7"/>
  <c r="F1689" i="7"/>
  <c r="F1357" i="7"/>
  <c r="F958" i="7"/>
  <c r="F1512" i="7"/>
  <c r="F1529" i="7"/>
  <c r="F1402" i="7"/>
  <c r="F559" i="7"/>
  <c r="F1762" i="7"/>
  <c r="F1848" i="7"/>
  <c r="F1318" i="7"/>
  <c r="F1231" i="7"/>
  <c r="F1176" i="7"/>
  <c r="F1761" i="7"/>
  <c r="F1847" i="7"/>
  <c r="F1317" i="7"/>
  <c r="F1230" i="7"/>
  <c r="F1175" i="7"/>
  <c r="F1760" i="7"/>
  <c r="F1846" i="7"/>
  <c r="F1316" i="7"/>
  <c r="F1229" i="7"/>
  <c r="F1174" i="7"/>
  <c r="F811" i="7"/>
  <c r="F1759" i="7"/>
  <c r="F1845" i="7"/>
  <c r="F1315" i="7"/>
  <c r="F1228" i="7"/>
  <c r="F1173" i="7"/>
  <c r="F1758" i="7"/>
  <c r="F1844" i="7"/>
  <c r="F1314" i="7"/>
  <c r="F1227" i="7"/>
  <c r="F1172" i="7"/>
  <c r="F1757" i="7"/>
  <c r="F1843" i="7"/>
  <c r="F1226" i="7"/>
  <c r="F480" i="7"/>
  <c r="F1511" i="7"/>
  <c r="F1900" i="7"/>
  <c r="F1756" i="7"/>
  <c r="F1842" i="7"/>
  <c r="F1330" i="7"/>
  <c r="F1313" i="7"/>
  <c r="F1225" i="7"/>
  <c r="F513" i="7"/>
  <c r="F1867" i="7"/>
  <c r="F1755" i="7"/>
  <c r="F1841" i="7"/>
  <c r="F1312" i="7"/>
  <c r="F1224" i="7"/>
  <c r="F1905" i="7"/>
  <c r="F810" i="7"/>
  <c r="F1754" i="7"/>
  <c r="F1840" i="7"/>
  <c r="F1223" i="7"/>
  <c r="F1753" i="7"/>
  <c r="F1839" i="7"/>
  <c r="F1222" i="7"/>
  <c r="F1752" i="7"/>
  <c r="F1838" i="7"/>
  <c r="F1221" i="7"/>
  <c r="F1751" i="7"/>
  <c r="F1837" i="7"/>
  <c r="F1220" i="7"/>
  <c r="F809" i="7"/>
  <c r="F1745" i="7"/>
  <c r="F1836" i="7"/>
  <c r="F1219" i="7"/>
  <c r="F808" i="7"/>
  <c r="F1887" i="7"/>
  <c r="F1218" i="7"/>
  <c r="F1866" i="7"/>
  <c r="F1744" i="7"/>
  <c r="F1835" i="7"/>
  <c r="F1311" i="7"/>
  <c r="F1217" i="7"/>
  <c r="F1865" i="7"/>
  <c r="F1743" i="7"/>
  <c r="F1310" i="7"/>
  <c r="F1216" i="7"/>
  <c r="F1119" i="7"/>
  <c r="F1864" i="7"/>
  <c r="F1742" i="7"/>
  <c r="F1834" i="7"/>
  <c r="F1215" i="7"/>
  <c r="F1863" i="7"/>
  <c r="F1741" i="7"/>
  <c r="F1833" i="7"/>
  <c r="F1166" i="7"/>
  <c r="F1214" i="7"/>
  <c r="F1213" i="7"/>
  <c r="F1862" i="7"/>
  <c r="F1740" i="7"/>
  <c r="F1832" i="7"/>
  <c r="F1309" i="7"/>
  <c r="F1212" i="7"/>
  <c r="F807" i="7"/>
  <c r="F1739" i="7"/>
  <c r="F1831" i="7"/>
  <c r="F1308" i="7"/>
  <c r="F1211" i="7"/>
  <c r="F1861" i="7"/>
  <c r="F1738" i="7"/>
  <c r="F1830" i="7"/>
  <c r="F1165" i="7"/>
  <c r="F1210" i="7"/>
  <c r="F1737" i="7"/>
  <c r="F1829" i="7"/>
  <c r="F1307" i="7"/>
  <c r="F1209" i="7"/>
  <c r="F1306" i="7"/>
  <c r="F1208" i="7"/>
  <c r="F1860" i="7"/>
  <c r="F1736" i="7"/>
  <c r="F1828" i="7"/>
  <c r="F1305" i="7"/>
  <c r="F1207" i="7"/>
  <c r="F806" i="7"/>
  <c r="F1735" i="7"/>
  <c r="F1827" i="7"/>
  <c r="F1304" i="7"/>
  <c r="F1206" i="7"/>
  <c r="F1859" i="7"/>
  <c r="F1728" i="7"/>
  <c r="F1826" i="7"/>
  <c r="F1303" i="7"/>
  <c r="F1205" i="7"/>
  <c r="F1727" i="7"/>
  <c r="F1789" i="7"/>
  <c r="F1302" i="7"/>
  <c r="F1204" i="7"/>
  <c r="F1858" i="7"/>
  <c r="F1788" i="7"/>
  <c r="F1301" i="7"/>
  <c r="F1203" i="7"/>
  <c r="F805" i="7"/>
  <c r="F1726" i="7"/>
  <c r="F1787" i="7"/>
  <c r="F1300" i="7"/>
  <c r="F1198" i="7"/>
  <c r="F1857" i="7"/>
  <c r="F1723" i="7"/>
  <c r="F1786" i="7"/>
  <c r="F1299" i="7"/>
  <c r="F1197" i="7"/>
  <c r="F1721" i="7"/>
  <c r="F1785" i="7"/>
  <c r="F1298" i="7"/>
  <c r="F1196" i="7"/>
  <c r="F1856" i="7"/>
  <c r="F1720" i="7"/>
  <c r="F1784" i="7"/>
  <c r="F1297" i="7"/>
  <c r="F1195" i="7"/>
  <c r="F1442" i="7"/>
  <c r="F1855" i="7"/>
  <c r="F1719" i="7"/>
  <c r="F1783" i="7"/>
  <c r="F1296" i="7"/>
  <c r="F1193" i="7"/>
  <c r="F1441" i="7"/>
  <c r="F1854" i="7"/>
  <c r="F1718" i="7"/>
  <c r="F1782" i="7"/>
  <c r="F1295" i="7"/>
  <c r="F1192" i="7"/>
  <c r="F1440" i="7"/>
  <c r="F1853" i="7"/>
  <c r="F1717" i="7"/>
  <c r="F1781" i="7"/>
  <c r="F1294" i="7"/>
  <c r="F1191" i="7"/>
  <c r="F1293" i="7"/>
  <c r="F1716" i="7"/>
  <c r="F1292" i="7"/>
  <c r="F1190" i="7"/>
  <c r="F1715" i="7"/>
  <c r="F1780" i="7"/>
  <c r="F1779" i="7"/>
  <c r="F1714" i="7"/>
  <c r="F1778" i="7"/>
  <c r="F1291" i="7"/>
  <c r="F1713" i="7"/>
  <c r="F1777" i="7"/>
  <c r="F1290" i="7"/>
  <c r="F1189" i="7"/>
  <c r="F1852" i="7"/>
  <c r="F1712" i="7"/>
  <c r="F1776" i="7"/>
  <c r="F1289" i="7"/>
  <c r="F1188" i="7"/>
  <c r="F1850" i="7"/>
  <c r="F1711" i="7"/>
  <c r="F1775" i="7"/>
  <c r="F1288" i="7"/>
  <c r="F1187" i="7"/>
  <c r="F1202" i="7"/>
  <c r="F1201" i="7"/>
  <c r="F1200" i="7"/>
  <c r="F1199" i="7"/>
  <c r="F479" i="7"/>
  <c r="F222" i="7"/>
  <c r="F1186" i="7"/>
  <c r="F1171" i="7"/>
  <c r="F1194" i="7"/>
  <c r="F1125" i="7"/>
  <c r="F1144" i="7"/>
  <c r="F990" i="7"/>
  <c r="F478" i="7"/>
  <c r="F1359" i="7"/>
  <c r="F1032" i="7"/>
  <c r="F655" i="7"/>
  <c r="F1427" i="7"/>
  <c r="F1360" i="7"/>
  <c r="F1370" i="7"/>
  <c r="F1899" i="7"/>
  <c r="F804" i="7"/>
  <c r="F1764" i="7"/>
  <c r="F1849" i="7"/>
  <c r="F1774" i="7"/>
  <c r="F1329" i="7"/>
  <c r="F1239" i="7"/>
  <c r="F1287" i="7"/>
  <c r="F1185" i="7"/>
  <c r="F1601" i="7"/>
  <c r="F1170" i="7"/>
  <c r="F558" i="7"/>
  <c r="F1598" i="7"/>
  <c r="F989" i="7"/>
  <c r="F477" i="7"/>
  <c r="F1890" i="7"/>
  <c r="F347" i="7"/>
  <c r="F642" i="7"/>
  <c r="F1426" i="7"/>
  <c r="F1369" i="7"/>
  <c r="F1898" i="7"/>
  <c r="F801" i="7"/>
  <c r="F1769" i="7"/>
  <c r="F1238" i="7"/>
  <c r="F1286" i="7"/>
  <c r="F1016" i="7"/>
  <c r="F1177" i="7"/>
  <c r="F792" i="7"/>
  <c r="F988" i="7"/>
  <c r="F1425" i="7"/>
  <c r="F1368" i="7"/>
  <c r="F1894" i="7"/>
  <c r="F800" i="7"/>
  <c r="F1710" i="7"/>
  <c r="F1285" i="7"/>
  <c r="F1184" i="7"/>
  <c r="F1169" i="7"/>
  <c r="F1124" i="7"/>
  <c r="F987" i="7"/>
  <c r="F641" i="7"/>
  <c r="F944" i="7"/>
  <c r="F1424" i="7"/>
  <c r="F1367" i="7"/>
  <c r="F1893" i="7"/>
  <c r="F799" i="7"/>
  <c r="F1237" i="7"/>
  <c r="F557" i="7"/>
  <c r="F1136" i="7"/>
  <c r="F1585" i="7"/>
  <c r="F1582" i="7"/>
  <c r="F1584" i="7"/>
  <c r="F1038" i="7"/>
  <c r="F1888" i="7"/>
  <c r="F1709" i="7"/>
  <c r="F1768" i="7"/>
  <c r="F870" i="7"/>
  <c r="F1020" i="7"/>
  <c r="F1433" i="7"/>
  <c r="F1123" i="7"/>
  <c r="F25" i="7"/>
  <c r="F1143" i="7"/>
  <c r="F986" i="7"/>
  <c r="F476" i="7"/>
  <c r="F1031" i="7"/>
  <c r="F332" i="7"/>
  <c r="F1883" i="7"/>
  <c r="F634" i="7"/>
  <c r="F943" i="7"/>
  <c r="F1423" i="7"/>
  <c r="F1366" i="7"/>
  <c r="F1892" i="7"/>
  <c r="F798" i="7"/>
  <c r="F1763" i="7"/>
  <c r="F1708" i="7"/>
  <c r="F1767" i="7"/>
  <c r="F1401" i="7"/>
  <c r="F1328" i="7"/>
  <c r="F1236" i="7"/>
  <c r="F1284" i="7"/>
  <c r="F1183" i="7"/>
  <c r="F1179" i="7"/>
  <c r="F1168" i="7"/>
  <c r="F512" i="7"/>
  <c r="F797" i="7"/>
  <c r="F1699" i="7"/>
  <c r="F1766" i="7"/>
  <c r="F1283" i="7"/>
  <c r="F1182" i="7"/>
  <c r="F1095" i="7"/>
  <c r="F1094" i="7"/>
  <c r="F1142" i="7"/>
  <c r="F985" i="7"/>
  <c r="F790" i="7"/>
  <c r="F463" i="7"/>
  <c r="F1619" i="7"/>
  <c r="F1884" i="7"/>
  <c r="F1087" i="7"/>
  <c r="F1086" i="7"/>
  <c r="F1116" i="7"/>
  <c r="F1084" i="7"/>
  <c r="F1448" i="7"/>
  <c r="F1082" i="7"/>
  <c r="F1081" i="7"/>
  <c r="F1080" i="7"/>
  <c r="F1079" i="7"/>
  <c r="F1078" i="7"/>
  <c r="F1077" i="7"/>
  <c r="F1076" i="7"/>
  <c r="F1075" i="7"/>
  <c r="F1074" i="7"/>
  <c r="F1073" i="7"/>
  <c r="F1072" i="7"/>
  <c r="F1071" i="7"/>
  <c r="F1070" i="7"/>
  <c r="F1069" i="7"/>
  <c r="F1068" i="7"/>
  <c r="F1067" i="7"/>
  <c r="F1066" i="7"/>
  <c r="F1065" i="7"/>
  <c r="F1064" i="7"/>
  <c r="F1063" i="7"/>
  <c r="F1062" i="7"/>
  <c r="F1061" i="7"/>
  <c r="F1060" i="7"/>
  <c r="F1059" i="7"/>
  <c r="F1562" i="7"/>
  <c r="F1400" i="7"/>
  <c r="F1282" i="7"/>
  <c r="F1510" i="7"/>
  <c r="F1281" i="7"/>
  <c r="F1053" i="7"/>
  <c r="F1052" i="7"/>
  <c r="F1509" i="7"/>
  <c r="F1576" i="7"/>
  <c r="F1492" i="7"/>
  <c r="F1399" i="7"/>
  <c r="F1280" i="7"/>
  <c r="F1046" i="7"/>
  <c r="F462" i="7"/>
  <c r="F879" i="7"/>
  <c r="F322" i="7"/>
  <c r="F1561" i="7"/>
  <c r="F766" i="7"/>
  <c r="F423" i="7"/>
  <c r="F1508" i="7"/>
  <c r="F556" i="7"/>
  <c r="F1037" i="7"/>
  <c r="F1036" i="7"/>
  <c r="F1430" i="7"/>
  <c r="F314" i="7"/>
  <c r="F1560" i="7"/>
  <c r="F461" i="7"/>
  <c r="F878" i="7"/>
  <c r="F90" i="7"/>
  <c r="F407" i="7"/>
  <c r="F1559" i="7"/>
  <c r="F765" i="7"/>
  <c r="F422" i="7"/>
  <c r="F1507" i="7"/>
  <c r="F555" i="7"/>
  <c r="F582" i="7"/>
  <c r="F460" i="7"/>
  <c r="F877" i="7"/>
  <c r="F89" i="7"/>
  <c r="F305" i="7"/>
  <c r="F1558" i="7"/>
  <c r="F764" i="7"/>
  <c r="F421" i="7"/>
  <c r="F1506" i="7"/>
  <c r="F554" i="7"/>
  <c r="F578" i="7"/>
  <c r="F459" i="7"/>
  <c r="F876" i="7"/>
  <c r="F88" i="7"/>
  <c r="F304" i="7"/>
  <c r="F1557" i="7"/>
  <c r="F763" i="7"/>
  <c r="F502" i="7"/>
  <c r="F1505" i="7"/>
  <c r="F553" i="7"/>
  <c r="F303" i="7"/>
  <c r="F1556" i="7"/>
  <c r="F1164" i="7"/>
  <c r="F1000" i="7"/>
  <c r="F999" i="7"/>
  <c r="F998" i="7"/>
  <c r="F1141" i="7"/>
  <c r="F984" i="7"/>
  <c r="F906" i="7"/>
  <c r="F458" i="7"/>
  <c r="F1618" i="7"/>
  <c r="F1449" i="7"/>
  <c r="F1133" i="7"/>
  <c r="F302" i="7"/>
  <c r="F1555" i="7"/>
  <c r="F762" i="7"/>
  <c r="F1480" i="7"/>
  <c r="F564" i="7"/>
  <c r="F563" i="7"/>
  <c r="F867" i="7"/>
  <c r="F813" i="7"/>
  <c r="F1140" i="7"/>
  <c r="F983" i="7"/>
  <c r="F1583" i="7"/>
  <c r="F457" i="7"/>
  <c r="F967" i="7"/>
  <c r="F761" i="7"/>
  <c r="F633" i="7"/>
  <c r="F1422" i="7"/>
  <c r="F1504" i="7"/>
  <c r="F1491" i="7"/>
  <c r="F1891" i="7"/>
  <c r="F812" i="7"/>
  <c r="F1398" i="7"/>
  <c r="F1240" i="7"/>
  <c r="F1327" i="7"/>
  <c r="F1235" i="7"/>
  <c r="F1167" i="7"/>
  <c r="F511" i="7"/>
  <c r="F562" i="7"/>
  <c r="F963" i="7"/>
  <c r="F1349" i="7"/>
  <c r="F1107" i="7"/>
  <c r="F865" i="7"/>
  <c r="F1274" i="7"/>
  <c r="F552" i="7"/>
  <c r="F957" i="7"/>
  <c r="F956" i="7"/>
  <c r="F955" i="7"/>
  <c r="F954" i="7"/>
  <c r="F953" i="7"/>
  <c r="F952" i="7"/>
  <c r="F951" i="7"/>
  <c r="F950" i="7"/>
  <c r="F949" i="7"/>
  <c r="F948" i="7"/>
  <c r="F947" i="7"/>
  <c r="F946" i="7"/>
  <c r="F945" i="7"/>
  <c r="F1696" i="7"/>
  <c r="F1877" i="7"/>
  <c r="F942" i="7"/>
  <c r="F941" i="7"/>
  <c r="F940" i="7"/>
  <c r="F939" i="7"/>
  <c r="F938" i="7"/>
  <c r="F937" i="7"/>
  <c r="F936" i="7"/>
  <c r="F935" i="7"/>
  <c r="F934" i="7"/>
  <c r="F933" i="7"/>
  <c r="F932" i="7"/>
  <c r="F931" i="7"/>
  <c r="F930" i="7"/>
  <c r="F929" i="7"/>
  <c r="F928" i="7"/>
  <c r="F927" i="7"/>
  <c r="F1878" i="7"/>
  <c r="F925" i="7"/>
  <c r="F924" i="7"/>
  <c r="F923" i="7"/>
  <c r="F922" i="7"/>
  <c r="F921" i="7"/>
  <c r="F920" i="7"/>
  <c r="F919" i="7"/>
  <c r="F918" i="7"/>
  <c r="F917" i="7"/>
  <c r="F916" i="7"/>
  <c r="F915" i="7"/>
  <c r="F914" i="7"/>
  <c r="F913" i="7"/>
  <c r="F912" i="7"/>
  <c r="F1676" i="7"/>
  <c r="F1106" i="7"/>
  <c r="F1397" i="7"/>
  <c r="F1273" i="7"/>
  <c r="F551" i="7"/>
  <c r="F1105" i="7"/>
  <c r="F864" i="7"/>
  <c r="F1272" i="7"/>
  <c r="F550" i="7"/>
  <c r="F902" i="7"/>
  <c r="F901" i="7"/>
  <c r="F900" i="7"/>
  <c r="F899" i="7"/>
  <c r="F898" i="7"/>
  <c r="F897" i="7"/>
  <c r="F896" i="7"/>
  <c r="F895" i="7"/>
  <c r="F894" i="7"/>
  <c r="F893" i="7"/>
  <c r="F892" i="7"/>
  <c r="F891" i="7"/>
  <c r="F890" i="7"/>
  <c r="F889" i="7"/>
  <c r="F888" i="7"/>
  <c r="F887" i="7"/>
  <c r="F886" i="7"/>
  <c r="F885" i="7"/>
  <c r="F884" i="7"/>
  <c r="F883" i="7"/>
  <c r="F974" i="7"/>
  <c r="F1675" i="7"/>
  <c r="F1503" i="7"/>
  <c r="F1528" i="7"/>
  <c r="F1485" i="7"/>
  <c r="F1104" i="7"/>
  <c r="F1396" i="7"/>
  <c r="F549" i="7"/>
  <c r="F1537" i="7"/>
  <c r="F211" i="7"/>
  <c r="F683" i="7"/>
  <c r="F1139" i="7"/>
  <c r="F982" i="7"/>
  <c r="F503" i="7"/>
  <c r="F788" i="7"/>
  <c r="F504" i="7"/>
  <c r="F1620" i="7"/>
  <c r="F1348" i="7"/>
  <c r="F789" i="7"/>
  <c r="F1118" i="7"/>
  <c r="F445" i="7"/>
  <c r="F1621" i="7"/>
  <c r="F1487" i="7"/>
  <c r="F301" i="7"/>
  <c r="F1129" i="7"/>
  <c r="F1550" i="7"/>
  <c r="F1549" i="7"/>
  <c r="F1554" i="7"/>
  <c r="F1365" i="7"/>
  <c r="F617" i="7"/>
  <c r="F616" i="7"/>
  <c r="F619" i="7"/>
  <c r="F1688" i="7"/>
  <c r="F1356" i="7"/>
  <c r="F973" i="7"/>
  <c r="F1674" i="7"/>
  <c r="F1502" i="7"/>
  <c r="F1490" i="7"/>
  <c r="F1484" i="7"/>
  <c r="F1103" i="7"/>
  <c r="F1395" i="7"/>
  <c r="F863" i="7"/>
  <c r="F1271" i="7"/>
  <c r="F1326" i="7"/>
  <c r="F548" i="7"/>
  <c r="F837" i="7"/>
  <c r="F836" i="7"/>
  <c r="F835" i="7"/>
  <c r="F834" i="7"/>
  <c r="F833" i="7"/>
  <c r="F832" i="7"/>
  <c r="F831" i="7"/>
  <c r="F830" i="7"/>
  <c r="F829" i="7"/>
  <c r="F828" i="7"/>
  <c r="F827" i="7"/>
  <c r="F826" i="7"/>
  <c r="F825" i="7"/>
  <c r="F824" i="7"/>
  <c r="F823" i="7"/>
  <c r="F822" i="7"/>
  <c r="F821" i="7"/>
  <c r="F820" i="7"/>
  <c r="F819" i="7"/>
  <c r="F818" i="7"/>
  <c r="F817" i="7"/>
  <c r="F816" i="7"/>
  <c r="F815" i="7"/>
  <c r="F814" i="7"/>
  <c r="F684" i="7"/>
  <c r="F1163" i="7"/>
  <c r="F981" i="7"/>
  <c r="F724" i="7"/>
  <c r="F1006" i="7"/>
  <c r="F727" i="7"/>
  <c r="F289" i="7"/>
  <c r="F1364" i="7"/>
  <c r="F747" i="7"/>
  <c r="F1673" i="7"/>
  <c r="F803" i="7"/>
  <c r="F802" i="7"/>
  <c r="F1276" i="7"/>
  <c r="F1138" i="7"/>
  <c r="F980" i="7"/>
  <c r="F444" i="7"/>
  <c r="F1030" i="7"/>
  <c r="F1553" i="7"/>
  <c r="F730" i="7"/>
  <c r="F1886" i="7"/>
  <c r="F618" i="7"/>
  <c r="F1355" i="7"/>
  <c r="F972" i="7"/>
  <c r="F1672" i="7"/>
  <c r="F926" i="7"/>
  <c r="F1483" i="7"/>
  <c r="F1102" i="7"/>
  <c r="F1394" i="7"/>
  <c r="F862" i="7"/>
  <c r="F1270" i="7"/>
  <c r="F1234" i="7"/>
  <c r="F1279" i="7"/>
  <c r="F1009" i="7"/>
  <c r="F547" i="7"/>
  <c r="F779" i="7"/>
  <c r="F778" i="7"/>
  <c r="F777" i="7"/>
  <c r="F776" i="7"/>
  <c r="F775" i="7"/>
  <c r="F774" i="7"/>
  <c r="F773" i="7"/>
  <c r="F772" i="7"/>
  <c r="F771" i="7"/>
  <c r="F770" i="7"/>
  <c r="F769" i="7"/>
  <c r="F768" i="7"/>
  <c r="F767" i="7"/>
  <c r="F210" i="7"/>
  <c r="F1671" i="7"/>
  <c r="F1101" i="7"/>
  <c r="F861" i="7"/>
  <c r="F1269" i="7"/>
  <c r="F546" i="7"/>
  <c r="F760" i="7"/>
  <c r="F759" i="7"/>
  <c r="F758" i="7"/>
  <c r="F757" i="7"/>
  <c r="F756" i="7"/>
  <c r="F755" i="7"/>
  <c r="F754" i="7"/>
  <c r="F753" i="7"/>
  <c r="F752" i="7"/>
  <c r="F751" i="7"/>
  <c r="F750" i="7"/>
  <c r="F749" i="7"/>
  <c r="F748" i="7"/>
  <c r="F1670" i="7"/>
  <c r="F746" i="7"/>
  <c r="F745" i="7"/>
  <c r="F744" i="7"/>
  <c r="F743" i="7"/>
  <c r="F742" i="7"/>
  <c r="F741" i="7"/>
  <c r="F740" i="7"/>
  <c r="F739" i="7"/>
  <c r="F738" i="7"/>
  <c r="F737" i="7"/>
  <c r="F736" i="7"/>
  <c r="F735" i="7"/>
  <c r="F734" i="7"/>
  <c r="F733" i="7"/>
  <c r="F732" i="7"/>
  <c r="F731" i="7"/>
  <c r="F1669" i="7"/>
  <c r="F1100" i="7"/>
  <c r="F1393" i="7"/>
  <c r="F860" i="7"/>
  <c r="F1268" i="7"/>
  <c r="F545" i="7"/>
  <c r="F1668" i="7"/>
  <c r="F723" i="7"/>
  <c r="F722" i="7"/>
  <c r="F721" i="7"/>
  <c r="F720" i="7"/>
  <c r="F719" i="7"/>
  <c r="F718" i="7"/>
  <c r="F717" i="7"/>
  <c r="F716" i="7"/>
  <c r="F715" i="7"/>
  <c r="F714" i="7"/>
  <c r="F713" i="7"/>
  <c r="F712" i="7"/>
  <c r="F711" i="7"/>
  <c r="F710" i="7"/>
  <c r="F709" i="7"/>
  <c r="F708" i="7"/>
  <c r="F707" i="7"/>
  <c r="F706" i="7"/>
  <c r="F705" i="7"/>
  <c r="F704" i="7"/>
  <c r="F703" i="7"/>
  <c r="F702" i="7"/>
  <c r="F701" i="7"/>
  <c r="F700" i="7"/>
  <c r="F699" i="7"/>
  <c r="F698" i="7"/>
  <c r="F697" i="7"/>
  <c r="F696" i="7"/>
  <c r="F695" i="7"/>
  <c r="F694" i="7"/>
  <c r="F693" i="7"/>
  <c r="F692" i="7"/>
  <c r="F691" i="7"/>
  <c r="F690" i="7"/>
  <c r="F689" i="7"/>
  <c r="F688" i="7"/>
  <c r="F687" i="7"/>
  <c r="F686" i="7"/>
  <c r="F685" i="7"/>
  <c r="F1354" i="7"/>
  <c r="F1667" i="7"/>
  <c r="F859" i="7"/>
  <c r="F1267" i="7"/>
  <c r="F680" i="7"/>
  <c r="F679" i="7"/>
  <c r="F678" i="7"/>
  <c r="F677" i="7"/>
  <c r="F676" i="7"/>
  <c r="F675" i="7"/>
  <c r="F674" i="7"/>
  <c r="F673" i="7"/>
  <c r="F672" i="7"/>
  <c r="F671" i="7"/>
  <c r="F670" i="7"/>
  <c r="F669" i="7"/>
  <c r="F668" i="7"/>
  <c r="F667" i="7"/>
  <c r="F666" i="7"/>
  <c r="F665" i="7"/>
  <c r="F664" i="7"/>
  <c r="F663" i="7"/>
  <c r="F209" i="7"/>
  <c r="F1347" i="7"/>
  <c r="F1666" i="7"/>
  <c r="F1099" i="7"/>
  <c r="F1392" i="7"/>
  <c r="F858" i="7"/>
  <c r="F1266" i="7"/>
  <c r="F544" i="7"/>
  <c r="F654" i="7"/>
  <c r="F653" i="7"/>
  <c r="F652" i="7"/>
  <c r="F651" i="7"/>
  <c r="F650" i="7"/>
  <c r="F649" i="7"/>
  <c r="F648" i="7"/>
  <c r="F647" i="7"/>
  <c r="F646" i="7"/>
  <c r="F645" i="7"/>
  <c r="F644" i="7"/>
  <c r="F643" i="7"/>
  <c r="F857" i="7"/>
  <c r="F1265" i="7"/>
  <c r="F640" i="7"/>
  <c r="F639" i="7"/>
  <c r="F638" i="7"/>
  <c r="F637" i="7"/>
  <c r="F636" i="7"/>
  <c r="F635" i="7"/>
  <c r="F1665" i="7"/>
  <c r="F1391" i="7"/>
  <c r="F632" i="7"/>
  <c r="F631" i="7"/>
  <c r="F630" i="7"/>
  <c r="F629" i="7"/>
  <c r="F628" i="7"/>
  <c r="F627" i="7"/>
  <c r="F626" i="7"/>
  <c r="F625" i="7"/>
  <c r="F624" i="7"/>
  <c r="F623" i="7"/>
  <c r="F622" i="7"/>
  <c r="F621" i="7"/>
  <c r="F620" i="7"/>
  <c r="F1654" i="7"/>
  <c r="F979" i="7"/>
  <c r="F1653" i="7"/>
  <c r="F1098" i="7"/>
  <c r="F856" i="7"/>
  <c r="F1264" i="7"/>
  <c r="F543" i="7"/>
  <c r="F612" i="7"/>
  <c r="F611" i="7"/>
  <c r="F610" i="7"/>
  <c r="F609" i="7"/>
  <c r="F608" i="7"/>
  <c r="F607" i="7"/>
  <c r="F606" i="7"/>
  <c r="F605" i="7"/>
  <c r="F604" i="7"/>
  <c r="F603" i="7"/>
  <c r="F602" i="7"/>
  <c r="F601" i="7"/>
  <c r="F600" i="7"/>
  <c r="F599" i="7"/>
  <c r="F598" i="7"/>
  <c r="F597" i="7"/>
  <c r="F596" i="7"/>
  <c r="F595" i="7"/>
  <c r="F594" i="7"/>
  <c r="F593" i="7"/>
  <c r="F1652" i="7"/>
  <c r="F591" i="7"/>
  <c r="F590" i="7"/>
  <c r="F589" i="7"/>
  <c r="F588" i="7"/>
  <c r="F587" i="7"/>
  <c r="F586" i="7"/>
  <c r="F585" i="7"/>
  <c r="F288" i="7"/>
  <c r="F1545" i="7"/>
  <c r="F1128" i="7"/>
  <c r="F581" i="7"/>
  <c r="F580" i="7"/>
  <c r="F579" i="7"/>
  <c r="F1651" i="7"/>
  <c r="F577" i="7"/>
  <c r="F576" i="7"/>
  <c r="F575" i="7"/>
  <c r="F574" i="7"/>
  <c r="F573" i="7"/>
  <c r="F572" i="7"/>
  <c r="F571" i="7"/>
  <c r="F570" i="7"/>
  <c r="F569" i="7"/>
  <c r="F568" i="7"/>
  <c r="F567" i="7"/>
  <c r="F566" i="7"/>
  <c r="F565" i="7"/>
  <c r="F187" i="7"/>
  <c r="F185" i="7"/>
  <c r="F1122" i="7"/>
  <c r="F1432" i="7"/>
  <c r="F1606" i="7"/>
  <c r="F1013" i="7"/>
  <c r="F1137" i="7"/>
  <c r="F978" i="7"/>
  <c r="F1346" i="7"/>
  <c r="F1605" i="7"/>
  <c r="F1121" i="7"/>
  <c r="F1455" i="7"/>
  <c r="F1029" i="7"/>
  <c r="F875" i="7"/>
  <c r="F1039" i="7"/>
  <c r="F1040" i="7"/>
  <c r="F1876" i="7"/>
  <c r="F1552" i="7"/>
  <c r="F729" i="7"/>
  <c r="F1882" i="7"/>
  <c r="F1687" i="7"/>
  <c r="F1353" i="7"/>
  <c r="F971" i="7"/>
  <c r="F1650" i="7"/>
  <c r="F911" i="7"/>
  <c r="F1501" i="7"/>
  <c r="F1482" i="7"/>
  <c r="F1097" i="7"/>
  <c r="F1390" i="7"/>
  <c r="F855" i="7"/>
  <c r="F1263" i="7"/>
  <c r="F1325" i="7"/>
  <c r="F1870" i="7"/>
  <c r="F1278" i="7"/>
  <c r="F542" i="7"/>
  <c r="F529" i="7"/>
  <c r="F528" i="7"/>
  <c r="F527" i="7"/>
  <c r="F526" i="7"/>
  <c r="F525" i="7"/>
  <c r="F524" i="7"/>
  <c r="F523" i="7"/>
  <c r="F522" i="7"/>
  <c r="F521" i="7"/>
  <c r="F520" i="7"/>
  <c r="F1135" i="7"/>
  <c r="F977" i="7"/>
  <c r="F1045" i="7"/>
  <c r="F1345" i="7"/>
  <c r="F1604" i="7"/>
  <c r="F1539" i="7"/>
  <c r="F443" i="7"/>
  <c r="F1028" i="7"/>
  <c r="F874" i="7"/>
  <c r="F287" i="7"/>
  <c r="F1542" i="7"/>
  <c r="F1874" i="7"/>
  <c r="F1551" i="7"/>
  <c r="F728" i="7"/>
  <c r="F1686" i="7"/>
  <c r="F1352" i="7"/>
  <c r="F970" i="7"/>
  <c r="F1649" i="7"/>
  <c r="F1481" i="7"/>
  <c r="F1389" i="7"/>
  <c r="F854" i="7"/>
  <c r="F1262" i="7"/>
  <c r="F1324" i="7"/>
  <c r="F496" i="7"/>
  <c r="F495" i="7"/>
  <c r="F494" i="7"/>
  <c r="F493" i="7"/>
  <c r="F492" i="7"/>
  <c r="F491" i="7"/>
  <c r="F1648" i="7"/>
  <c r="F506" i="7"/>
  <c r="F1647" i="7"/>
  <c r="F487" i="7"/>
  <c r="F486" i="7"/>
  <c r="F485" i="7"/>
  <c r="F484" i="7"/>
  <c r="F483" i="7"/>
  <c r="F482" i="7"/>
  <c r="F1646" i="7"/>
  <c r="F1096" i="7"/>
  <c r="F1388" i="7"/>
  <c r="F853" i="7"/>
  <c r="F1261" i="7"/>
  <c r="F541" i="7"/>
  <c r="F475" i="7"/>
  <c r="F474" i="7"/>
  <c r="F473" i="7"/>
  <c r="F472" i="7"/>
  <c r="F471" i="7"/>
  <c r="F470" i="7"/>
  <c r="F469" i="7"/>
  <c r="F468" i="7"/>
  <c r="F467" i="7"/>
  <c r="F466" i="7"/>
  <c r="F465" i="7"/>
  <c r="F464" i="7"/>
  <c r="F1344" i="7"/>
  <c r="F1645" i="7"/>
  <c r="F1093" i="7"/>
  <c r="F1387" i="7"/>
  <c r="F852" i="7"/>
  <c r="F1260" i="7"/>
  <c r="F540" i="7"/>
  <c r="F456" i="7"/>
  <c r="F455" i="7"/>
  <c r="F454" i="7"/>
  <c r="F453" i="7"/>
  <c r="F452" i="7"/>
  <c r="F451" i="7"/>
  <c r="F450" i="7"/>
  <c r="F449" i="7"/>
  <c r="F448" i="7"/>
  <c r="F447" i="7"/>
  <c r="F446" i="7"/>
  <c r="F1644" i="7"/>
  <c r="F1092" i="7"/>
  <c r="F1386" i="7"/>
  <c r="F851" i="7"/>
  <c r="F1259" i="7"/>
  <c r="F539" i="7"/>
  <c r="F439" i="7"/>
  <c r="F438" i="7"/>
  <c r="F437" i="7"/>
  <c r="F436" i="7"/>
  <c r="F435" i="7"/>
  <c r="F434" i="7"/>
  <c r="F433" i="7"/>
  <c r="F432" i="7"/>
  <c r="F431" i="7"/>
  <c r="F430" i="7"/>
  <c r="F429" i="7"/>
  <c r="F428" i="7"/>
  <c r="F427" i="7"/>
  <c r="F426" i="7"/>
  <c r="F425" i="7"/>
  <c r="F1643" i="7"/>
  <c r="F1091" i="7"/>
  <c r="F1385" i="7"/>
  <c r="F850" i="7"/>
  <c r="F1258" i="7"/>
  <c r="F538" i="7"/>
  <c r="F418" i="7"/>
  <c r="F417" i="7"/>
  <c r="F416" i="7"/>
  <c r="F415" i="7"/>
  <c r="F414" i="7"/>
  <c r="F413" i="7"/>
  <c r="F412" i="7"/>
  <c r="F411" i="7"/>
  <c r="F410" i="7"/>
  <c r="F409" i="7"/>
  <c r="F1642" i="7"/>
  <c r="F1090" i="7"/>
  <c r="F406" i="7"/>
  <c r="F405" i="7"/>
  <c r="F404" i="7"/>
  <c r="F403" i="7"/>
  <c r="F402" i="7"/>
  <c r="F401" i="7"/>
  <c r="F400" i="7"/>
  <c r="F208" i="7"/>
  <c r="F1641" i="7"/>
  <c r="F1089" i="7"/>
  <c r="F849" i="7"/>
  <c r="F1257" i="7"/>
  <c r="F537" i="7"/>
  <c r="F393" i="7"/>
  <c r="F392" i="7"/>
  <c r="F391" i="7"/>
  <c r="F390" i="7"/>
  <c r="F389" i="7"/>
  <c r="F388" i="7"/>
  <c r="F207" i="7"/>
  <c r="F1640" i="7"/>
  <c r="F1088" i="7"/>
  <c r="F1384" i="7"/>
  <c r="F848" i="7"/>
  <c r="F1256" i="7"/>
  <c r="F381" i="7"/>
  <c r="F380" i="7"/>
  <c r="F379" i="7"/>
  <c r="F378" i="7"/>
  <c r="F377" i="7"/>
  <c r="F376" i="7"/>
  <c r="F375" i="7"/>
  <c r="F374" i="7"/>
  <c r="F373" i="7"/>
  <c r="F372" i="7"/>
  <c r="F371" i="7"/>
  <c r="F370" i="7"/>
  <c r="F1639" i="7"/>
  <c r="F1085" i="7"/>
  <c r="F847" i="7"/>
  <c r="F1255" i="7"/>
  <c r="F536" i="7"/>
  <c r="F364" i="7"/>
  <c r="F363" i="7"/>
  <c r="F362" i="7"/>
  <c r="F361" i="7"/>
  <c r="F360" i="7"/>
  <c r="F359" i="7"/>
  <c r="F358" i="7"/>
  <c r="F357" i="7"/>
  <c r="F356" i="7"/>
  <c r="F355" i="7"/>
  <c r="F354" i="7"/>
  <c r="F353" i="7"/>
  <c r="F352" i="7"/>
  <c r="F1638" i="7"/>
  <c r="F1083" i="7"/>
  <c r="F846" i="7"/>
  <c r="F1254" i="7"/>
  <c r="F535" i="7"/>
  <c r="F346" i="7"/>
  <c r="F345" i="7"/>
  <c r="F344" i="7"/>
  <c r="F343" i="7"/>
  <c r="F342" i="7"/>
  <c r="F341" i="7"/>
  <c r="F340" i="7"/>
  <c r="F339" i="7"/>
  <c r="F338" i="7"/>
  <c r="F337" i="7"/>
  <c r="F336" i="7"/>
  <c r="F335" i="7"/>
  <c r="F334" i="7"/>
  <c r="F333" i="7"/>
  <c r="F1637" i="7"/>
  <c r="F331" i="7"/>
  <c r="F330" i="7"/>
  <c r="F329" i="7"/>
  <c r="F328" i="7"/>
  <c r="F327" i="7"/>
  <c r="F326" i="7"/>
  <c r="F325" i="7"/>
  <c r="F324" i="7"/>
  <c r="F323" i="7"/>
  <c r="F1636" i="7"/>
  <c r="F321" i="7"/>
  <c r="F320" i="7"/>
  <c r="F319" i="7"/>
  <c r="F318" i="7"/>
  <c r="F317" i="7"/>
  <c r="F316" i="7"/>
  <c r="F315" i="7"/>
  <c r="F1635" i="7"/>
  <c r="F313" i="7"/>
  <c r="F312" i="7"/>
  <c r="F311" i="7"/>
  <c r="F310" i="7"/>
  <c r="F309" i="7"/>
  <c r="F308" i="7"/>
  <c r="F307" i="7"/>
  <c r="F306" i="7"/>
  <c r="F1634" i="7"/>
  <c r="F1058" i="7"/>
  <c r="F845" i="7"/>
  <c r="F1253" i="7"/>
  <c r="F534" i="7"/>
  <c r="F300" i="7"/>
  <c r="F299" i="7"/>
  <c r="F298" i="7"/>
  <c r="F297" i="7"/>
  <c r="F296" i="7"/>
  <c r="F295" i="7"/>
  <c r="F294" i="7"/>
  <c r="F293" i="7"/>
  <c r="F292" i="7"/>
  <c r="F291" i="7"/>
  <c r="F290" i="7"/>
  <c r="F1633" i="7"/>
  <c r="F844" i="7"/>
  <c r="F1252" i="7"/>
  <c r="F286" i="7"/>
  <c r="F285" i="7"/>
  <c r="F284" i="7"/>
  <c r="F283" i="7"/>
  <c r="F282" i="7"/>
  <c r="F281" i="7"/>
  <c r="F280" i="7"/>
  <c r="F279" i="7"/>
  <c r="F278" i="7"/>
  <c r="F277" i="7"/>
  <c r="F276" i="7"/>
  <c r="F275" i="7"/>
  <c r="F274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61" i="7"/>
  <c r="F260" i="7"/>
  <c r="F259" i="7"/>
  <c r="F258" i="7"/>
  <c r="F257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1632" i="7"/>
  <c r="F221" i="7"/>
  <c r="F220" i="7"/>
  <c r="F219" i="7"/>
  <c r="F218" i="7"/>
  <c r="F217" i="7"/>
  <c r="F216" i="7"/>
  <c r="F215" i="7"/>
  <c r="F214" i="7"/>
  <c r="F206" i="7"/>
  <c r="F1351" i="7"/>
  <c r="F1631" i="7"/>
  <c r="F1057" i="7"/>
  <c r="F1383" i="7"/>
  <c r="F843" i="7"/>
  <c r="F1251" i="7"/>
  <c r="F533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343" i="7"/>
  <c r="F1630" i="7"/>
  <c r="F1056" i="7"/>
  <c r="F1250" i="7"/>
  <c r="F532" i="7"/>
  <c r="F1628" i="7"/>
  <c r="F1055" i="7"/>
  <c r="F1382" i="7"/>
  <c r="F842" i="7"/>
  <c r="F1249" i="7"/>
  <c r="F531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27" i="7"/>
  <c r="F1054" i="7"/>
  <c r="F1381" i="7"/>
  <c r="F841" i="7"/>
  <c r="F1248" i="7"/>
  <c r="F530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626" i="7"/>
  <c r="F1247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625" i="7"/>
  <c r="F1246" i="7"/>
  <c r="F126" i="7"/>
  <c r="F125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1342" i="7"/>
  <c r="F1624" i="7"/>
  <c r="F1051" i="7"/>
  <c r="F1380" i="7"/>
  <c r="F840" i="7"/>
  <c r="F1245" i="7"/>
  <c r="F519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1050" i="7"/>
  <c r="F1244" i="7"/>
  <c r="F64" i="7"/>
  <c r="F63" i="7"/>
  <c r="F62" i="7"/>
  <c r="F61" i="7"/>
  <c r="F60" i="7"/>
  <c r="F59" i="7"/>
  <c r="F58" i="7"/>
  <c r="F57" i="7"/>
  <c r="F56" i="7"/>
  <c r="F1341" i="7"/>
  <c r="F1623" i="7"/>
  <c r="F1049" i="7"/>
  <c r="F839" i="7"/>
  <c r="F1243" i="7"/>
  <c r="F518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1536" i="7"/>
  <c r="F868" i="7"/>
  <c r="F1340" i="7"/>
  <c r="F871" i="7"/>
  <c r="F1622" i="7"/>
  <c r="F1048" i="7"/>
  <c r="F1379" i="7"/>
  <c r="F838" i="7"/>
  <c r="F1242" i="7"/>
  <c r="F517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F2" i="7"/>
  <c r="D6" i="6"/>
  <c r="D5" i="6"/>
  <c r="E13" i="6"/>
  <c r="F11" i="6"/>
  <c r="C13" i="6"/>
  <c r="B22" i="5"/>
  <c r="B12" i="5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2" i="2"/>
  <c r="F3" i="1"/>
  <c r="P3" i="1" s="1"/>
  <c r="Q3" i="1" s="1"/>
  <c r="F4" i="1"/>
  <c r="F5" i="1"/>
  <c r="F6" i="1"/>
  <c r="F7" i="1"/>
  <c r="P7" i="1" s="1"/>
  <c r="Q7" i="1" s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P1675" i="1" s="1"/>
  <c r="Q1675" i="1" s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P1687" i="1" s="1"/>
  <c r="Q1687" i="1" s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P1711" i="1" s="1"/>
  <c r="Q1711" i="1" s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P1723" i="1" s="1"/>
  <c r="Q1723" i="1" s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P1735" i="1" s="1"/>
  <c r="Q1735" i="1" s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P1747" i="1" s="1"/>
  <c r="Q1747" i="1" s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P1759" i="1" s="1"/>
  <c r="Q1759" i="1" s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P1783" i="1" s="1"/>
  <c r="Q1783" i="1" s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P1795" i="1" s="1"/>
  <c r="Q1795" i="1" s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P1807" i="1" s="1"/>
  <c r="Q1807" i="1" s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P1819" i="1" s="1"/>
  <c r="Q1819" i="1" s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P1831" i="1" s="1"/>
  <c r="Q1831" i="1" s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P1855" i="1" s="1"/>
  <c r="Q1855" i="1" s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P1867" i="1" s="1"/>
  <c r="Q1867" i="1" s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P1879" i="1" s="1"/>
  <c r="Q1879" i="1" s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P1891" i="1" s="1"/>
  <c r="Q1891" i="1" s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P1903" i="1" s="1"/>
  <c r="Q1903" i="1" s="1"/>
  <c r="F1904" i="1"/>
  <c r="F1905" i="1"/>
  <c r="F1906" i="1"/>
  <c r="F1907" i="1"/>
  <c r="F1908" i="1"/>
  <c r="F2" i="1"/>
  <c r="P2" i="1" s="1"/>
  <c r="Q2" i="1" s="1"/>
  <c r="I1907" i="1"/>
  <c r="J1907" i="1"/>
  <c r="K1907" i="1"/>
  <c r="L1907" i="1"/>
  <c r="M1907" i="1"/>
  <c r="N1907" i="1"/>
  <c r="O1907" i="1"/>
  <c r="H1907" i="1"/>
  <c r="B9" i="6"/>
  <c r="B12" i="6"/>
  <c r="B7" i="6"/>
  <c r="B10" i="6"/>
  <c r="B6" i="6"/>
  <c r="B4" i="6"/>
  <c r="B5" i="6"/>
  <c r="D13" i="6" l="1"/>
  <c r="Q1907" i="7"/>
  <c r="L1908" i="7"/>
  <c r="P1907" i="7"/>
  <c r="F9" i="6"/>
  <c r="F5" i="6"/>
  <c r="F10" i="6"/>
  <c r="F6" i="6"/>
  <c r="F12" i="6"/>
  <c r="F7" i="6"/>
  <c r="B13" i="6"/>
  <c r="F4" i="6"/>
  <c r="F8" i="6"/>
  <c r="P1663" i="1"/>
  <c r="Q1663" i="1" s="1"/>
  <c r="P1639" i="1"/>
  <c r="Q1639" i="1" s="1"/>
  <c r="P1615" i="1"/>
  <c r="Q1615" i="1" s="1"/>
  <c r="P1603" i="1"/>
  <c r="Q1603" i="1" s="1"/>
  <c r="P1591" i="1"/>
  <c r="Q1591" i="1" s="1"/>
  <c r="P1567" i="1"/>
  <c r="Q1567" i="1" s="1"/>
  <c r="P1543" i="1"/>
  <c r="Q1543" i="1" s="1"/>
  <c r="P1531" i="1"/>
  <c r="Q1531" i="1" s="1"/>
  <c r="P1519" i="1"/>
  <c r="Q1519" i="1" s="1"/>
  <c r="P1507" i="1"/>
  <c r="Q1507" i="1" s="1"/>
  <c r="P1471" i="1"/>
  <c r="Q1471" i="1" s="1"/>
  <c r="P1459" i="1"/>
  <c r="Q1459" i="1" s="1"/>
  <c r="P1447" i="1"/>
  <c r="Q1447" i="1" s="1"/>
  <c r="P1435" i="1"/>
  <c r="Q1435" i="1" s="1"/>
  <c r="P1423" i="1"/>
  <c r="Q1423" i="1" s="1"/>
  <c r="P1399" i="1"/>
  <c r="Q1399" i="1" s="1"/>
  <c r="P1387" i="1"/>
  <c r="Q1387" i="1" s="1"/>
  <c r="P1375" i="1"/>
  <c r="Q1375" i="1" s="1"/>
  <c r="P1363" i="1"/>
  <c r="Q1363" i="1" s="1"/>
  <c r="P1351" i="1"/>
  <c r="Q1351" i="1" s="1"/>
  <c r="P1327" i="1"/>
  <c r="Q1327" i="1" s="1"/>
  <c r="P1315" i="1"/>
  <c r="Q1315" i="1" s="1"/>
  <c r="P1303" i="1"/>
  <c r="Q1303" i="1" s="1"/>
  <c r="P1291" i="1"/>
  <c r="Q1291" i="1" s="1"/>
  <c r="P1279" i="1"/>
  <c r="Q1279" i="1" s="1"/>
  <c r="P1255" i="1"/>
  <c r="Q1255" i="1" s="1"/>
  <c r="P1243" i="1"/>
  <c r="Q1243" i="1" s="1"/>
  <c r="P1231" i="1"/>
  <c r="Q1231" i="1" s="1"/>
  <c r="P1219" i="1"/>
  <c r="Q1219" i="1" s="1"/>
  <c r="P1207" i="1"/>
  <c r="Q1207" i="1" s="1"/>
  <c r="P1183" i="1"/>
  <c r="Q1183" i="1" s="1"/>
  <c r="P1171" i="1"/>
  <c r="Q1171" i="1" s="1"/>
  <c r="P1159" i="1"/>
  <c r="Q1159" i="1" s="1"/>
  <c r="P1147" i="1"/>
  <c r="Q1147" i="1" s="1"/>
  <c r="P1135" i="1"/>
  <c r="Q1135" i="1" s="1"/>
  <c r="P1111" i="1"/>
  <c r="Q1111" i="1" s="1"/>
  <c r="P1099" i="1"/>
  <c r="Q1099" i="1" s="1"/>
  <c r="P1087" i="1"/>
  <c r="Q1087" i="1" s="1"/>
  <c r="P1075" i="1"/>
  <c r="Q1075" i="1" s="1"/>
  <c r="P1039" i="1"/>
  <c r="Q1039" i="1" s="1"/>
  <c r="P1027" i="1"/>
  <c r="Q1027" i="1" s="1"/>
  <c r="P1651" i="1"/>
  <c r="Q1651" i="1" s="1"/>
  <c r="P1579" i="1"/>
  <c r="Q1579" i="1" s="1"/>
  <c r="P1495" i="1"/>
  <c r="Q1495" i="1" s="1"/>
  <c r="P1904" i="1"/>
  <c r="Q1904" i="1" s="1"/>
  <c r="P1892" i="1"/>
  <c r="Q1892" i="1" s="1"/>
  <c r="P1880" i="1"/>
  <c r="Q1880" i="1" s="1"/>
  <c r="P1868" i="1"/>
  <c r="Q1868" i="1" s="1"/>
  <c r="P1856" i="1"/>
  <c r="Q1856" i="1" s="1"/>
  <c r="P1832" i="1"/>
  <c r="Q1832" i="1" s="1"/>
  <c r="P1820" i="1"/>
  <c r="Q1820" i="1" s="1"/>
  <c r="P1808" i="1"/>
  <c r="Q1808" i="1" s="1"/>
  <c r="P1796" i="1"/>
  <c r="Q1796" i="1" s="1"/>
  <c r="P1784" i="1"/>
  <c r="Q1784" i="1" s="1"/>
  <c r="P1760" i="1"/>
  <c r="Q1760" i="1" s="1"/>
  <c r="P1748" i="1"/>
  <c r="Q1748" i="1" s="1"/>
  <c r="P1736" i="1"/>
  <c r="Q1736" i="1" s="1"/>
  <c r="P1724" i="1"/>
  <c r="Q1724" i="1" s="1"/>
  <c r="P1712" i="1"/>
  <c r="Q1712" i="1" s="1"/>
  <c r="P1688" i="1"/>
  <c r="Q1688" i="1" s="1"/>
  <c r="P1676" i="1"/>
  <c r="Q1676" i="1" s="1"/>
  <c r="P1664" i="1"/>
  <c r="Q1664" i="1" s="1"/>
  <c r="P1652" i="1"/>
  <c r="Q1652" i="1" s="1"/>
  <c r="P1640" i="1"/>
  <c r="Q1640" i="1" s="1"/>
  <c r="P1616" i="1"/>
  <c r="Q1616" i="1" s="1"/>
  <c r="P1604" i="1"/>
  <c r="Q1604" i="1" s="1"/>
  <c r="P1592" i="1"/>
  <c r="Q1592" i="1" s="1"/>
  <c r="P1580" i="1"/>
  <c r="Q1580" i="1" s="1"/>
  <c r="P1568" i="1"/>
  <c r="Q1568" i="1" s="1"/>
  <c r="P1544" i="1"/>
  <c r="Q1544" i="1" s="1"/>
  <c r="P1532" i="1"/>
  <c r="Q1532" i="1" s="1"/>
  <c r="P1520" i="1"/>
  <c r="Q1520" i="1" s="1"/>
  <c r="P1508" i="1"/>
  <c r="Q1508" i="1" s="1"/>
  <c r="P1496" i="1"/>
  <c r="Q1496" i="1" s="1"/>
  <c r="P1472" i="1"/>
  <c r="Q1472" i="1" s="1"/>
  <c r="P1460" i="1"/>
  <c r="Q1460" i="1" s="1"/>
  <c r="P1448" i="1"/>
  <c r="Q1448" i="1" s="1"/>
  <c r="P1436" i="1"/>
  <c r="Q1436" i="1" s="1"/>
  <c r="P1424" i="1"/>
  <c r="Q1424" i="1" s="1"/>
  <c r="P1400" i="1"/>
  <c r="Q1400" i="1" s="1"/>
  <c r="P1388" i="1"/>
  <c r="Q1388" i="1" s="1"/>
  <c r="P1376" i="1"/>
  <c r="Q1376" i="1" s="1"/>
  <c r="P1364" i="1"/>
  <c r="Q1364" i="1" s="1"/>
  <c r="P1352" i="1"/>
  <c r="Q1352" i="1" s="1"/>
  <c r="P1328" i="1"/>
  <c r="Q1328" i="1" s="1"/>
  <c r="P1316" i="1"/>
  <c r="Q1316" i="1" s="1"/>
  <c r="P1304" i="1"/>
  <c r="Q1304" i="1" s="1"/>
  <c r="P1292" i="1"/>
  <c r="Q1292" i="1" s="1"/>
  <c r="P1280" i="1"/>
  <c r="Q1280" i="1" s="1"/>
  <c r="P1256" i="1"/>
  <c r="Q1256" i="1" s="1"/>
  <c r="P1244" i="1"/>
  <c r="Q1244" i="1" s="1"/>
  <c r="P1232" i="1"/>
  <c r="Q1232" i="1" s="1"/>
  <c r="P1220" i="1"/>
  <c r="Q1220" i="1" s="1"/>
  <c r="P1208" i="1"/>
  <c r="Q1208" i="1" s="1"/>
  <c r="P1184" i="1"/>
  <c r="Q1184" i="1" s="1"/>
  <c r="P1172" i="1"/>
  <c r="Q1172" i="1" s="1"/>
  <c r="P1160" i="1"/>
  <c r="Q1160" i="1" s="1"/>
  <c r="P1148" i="1"/>
  <c r="Q1148" i="1" s="1"/>
  <c r="P1136" i="1"/>
  <c r="Q1136" i="1" s="1"/>
  <c r="P1112" i="1"/>
  <c r="Q1112" i="1" s="1"/>
  <c r="P1100" i="1"/>
  <c r="Q1100" i="1" s="1"/>
  <c r="P1088" i="1"/>
  <c r="Q1088" i="1" s="1"/>
  <c r="P1076" i="1"/>
  <c r="Q1076" i="1" s="1"/>
  <c r="P1064" i="1"/>
  <c r="Q1064" i="1" s="1"/>
  <c r="P1063" i="1"/>
  <c r="Q1063" i="1" s="1"/>
  <c r="P1015" i="1"/>
  <c r="Q1015" i="1" s="1"/>
  <c r="P1003" i="1"/>
  <c r="Q1003" i="1" s="1"/>
  <c r="P991" i="1"/>
  <c r="Q991" i="1" s="1"/>
  <c r="P967" i="1"/>
  <c r="Q967" i="1" s="1"/>
  <c r="P955" i="1"/>
  <c r="Q955" i="1" s="1"/>
  <c r="P943" i="1"/>
  <c r="Q943" i="1" s="1"/>
  <c r="P931" i="1"/>
  <c r="Q931" i="1" s="1"/>
  <c r="P919" i="1"/>
  <c r="Q919" i="1" s="1"/>
  <c r="P895" i="1"/>
  <c r="Q895" i="1" s="1"/>
  <c r="P883" i="1"/>
  <c r="Q883" i="1" s="1"/>
  <c r="P871" i="1"/>
  <c r="Q871" i="1" s="1"/>
  <c r="P859" i="1"/>
  <c r="Q859" i="1" s="1"/>
  <c r="P847" i="1"/>
  <c r="Q847" i="1" s="1"/>
  <c r="P823" i="1"/>
  <c r="Q823" i="1" s="1"/>
  <c r="P811" i="1"/>
  <c r="Q811" i="1" s="1"/>
  <c r="P799" i="1"/>
  <c r="Q799" i="1" s="1"/>
  <c r="P787" i="1"/>
  <c r="Q787" i="1" s="1"/>
  <c r="P775" i="1"/>
  <c r="Q775" i="1" s="1"/>
  <c r="P751" i="1"/>
  <c r="Q751" i="1" s="1"/>
  <c r="P739" i="1"/>
  <c r="Q739" i="1" s="1"/>
  <c r="P727" i="1"/>
  <c r="Q727" i="1" s="1"/>
  <c r="P715" i="1"/>
  <c r="Q715" i="1" s="1"/>
  <c r="P703" i="1"/>
  <c r="Q703" i="1" s="1"/>
  <c r="P679" i="1"/>
  <c r="Q679" i="1" s="1"/>
  <c r="P667" i="1"/>
  <c r="Q667" i="1" s="1"/>
  <c r="P655" i="1"/>
  <c r="Q655" i="1" s="1"/>
  <c r="P643" i="1"/>
  <c r="Q643" i="1" s="1"/>
  <c r="P631" i="1"/>
  <c r="Q631" i="1" s="1"/>
  <c r="P607" i="1"/>
  <c r="Q607" i="1" s="1"/>
  <c r="P595" i="1"/>
  <c r="Q595" i="1" s="1"/>
  <c r="P583" i="1"/>
  <c r="Q583" i="1" s="1"/>
  <c r="P571" i="1"/>
  <c r="Q571" i="1" s="1"/>
  <c r="P559" i="1"/>
  <c r="Q559" i="1" s="1"/>
  <c r="P535" i="1"/>
  <c r="Q535" i="1" s="1"/>
  <c r="P523" i="1"/>
  <c r="Q523" i="1" s="1"/>
  <c r="P511" i="1"/>
  <c r="Q511" i="1" s="1"/>
  <c r="P499" i="1"/>
  <c r="Q499" i="1" s="1"/>
  <c r="P487" i="1"/>
  <c r="Q487" i="1" s="1"/>
  <c r="P463" i="1"/>
  <c r="Q463" i="1" s="1"/>
  <c r="P451" i="1"/>
  <c r="Q451" i="1" s="1"/>
  <c r="P439" i="1"/>
  <c r="Q439" i="1" s="1"/>
  <c r="P427" i="1"/>
  <c r="Q427" i="1" s="1"/>
  <c r="P415" i="1"/>
  <c r="Q415" i="1" s="1"/>
  <c r="P391" i="1"/>
  <c r="Q391" i="1" s="1"/>
  <c r="P379" i="1"/>
  <c r="Q379" i="1" s="1"/>
  <c r="P367" i="1"/>
  <c r="Q367" i="1" s="1"/>
  <c r="P355" i="1"/>
  <c r="Q355" i="1" s="1"/>
  <c r="P343" i="1"/>
  <c r="Q343" i="1" s="1"/>
  <c r="P319" i="1"/>
  <c r="Q319" i="1" s="1"/>
  <c r="P307" i="1"/>
  <c r="Q307" i="1" s="1"/>
  <c r="P295" i="1"/>
  <c r="Q295" i="1" s="1"/>
  <c r="P283" i="1"/>
  <c r="Q283" i="1" s="1"/>
  <c r="P271" i="1"/>
  <c r="Q271" i="1" s="1"/>
  <c r="P247" i="1"/>
  <c r="Q247" i="1" s="1"/>
  <c r="P235" i="1"/>
  <c r="Q235" i="1" s="1"/>
  <c r="P223" i="1"/>
  <c r="Q223" i="1" s="1"/>
  <c r="P211" i="1"/>
  <c r="Q211" i="1" s="1"/>
  <c r="P199" i="1"/>
  <c r="Q199" i="1" s="1"/>
  <c r="P175" i="1"/>
  <c r="Q175" i="1" s="1"/>
  <c r="P163" i="1"/>
  <c r="Q163" i="1" s="1"/>
  <c r="P151" i="1"/>
  <c r="Q151" i="1" s="1"/>
  <c r="P139" i="1"/>
  <c r="Q139" i="1" s="1"/>
  <c r="P127" i="1"/>
  <c r="Q127" i="1" s="1"/>
  <c r="P103" i="1"/>
  <c r="Q103" i="1" s="1"/>
  <c r="P91" i="1"/>
  <c r="Q91" i="1" s="1"/>
  <c r="P79" i="1"/>
  <c r="Q79" i="1" s="1"/>
  <c r="P67" i="1"/>
  <c r="Q67" i="1" s="1"/>
  <c r="P55" i="1"/>
  <c r="Q55" i="1" s="1"/>
  <c r="Q31" i="1"/>
  <c r="P19" i="1"/>
  <c r="Q19" i="1" s="1"/>
  <c r="P1902" i="1"/>
  <c r="Q1902" i="1" s="1"/>
  <c r="P1878" i="1"/>
  <c r="Q1878" i="1" s="1"/>
  <c r="P1854" i="1"/>
  <c r="Q1854" i="1" s="1"/>
  <c r="P1830" i="1"/>
  <c r="Q1830" i="1" s="1"/>
  <c r="P1806" i="1"/>
  <c r="Q1806" i="1" s="1"/>
  <c r="P1782" i="1"/>
  <c r="Q1782" i="1" s="1"/>
  <c r="P1758" i="1"/>
  <c r="Q1758" i="1" s="1"/>
  <c r="P1734" i="1"/>
  <c r="Q1734" i="1" s="1"/>
  <c r="P1710" i="1"/>
  <c r="Q1710" i="1" s="1"/>
  <c r="P1686" i="1"/>
  <c r="Q1686" i="1" s="1"/>
  <c r="P1662" i="1"/>
  <c r="Q1662" i="1" s="1"/>
  <c r="P1638" i="1"/>
  <c r="Q1638" i="1" s="1"/>
  <c r="P1614" i="1"/>
  <c r="Q1614" i="1" s="1"/>
  <c r="P1590" i="1"/>
  <c r="Q1590" i="1" s="1"/>
  <c r="P1566" i="1"/>
  <c r="Q1566" i="1" s="1"/>
  <c r="P1542" i="1"/>
  <c r="Q1542" i="1" s="1"/>
  <c r="P1518" i="1"/>
  <c r="Q1518" i="1" s="1"/>
  <c r="P1494" i="1"/>
  <c r="Q1494" i="1" s="1"/>
  <c r="P1470" i="1"/>
  <c r="Q1470" i="1" s="1"/>
  <c r="P1446" i="1"/>
  <c r="Q1446" i="1" s="1"/>
  <c r="P1422" i="1"/>
  <c r="Q1422" i="1" s="1"/>
  <c r="P1398" i="1"/>
  <c r="Q1398" i="1" s="1"/>
  <c r="P1374" i="1"/>
  <c r="Q1374" i="1" s="1"/>
  <c r="P1350" i="1"/>
  <c r="Q1350" i="1" s="1"/>
  <c r="P1338" i="1"/>
  <c r="Q1338" i="1" s="1"/>
  <c r="P1314" i="1"/>
  <c r="Q1314" i="1" s="1"/>
  <c r="P1290" i="1"/>
  <c r="Q1290" i="1" s="1"/>
  <c r="P1278" i="1"/>
  <c r="Q1278" i="1" s="1"/>
  <c r="P1266" i="1"/>
  <c r="Q1266" i="1" s="1"/>
  <c r="P1254" i="1"/>
  <c r="Q1254" i="1" s="1"/>
  <c r="P1242" i="1"/>
  <c r="Q1242" i="1" s="1"/>
  <c r="P1230" i="1"/>
  <c r="Q1230" i="1" s="1"/>
  <c r="P1218" i="1"/>
  <c r="Q1218" i="1" s="1"/>
  <c r="P1206" i="1"/>
  <c r="Q1206" i="1" s="1"/>
  <c r="P1194" i="1"/>
  <c r="Q1194" i="1" s="1"/>
  <c r="P1170" i="1"/>
  <c r="Q1170" i="1" s="1"/>
  <c r="P1158" i="1"/>
  <c r="Q1158" i="1" s="1"/>
  <c r="P1146" i="1"/>
  <c r="Q1146" i="1" s="1"/>
  <c r="P1134" i="1"/>
  <c r="Q1134" i="1" s="1"/>
  <c r="P1122" i="1"/>
  <c r="Q1122" i="1" s="1"/>
  <c r="P1110" i="1"/>
  <c r="Q1110" i="1" s="1"/>
  <c r="P1098" i="1"/>
  <c r="Q1098" i="1" s="1"/>
  <c r="P1086" i="1"/>
  <c r="Q1086" i="1" s="1"/>
  <c r="P1074" i="1"/>
  <c r="Q1074" i="1" s="1"/>
  <c r="P1062" i="1"/>
  <c r="Q1062" i="1" s="1"/>
  <c r="P1050" i="1"/>
  <c r="Q1050" i="1" s="1"/>
  <c r="P1038" i="1"/>
  <c r="Q1038" i="1" s="1"/>
  <c r="P1026" i="1"/>
  <c r="Q1026" i="1" s="1"/>
  <c r="P1014" i="1"/>
  <c r="Q1014" i="1" s="1"/>
  <c r="P1002" i="1"/>
  <c r="Q1002" i="1" s="1"/>
  <c r="P990" i="1"/>
  <c r="Q990" i="1" s="1"/>
  <c r="P978" i="1"/>
  <c r="Q978" i="1" s="1"/>
  <c r="P966" i="1"/>
  <c r="Q966" i="1" s="1"/>
  <c r="P954" i="1"/>
  <c r="Q954" i="1" s="1"/>
  <c r="P942" i="1"/>
  <c r="Q942" i="1" s="1"/>
  <c r="P930" i="1"/>
  <c r="Q930" i="1" s="1"/>
  <c r="P918" i="1"/>
  <c r="Q918" i="1" s="1"/>
  <c r="P906" i="1"/>
  <c r="Q906" i="1" s="1"/>
  <c r="P894" i="1"/>
  <c r="Q894" i="1" s="1"/>
  <c r="P882" i="1"/>
  <c r="Q882" i="1" s="1"/>
  <c r="P870" i="1"/>
  <c r="Q870" i="1" s="1"/>
  <c r="P858" i="1"/>
  <c r="Q858" i="1" s="1"/>
  <c r="P846" i="1"/>
  <c r="Q846" i="1" s="1"/>
  <c r="P834" i="1"/>
  <c r="Q834" i="1" s="1"/>
  <c r="P822" i="1"/>
  <c r="Q822" i="1" s="1"/>
  <c r="P810" i="1"/>
  <c r="Q810" i="1" s="1"/>
  <c r="P798" i="1"/>
  <c r="Q798" i="1" s="1"/>
  <c r="P786" i="1"/>
  <c r="Q786" i="1" s="1"/>
  <c r="P774" i="1"/>
  <c r="Q774" i="1" s="1"/>
  <c r="P750" i="1"/>
  <c r="Q750" i="1" s="1"/>
  <c r="P738" i="1"/>
  <c r="Q738" i="1" s="1"/>
  <c r="P1890" i="1"/>
  <c r="Q1890" i="1" s="1"/>
  <c r="P1866" i="1"/>
  <c r="Q1866" i="1" s="1"/>
  <c r="P1842" i="1"/>
  <c r="Q1842" i="1" s="1"/>
  <c r="P1818" i="1"/>
  <c r="Q1818" i="1" s="1"/>
  <c r="P1794" i="1"/>
  <c r="Q1794" i="1" s="1"/>
  <c r="P1770" i="1"/>
  <c r="Q1770" i="1" s="1"/>
  <c r="P1746" i="1"/>
  <c r="Q1746" i="1" s="1"/>
  <c r="P1722" i="1"/>
  <c r="Q1722" i="1" s="1"/>
  <c r="P1698" i="1"/>
  <c r="Q1698" i="1" s="1"/>
  <c r="P1674" i="1"/>
  <c r="Q1674" i="1" s="1"/>
  <c r="P1650" i="1"/>
  <c r="Q1650" i="1" s="1"/>
  <c r="P1626" i="1"/>
  <c r="Q1626" i="1" s="1"/>
  <c r="P1602" i="1"/>
  <c r="Q1602" i="1" s="1"/>
  <c r="P1578" i="1"/>
  <c r="Q1578" i="1" s="1"/>
  <c r="P1554" i="1"/>
  <c r="Q1554" i="1" s="1"/>
  <c r="P1530" i="1"/>
  <c r="Q1530" i="1" s="1"/>
  <c r="P1506" i="1"/>
  <c r="Q1506" i="1" s="1"/>
  <c r="P1482" i="1"/>
  <c r="Q1482" i="1" s="1"/>
  <c r="P1458" i="1"/>
  <c r="Q1458" i="1" s="1"/>
  <c r="P1434" i="1"/>
  <c r="Q1434" i="1" s="1"/>
  <c r="P1410" i="1"/>
  <c r="Q1410" i="1" s="1"/>
  <c r="P1386" i="1"/>
  <c r="Q1386" i="1" s="1"/>
  <c r="P1362" i="1"/>
  <c r="Q1362" i="1" s="1"/>
  <c r="P1326" i="1"/>
  <c r="Q1326" i="1" s="1"/>
  <c r="P1302" i="1"/>
  <c r="Q1302" i="1" s="1"/>
  <c r="P1182" i="1"/>
  <c r="Q1182" i="1" s="1"/>
  <c r="P331" i="1"/>
  <c r="Q331" i="1" s="1"/>
  <c r="P630" i="1"/>
  <c r="Q630" i="1" s="1"/>
  <c r="P594" i="1"/>
  <c r="Q594" i="1" s="1"/>
  <c r="P534" i="1"/>
  <c r="Q534" i="1" s="1"/>
  <c r="P522" i="1"/>
  <c r="Q522" i="1" s="1"/>
  <c r="P510" i="1"/>
  <c r="Q510" i="1" s="1"/>
  <c r="P498" i="1"/>
  <c r="Q498" i="1" s="1"/>
  <c r="P486" i="1"/>
  <c r="Q486" i="1" s="1"/>
  <c r="P474" i="1"/>
  <c r="Q474" i="1" s="1"/>
  <c r="P462" i="1"/>
  <c r="Q462" i="1" s="1"/>
  <c r="P450" i="1"/>
  <c r="Q450" i="1" s="1"/>
  <c r="P438" i="1"/>
  <c r="Q438" i="1" s="1"/>
  <c r="P426" i="1"/>
  <c r="Q426" i="1" s="1"/>
  <c r="P414" i="1"/>
  <c r="Q414" i="1" s="1"/>
  <c r="P294" i="1"/>
  <c r="Q294" i="1" s="1"/>
  <c r="P282" i="1"/>
  <c r="Q282" i="1" s="1"/>
  <c r="P270" i="1"/>
  <c r="Q270" i="1" s="1"/>
  <c r="P258" i="1"/>
  <c r="Q258" i="1" s="1"/>
  <c r="P246" i="1"/>
  <c r="Q246" i="1" s="1"/>
  <c r="P234" i="1"/>
  <c r="Q234" i="1" s="1"/>
  <c r="P222" i="1"/>
  <c r="Q222" i="1" s="1"/>
  <c r="P210" i="1"/>
  <c r="Q210" i="1" s="1"/>
  <c r="P198" i="1"/>
  <c r="Q198" i="1" s="1"/>
  <c r="P186" i="1"/>
  <c r="Q186" i="1" s="1"/>
  <c r="P174" i="1"/>
  <c r="Q174" i="1" s="1"/>
  <c r="P162" i="1"/>
  <c r="Q162" i="1" s="1"/>
  <c r="P150" i="1"/>
  <c r="Q150" i="1" s="1"/>
  <c r="P138" i="1"/>
  <c r="Q138" i="1" s="1"/>
  <c r="P126" i="1"/>
  <c r="Q126" i="1" s="1"/>
  <c r="P114" i="1"/>
  <c r="Q114" i="1" s="1"/>
  <c r="P102" i="1"/>
  <c r="Q102" i="1" s="1"/>
  <c r="P90" i="1"/>
  <c r="Q90" i="1" s="1"/>
  <c r="P78" i="1"/>
  <c r="Q78" i="1" s="1"/>
  <c r="P66" i="1"/>
  <c r="Q66" i="1" s="1"/>
  <c r="P54" i="1"/>
  <c r="Q54" i="1" s="1"/>
  <c r="P42" i="1"/>
  <c r="Q42" i="1" s="1"/>
  <c r="P30" i="1"/>
  <c r="Q30" i="1" s="1"/>
  <c r="P18" i="1"/>
  <c r="Q18" i="1" s="1"/>
  <c r="P6" i="1"/>
  <c r="Q6" i="1" s="1"/>
  <c r="P726" i="1"/>
  <c r="Q726" i="1" s="1"/>
  <c r="P306" i="1"/>
  <c r="Q306" i="1" s="1"/>
  <c r="P1901" i="1"/>
  <c r="Q1901" i="1" s="1"/>
  <c r="P1889" i="1"/>
  <c r="Q1889" i="1" s="1"/>
  <c r="P1877" i="1"/>
  <c r="Q1877" i="1" s="1"/>
  <c r="P1865" i="1"/>
  <c r="Q1865" i="1" s="1"/>
  <c r="P1853" i="1"/>
  <c r="Q1853" i="1" s="1"/>
  <c r="P1841" i="1"/>
  <c r="Q1841" i="1" s="1"/>
  <c r="P1829" i="1"/>
  <c r="Q1829" i="1" s="1"/>
  <c r="P1817" i="1"/>
  <c r="Q1817" i="1" s="1"/>
  <c r="P1805" i="1"/>
  <c r="Q1805" i="1" s="1"/>
  <c r="P1793" i="1"/>
  <c r="Q1793" i="1" s="1"/>
  <c r="P1781" i="1"/>
  <c r="Q1781" i="1" s="1"/>
  <c r="P1769" i="1"/>
  <c r="Q1769" i="1" s="1"/>
  <c r="P1757" i="1"/>
  <c r="Q1757" i="1" s="1"/>
  <c r="P1745" i="1"/>
  <c r="Q1745" i="1" s="1"/>
  <c r="P1733" i="1"/>
  <c r="Q1733" i="1" s="1"/>
  <c r="P1721" i="1"/>
  <c r="Q1721" i="1" s="1"/>
  <c r="P1709" i="1"/>
  <c r="Q1709" i="1" s="1"/>
  <c r="P1697" i="1"/>
  <c r="Q1697" i="1" s="1"/>
  <c r="P1685" i="1"/>
  <c r="Q1685" i="1" s="1"/>
  <c r="P1673" i="1"/>
  <c r="Q1673" i="1" s="1"/>
  <c r="P1661" i="1"/>
  <c r="Q1661" i="1" s="1"/>
  <c r="P1649" i="1"/>
  <c r="Q1649" i="1" s="1"/>
  <c r="P1637" i="1"/>
  <c r="Q1637" i="1" s="1"/>
  <c r="P1625" i="1"/>
  <c r="Q1625" i="1" s="1"/>
  <c r="P1613" i="1"/>
  <c r="Q1613" i="1" s="1"/>
  <c r="P1601" i="1"/>
  <c r="Q1601" i="1" s="1"/>
  <c r="P1589" i="1"/>
  <c r="Q1589" i="1" s="1"/>
  <c r="P1577" i="1"/>
  <c r="Q1577" i="1" s="1"/>
  <c r="P1565" i="1"/>
  <c r="Q1565" i="1" s="1"/>
  <c r="P1553" i="1"/>
  <c r="Q1553" i="1" s="1"/>
  <c r="P1541" i="1"/>
  <c r="Q1541" i="1" s="1"/>
  <c r="P1529" i="1"/>
  <c r="Q1529" i="1" s="1"/>
  <c r="P1517" i="1"/>
  <c r="Q1517" i="1" s="1"/>
  <c r="P1505" i="1"/>
  <c r="Q1505" i="1" s="1"/>
  <c r="P1493" i="1"/>
  <c r="Q1493" i="1" s="1"/>
  <c r="P1481" i="1"/>
  <c r="Q1481" i="1" s="1"/>
  <c r="P1469" i="1"/>
  <c r="Q1469" i="1" s="1"/>
  <c r="P1457" i="1"/>
  <c r="Q1457" i="1" s="1"/>
  <c r="P1445" i="1"/>
  <c r="Q1445" i="1" s="1"/>
  <c r="P1433" i="1"/>
  <c r="Q1433" i="1" s="1"/>
  <c r="P1421" i="1"/>
  <c r="Q1421" i="1" s="1"/>
  <c r="P1409" i="1"/>
  <c r="Q1409" i="1" s="1"/>
  <c r="P1397" i="1"/>
  <c r="Q1397" i="1" s="1"/>
  <c r="P1385" i="1"/>
  <c r="Q1385" i="1" s="1"/>
  <c r="P1373" i="1"/>
  <c r="Q1373" i="1" s="1"/>
  <c r="P1361" i="1"/>
  <c r="Q1361" i="1" s="1"/>
  <c r="P1349" i="1"/>
  <c r="Q1349" i="1" s="1"/>
  <c r="P1337" i="1"/>
  <c r="Q1337" i="1" s="1"/>
  <c r="P1325" i="1"/>
  <c r="Q1325" i="1" s="1"/>
  <c r="P1313" i="1"/>
  <c r="Q1313" i="1" s="1"/>
  <c r="P1301" i="1"/>
  <c r="Q1301" i="1" s="1"/>
  <c r="P1289" i="1"/>
  <c r="Q1289" i="1" s="1"/>
  <c r="P1277" i="1"/>
  <c r="Q1277" i="1" s="1"/>
  <c r="P1265" i="1"/>
  <c r="Q1265" i="1" s="1"/>
  <c r="P1253" i="1"/>
  <c r="Q1253" i="1" s="1"/>
  <c r="P1241" i="1"/>
  <c r="Q1241" i="1" s="1"/>
  <c r="P1229" i="1"/>
  <c r="Q1229" i="1" s="1"/>
  <c r="P1217" i="1"/>
  <c r="Q1217" i="1" s="1"/>
  <c r="P1205" i="1"/>
  <c r="Q1205" i="1" s="1"/>
  <c r="P1193" i="1"/>
  <c r="Q1193" i="1" s="1"/>
  <c r="P1181" i="1"/>
  <c r="Q1181" i="1" s="1"/>
  <c r="P1169" i="1"/>
  <c r="Q1169" i="1" s="1"/>
  <c r="P1157" i="1"/>
  <c r="Q1157" i="1" s="1"/>
  <c r="P1145" i="1"/>
  <c r="Q1145" i="1" s="1"/>
  <c r="P1133" i="1"/>
  <c r="Q1133" i="1" s="1"/>
  <c r="P1121" i="1"/>
  <c r="Q1121" i="1" s="1"/>
  <c r="P1109" i="1"/>
  <c r="Q1109" i="1" s="1"/>
  <c r="P1097" i="1"/>
  <c r="Q1097" i="1" s="1"/>
  <c r="P1085" i="1"/>
  <c r="Q1085" i="1" s="1"/>
  <c r="P1073" i="1"/>
  <c r="Q1073" i="1" s="1"/>
  <c r="P1061" i="1"/>
  <c r="Q1061" i="1" s="1"/>
  <c r="P1049" i="1"/>
  <c r="Q1049" i="1" s="1"/>
  <c r="P1037" i="1"/>
  <c r="Q1037" i="1" s="1"/>
  <c r="P1025" i="1"/>
  <c r="Q1025" i="1" s="1"/>
  <c r="P1013" i="1"/>
  <c r="Q1013" i="1" s="1"/>
  <c r="P1001" i="1"/>
  <c r="Q1001" i="1" s="1"/>
  <c r="P989" i="1"/>
  <c r="Q989" i="1" s="1"/>
  <c r="P977" i="1"/>
  <c r="Q977" i="1" s="1"/>
  <c r="P965" i="1"/>
  <c r="Q965" i="1" s="1"/>
  <c r="P953" i="1"/>
  <c r="Q953" i="1" s="1"/>
  <c r="P642" i="1"/>
  <c r="Q642" i="1" s="1"/>
  <c r="P570" i="1"/>
  <c r="Q570" i="1" s="1"/>
  <c r="P318" i="1"/>
  <c r="Q318" i="1" s="1"/>
  <c r="P1864" i="1"/>
  <c r="Q1864" i="1" s="1"/>
  <c r="P1852" i="1"/>
  <c r="Q1852" i="1" s="1"/>
  <c r="P1840" i="1"/>
  <c r="Q1840" i="1" s="1"/>
  <c r="P1828" i="1"/>
  <c r="Q1828" i="1" s="1"/>
  <c r="P1816" i="1"/>
  <c r="Q1816" i="1" s="1"/>
  <c r="P1804" i="1"/>
  <c r="Q1804" i="1" s="1"/>
  <c r="P1792" i="1"/>
  <c r="Q1792" i="1" s="1"/>
  <c r="P1780" i="1"/>
  <c r="Q1780" i="1" s="1"/>
  <c r="P1768" i="1"/>
  <c r="Q1768" i="1" s="1"/>
  <c r="P1756" i="1"/>
  <c r="Q1756" i="1" s="1"/>
  <c r="P1744" i="1"/>
  <c r="Q1744" i="1" s="1"/>
  <c r="P1732" i="1"/>
  <c r="Q1732" i="1" s="1"/>
  <c r="P1720" i="1"/>
  <c r="Q1720" i="1" s="1"/>
  <c r="P1708" i="1"/>
  <c r="Q1708" i="1" s="1"/>
  <c r="P1696" i="1"/>
  <c r="Q1696" i="1" s="1"/>
  <c r="P1684" i="1"/>
  <c r="Q1684" i="1" s="1"/>
  <c r="P1672" i="1"/>
  <c r="Q1672" i="1" s="1"/>
  <c r="P1660" i="1"/>
  <c r="Q1660" i="1" s="1"/>
  <c r="P1648" i="1"/>
  <c r="Q1648" i="1" s="1"/>
  <c r="P1636" i="1"/>
  <c r="Q1636" i="1" s="1"/>
  <c r="P1624" i="1"/>
  <c r="Q1624" i="1" s="1"/>
  <c r="P1612" i="1"/>
  <c r="Q1612" i="1" s="1"/>
  <c r="P1600" i="1"/>
  <c r="Q1600" i="1" s="1"/>
  <c r="P1588" i="1"/>
  <c r="Q1588" i="1" s="1"/>
  <c r="P1576" i="1"/>
  <c r="Q1576" i="1" s="1"/>
  <c r="P1564" i="1"/>
  <c r="Q1564" i="1" s="1"/>
  <c r="P1552" i="1"/>
  <c r="Q1552" i="1" s="1"/>
  <c r="P1540" i="1"/>
  <c r="Q1540" i="1" s="1"/>
  <c r="P1528" i="1"/>
  <c r="Q1528" i="1" s="1"/>
  <c r="P1516" i="1"/>
  <c r="Q1516" i="1" s="1"/>
  <c r="P1504" i="1"/>
  <c r="Q1504" i="1" s="1"/>
  <c r="P1492" i="1"/>
  <c r="Q1492" i="1" s="1"/>
  <c r="P1480" i="1"/>
  <c r="Q1480" i="1" s="1"/>
  <c r="P1468" i="1"/>
  <c r="Q1468" i="1" s="1"/>
  <c r="P1456" i="1"/>
  <c r="Q1456" i="1" s="1"/>
  <c r="P1444" i="1"/>
  <c r="Q1444" i="1" s="1"/>
  <c r="P1432" i="1"/>
  <c r="Q1432" i="1" s="1"/>
  <c r="P1420" i="1"/>
  <c r="Q1420" i="1" s="1"/>
  <c r="P1408" i="1"/>
  <c r="Q1408" i="1" s="1"/>
  <c r="P1396" i="1"/>
  <c r="Q1396" i="1" s="1"/>
  <c r="P1384" i="1"/>
  <c r="Q1384" i="1" s="1"/>
  <c r="P1372" i="1"/>
  <c r="Q1372" i="1" s="1"/>
  <c r="P1360" i="1"/>
  <c r="Q1360" i="1" s="1"/>
  <c r="P1348" i="1"/>
  <c r="Q1348" i="1" s="1"/>
  <c r="P1336" i="1"/>
  <c r="Q1336" i="1" s="1"/>
  <c r="P1324" i="1"/>
  <c r="Q1324" i="1" s="1"/>
  <c r="P1312" i="1"/>
  <c r="Q1312" i="1" s="1"/>
  <c r="P1300" i="1"/>
  <c r="Q1300" i="1" s="1"/>
  <c r="P1288" i="1"/>
  <c r="Q1288" i="1" s="1"/>
  <c r="P1276" i="1"/>
  <c r="Q1276" i="1" s="1"/>
  <c r="P1264" i="1"/>
  <c r="Q1264" i="1" s="1"/>
  <c r="P1252" i="1"/>
  <c r="Q1252" i="1" s="1"/>
  <c r="P1240" i="1"/>
  <c r="Q1240" i="1" s="1"/>
  <c r="P1228" i="1"/>
  <c r="Q1228" i="1" s="1"/>
  <c r="P1216" i="1"/>
  <c r="Q1216" i="1" s="1"/>
  <c r="P1204" i="1"/>
  <c r="Q1204" i="1" s="1"/>
  <c r="P1192" i="1"/>
  <c r="Q1192" i="1" s="1"/>
  <c r="P1180" i="1"/>
  <c r="Q1180" i="1" s="1"/>
  <c r="P1168" i="1"/>
  <c r="Q1168" i="1" s="1"/>
  <c r="P1156" i="1"/>
  <c r="Q1156" i="1" s="1"/>
  <c r="P1144" i="1"/>
  <c r="Q1144" i="1" s="1"/>
  <c r="P1132" i="1"/>
  <c r="Q1132" i="1" s="1"/>
  <c r="P1120" i="1"/>
  <c r="Q1120" i="1" s="1"/>
  <c r="P1108" i="1"/>
  <c r="Q1108" i="1" s="1"/>
  <c r="P1096" i="1"/>
  <c r="Q1096" i="1" s="1"/>
  <c r="P1084" i="1"/>
  <c r="Q1084" i="1" s="1"/>
  <c r="P1072" i="1"/>
  <c r="Q1072" i="1" s="1"/>
  <c r="P1060" i="1"/>
  <c r="Q1060" i="1" s="1"/>
  <c r="P1048" i="1"/>
  <c r="Q1048" i="1" s="1"/>
  <c r="P1036" i="1"/>
  <c r="Q1036" i="1" s="1"/>
  <c r="P1024" i="1"/>
  <c r="Q1024" i="1" s="1"/>
  <c r="P1012" i="1"/>
  <c r="Q1012" i="1" s="1"/>
  <c r="P1000" i="1"/>
  <c r="Q1000" i="1" s="1"/>
  <c r="P988" i="1"/>
  <c r="Q988" i="1" s="1"/>
  <c r="P976" i="1"/>
  <c r="Q976" i="1" s="1"/>
  <c r="P964" i="1"/>
  <c r="Q964" i="1" s="1"/>
  <c r="P1628" i="1"/>
  <c r="Q1628" i="1" s="1"/>
  <c r="P342" i="1"/>
  <c r="Q342" i="1" s="1"/>
  <c r="P1899" i="1"/>
  <c r="Q1899" i="1" s="1"/>
  <c r="P1887" i="1"/>
  <c r="Q1887" i="1" s="1"/>
  <c r="P1875" i="1"/>
  <c r="Q1875" i="1" s="1"/>
  <c r="P1863" i="1"/>
  <c r="Q1863" i="1" s="1"/>
  <c r="P1851" i="1"/>
  <c r="Q1851" i="1" s="1"/>
  <c r="P1839" i="1"/>
  <c r="Q1839" i="1" s="1"/>
  <c r="P1827" i="1"/>
  <c r="Q1827" i="1" s="1"/>
  <c r="P1815" i="1"/>
  <c r="Q1815" i="1" s="1"/>
  <c r="P1803" i="1"/>
  <c r="Q1803" i="1" s="1"/>
  <c r="P1791" i="1"/>
  <c r="Q1791" i="1" s="1"/>
  <c r="P1779" i="1"/>
  <c r="Q1779" i="1" s="1"/>
  <c r="P1767" i="1"/>
  <c r="Q1767" i="1" s="1"/>
  <c r="P1755" i="1"/>
  <c r="Q1755" i="1" s="1"/>
  <c r="P1743" i="1"/>
  <c r="Q1743" i="1" s="1"/>
  <c r="P1731" i="1"/>
  <c r="Q1731" i="1" s="1"/>
  <c r="P1719" i="1"/>
  <c r="Q1719" i="1" s="1"/>
  <c r="P1707" i="1"/>
  <c r="Q1707" i="1" s="1"/>
  <c r="P1695" i="1"/>
  <c r="Q1695" i="1" s="1"/>
  <c r="P1683" i="1"/>
  <c r="Q1683" i="1" s="1"/>
  <c r="P1671" i="1"/>
  <c r="Q1671" i="1" s="1"/>
  <c r="P1659" i="1"/>
  <c r="Q1659" i="1" s="1"/>
  <c r="P1647" i="1"/>
  <c r="Q1647" i="1" s="1"/>
  <c r="P1635" i="1"/>
  <c r="Q1635" i="1" s="1"/>
  <c r="P1623" i="1"/>
  <c r="Q1623" i="1" s="1"/>
  <c r="P1611" i="1"/>
  <c r="Q1611" i="1" s="1"/>
  <c r="P1599" i="1"/>
  <c r="Q1599" i="1" s="1"/>
  <c r="P1587" i="1"/>
  <c r="Q1587" i="1" s="1"/>
  <c r="P1575" i="1"/>
  <c r="Q1575" i="1" s="1"/>
  <c r="P1563" i="1"/>
  <c r="Q1563" i="1" s="1"/>
  <c r="P1551" i="1"/>
  <c r="Q1551" i="1" s="1"/>
  <c r="P1539" i="1"/>
  <c r="Q1539" i="1" s="1"/>
  <c r="P1527" i="1"/>
  <c r="Q1527" i="1" s="1"/>
  <c r="P1515" i="1"/>
  <c r="Q1515" i="1" s="1"/>
  <c r="P1503" i="1"/>
  <c r="Q1503" i="1" s="1"/>
  <c r="P1491" i="1"/>
  <c r="Q1491" i="1" s="1"/>
  <c r="P1479" i="1"/>
  <c r="Q1479" i="1" s="1"/>
  <c r="P1467" i="1"/>
  <c r="Q1467" i="1" s="1"/>
  <c r="P1455" i="1"/>
  <c r="Q1455" i="1" s="1"/>
  <c r="P1443" i="1"/>
  <c r="Q1443" i="1" s="1"/>
  <c r="P1431" i="1"/>
  <c r="Q1431" i="1" s="1"/>
  <c r="P1419" i="1"/>
  <c r="Q1419" i="1" s="1"/>
  <c r="P1407" i="1"/>
  <c r="Q1407" i="1" s="1"/>
  <c r="P1395" i="1"/>
  <c r="Q1395" i="1" s="1"/>
  <c r="P1383" i="1"/>
  <c r="Q1383" i="1" s="1"/>
  <c r="P1371" i="1"/>
  <c r="Q1371" i="1" s="1"/>
  <c r="P1359" i="1"/>
  <c r="Q1359" i="1" s="1"/>
  <c r="P1347" i="1"/>
  <c r="Q1347" i="1" s="1"/>
  <c r="P1335" i="1"/>
  <c r="Q1335" i="1" s="1"/>
  <c r="P1323" i="1"/>
  <c r="Q1323" i="1" s="1"/>
  <c r="P1311" i="1"/>
  <c r="Q1311" i="1" s="1"/>
  <c r="P1299" i="1"/>
  <c r="Q1299" i="1" s="1"/>
  <c r="P1287" i="1"/>
  <c r="Q1287" i="1" s="1"/>
  <c r="P1275" i="1"/>
  <c r="Q1275" i="1" s="1"/>
  <c r="P1263" i="1"/>
  <c r="Q1263" i="1" s="1"/>
  <c r="P1251" i="1"/>
  <c r="Q1251" i="1" s="1"/>
  <c r="P1239" i="1"/>
  <c r="Q1239" i="1" s="1"/>
  <c r="P1227" i="1"/>
  <c r="Q1227" i="1" s="1"/>
  <c r="P1215" i="1"/>
  <c r="Q1215" i="1" s="1"/>
  <c r="P1203" i="1"/>
  <c r="Q1203" i="1" s="1"/>
  <c r="P1191" i="1"/>
  <c r="Q1191" i="1" s="1"/>
  <c r="P1179" i="1"/>
  <c r="Q1179" i="1" s="1"/>
  <c r="P1167" i="1"/>
  <c r="Q1167" i="1" s="1"/>
  <c r="P1155" i="1"/>
  <c r="Q1155" i="1" s="1"/>
  <c r="P1143" i="1"/>
  <c r="Q1143" i="1" s="1"/>
  <c r="P1131" i="1"/>
  <c r="Q1131" i="1" s="1"/>
  <c r="P1119" i="1"/>
  <c r="Q1119" i="1" s="1"/>
  <c r="P1107" i="1"/>
  <c r="Q1107" i="1" s="1"/>
  <c r="P1095" i="1"/>
  <c r="Q1095" i="1" s="1"/>
  <c r="P1083" i="1"/>
  <c r="Q1083" i="1" s="1"/>
  <c r="P1071" i="1"/>
  <c r="Q1071" i="1" s="1"/>
  <c r="P1059" i="1"/>
  <c r="Q1059" i="1" s="1"/>
  <c r="P1047" i="1"/>
  <c r="Q1047" i="1" s="1"/>
  <c r="P1035" i="1"/>
  <c r="Q1035" i="1" s="1"/>
  <c r="P1023" i="1"/>
  <c r="Q1023" i="1" s="1"/>
  <c r="P1011" i="1"/>
  <c r="Q1011" i="1" s="1"/>
  <c r="P999" i="1"/>
  <c r="Q999" i="1" s="1"/>
  <c r="P987" i="1"/>
  <c r="Q987" i="1" s="1"/>
  <c r="P975" i="1"/>
  <c r="Q975" i="1" s="1"/>
  <c r="P963" i="1"/>
  <c r="Q963" i="1" s="1"/>
  <c r="P1627" i="1"/>
  <c r="Q1627" i="1" s="1"/>
  <c r="P690" i="1"/>
  <c r="Q690" i="1" s="1"/>
  <c r="P558" i="1"/>
  <c r="Q558" i="1" s="1"/>
  <c r="P330" i="1"/>
  <c r="Q330" i="1" s="1"/>
  <c r="P1898" i="1"/>
  <c r="Q1898" i="1" s="1"/>
  <c r="P1886" i="1"/>
  <c r="Q1886" i="1" s="1"/>
  <c r="P1874" i="1"/>
  <c r="Q1874" i="1" s="1"/>
  <c r="P1862" i="1"/>
  <c r="Q1862" i="1" s="1"/>
  <c r="P1850" i="1"/>
  <c r="Q1850" i="1" s="1"/>
  <c r="P1838" i="1"/>
  <c r="Q1838" i="1" s="1"/>
  <c r="P1826" i="1"/>
  <c r="Q1826" i="1" s="1"/>
  <c r="P1814" i="1"/>
  <c r="Q1814" i="1" s="1"/>
  <c r="P1802" i="1"/>
  <c r="Q1802" i="1" s="1"/>
  <c r="P1790" i="1"/>
  <c r="Q1790" i="1" s="1"/>
  <c r="P1778" i="1"/>
  <c r="Q1778" i="1" s="1"/>
  <c r="P1766" i="1"/>
  <c r="Q1766" i="1" s="1"/>
  <c r="P1754" i="1"/>
  <c r="Q1754" i="1" s="1"/>
  <c r="P1742" i="1"/>
  <c r="Q1742" i="1" s="1"/>
  <c r="P1730" i="1"/>
  <c r="Q1730" i="1" s="1"/>
  <c r="P1718" i="1"/>
  <c r="Q1718" i="1" s="1"/>
  <c r="P1706" i="1"/>
  <c r="Q1706" i="1" s="1"/>
  <c r="P1694" i="1"/>
  <c r="Q1694" i="1" s="1"/>
  <c r="P1682" i="1"/>
  <c r="Q1682" i="1" s="1"/>
  <c r="P1670" i="1"/>
  <c r="Q1670" i="1" s="1"/>
  <c r="P1658" i="1"/>
  <c r="Q1658" i="1" s="1"/>
  <c r="P1646" i="1"/>
  <c r="Q1646" i="1" s="1"/>
  <c r="P1634" i="1"/>
  <c r="Q1634" i="1" s="1"/>
  <c r="P1622" i="1"/>
  <c r="Q1622" i="1" s="1"/>
  <c r="P1610" i="1"/>
  <c r="Q1610" i="1" s="1"/>
  <c r="P1598" i="1"/>
  <c r="Q1598" i="1" s="1"/>
  <c r="P1586" i="1"/>
  <c r="Q1586" i="1" s="1"/>
  <c r="P1574" i="1"/>
  <c r="Q1574" i="1" s="1"/>
  <c r="P1562" i="1"/>
  <c r="Q1562" i="1" s="1"/>
  <c r="P1550" i="1"/>
  <c r="Q1550" i="1" s="1"/>
  <c r="P1538" i="1"/>
  <c r="Q1538" i="1" s="1"/>
  <c r="P1526" i="1"/>
  <c r="Q1526" i="1" s="1"/>
  <c r="P1514" i="1"/>
  <c r="Q1514" i="1" s="1"/>
  <c r="P1502" i="1"/>
  <c r="Q1502" i="1" s="1"/>
  <c r="P1490" i="1"/>
  <c r="Q1490" i="1" s="1"/>
  <c r="P1478" i="1"/>
  <c r="Q1478" i="1" s="1"/>
  <c r="P1466" i="1"/>
  <c r="Q1466" i="1" s="1"/>
  <c r="P1454" i="1"/>
  <c r="Q1454" i="1" s="1"/>
  <c r="P1442" i="1"/>
  <c r="Q1442" i="1" s="1"/>
  <c r="P1430" i="1"/>
  <c r="Q1430" i="1" s="1"/>
  <c r="P1418" i="1"/>
  <c r="Q1418" i="1" s="1"/>
  <c r="P1406" i="1"/>
  <c r="Q1406" i="1" s="1"/>
  <c r="P1394" i="1"/>
  <c r="Q1394" i="1" s="1"/>
  <c r="P1382" i="1"/>
  <c r="Q1382" i="1" s="1"/>
  <c r="P1370" i="1"/>
  <c r="Q1370" i="1" s="1"/>
  <c r="P1358" i="1"/>
  <c r="Q1358" i="1" s="1"/>
  <c r="P1346" i="1"/>
  <c r="Q1346" i="1" s="1"/>
  <c r="P1334" i="1"/>
  <c r="Q1334" i="1" s="1"/>
  <c r="P1322" i="1"/>
  <c r="Q1322" i="1" s="1"/>
  <c r="P1310" i="1"/>
  <c r="Q1310" i="1" s="1"/>
  <c r="P1298" i="1"/>
  <c r="Q1298" i="1" s="1"/>
  <c r="P1286" i="1"/>
  <c r="Q1286" i="1" s="1"/>
  <c r="P1274" i="1"/>
  <c r="Q1274" i="1" s="1"/>
  <c r="P1262" i="1"/>
  <c r="Q1262" i="1" s="1"/>
  <c r="P1250" i="1"/>
  <c r="Q1250" i="1" s="1"/>
  <c r="P1238" i="1"/>
  <c r="Q1238" i="1" s="1"/>
  <c r="P1226" i="1"/>
  <c r="Q1226" i="1" s="1"/>
  <c r="P1214" i="1"/>
  <c r="Q1214" i="1" s="1"/>
  <c r="P1202" i="1"/>
  <c r="Q1202" i="1" s="1"/>
  <c r="P1190" i="1"/>
  <c r="Q1190" i="1" s="1"/>
  <c r="P1178" i="1"/>
  <c r="Q1178" i="1" s="1"/>
  <c r="P1166" i="1"/>
  <c r="Q1166" i="1" s="1"/>
  <c r="P1154" i="1"/>
  <c r="Q1154" i="1" s="1"/>
  <c r="P1142" i="1"/>
  <c r="Q1142" i="1" s="1"/>
  <c r="P1130" i="1"/>
  <c r="Q1130" i="1" s="1"/>
  <c r="P1118" i="1"/>
  <c r="Q1118" i="1" s="1"/>
  <c r="P1106" i="1"/>
  <c r="Q1106" i="1" s="1"/>
  <c r="P1094" i="1"/>
  <c r="Q1094" i="1" s="1"/>
  <c r="P1082" i="1"/>
  <c r="Q1082" i="1" s="1"/>
  <c r="P1070" i="1"/>
  <c r="Q1070" i="1" s="1"/>
  <c r="P1058" i="1"/>
  <c r="Q1058" i="1" s="1"/>
  <c r="P1046" i="1"/>
  <c r="Q1046" i="1" s="1"/>
  <c r="P1034" i="1"/>
  <c r="Q1034" i="1" s="1"/>
  <c r="P1022" i="1"/>
  <c r="Q1022" i="1" s="1"/>
  <c r="P1010" i="1"/>
  <c r="Q1010" i="1" s="1"/>
  <c r="P998" i="1"/>
  <c r="Q998" i="1" s="1"/>
  <c r="P986" i="1"/>
  <c r="Q986" i="1" s="1"/>
  <c r="P974" i="1"/>
  <c r="Q974" i="1" s="1"/>
  <c r="P962" i="1"/>
  <c r="Q962" i="1" s="1"/>
  <c r="P950" i="1"/>
  <c r="Q950" i="1" s="1"/>
  <c r="P938" i="1"/>
  <c r="Q938" i="1" s="1"/>
  <c r="P926" i="1"/>
  <c r="Q926" i="1" s="1"/>
  <c r="P914" i="1"/>
  <c r="Q914" i="1" s="1"/>
  <c r="P1196" i="1"/>
  <c r="Q1196" i="1" s="1"/>
  <c r="P762" i="1"/>
  <c r="Q762" i="1" s="1"/>
  <c r="P678" i="1"/>
  <c r="Q678" i="1" s="1"/>
  <c r="P618" i="1"/>
  <c r="Q618" i="1" s="1"/>
  <c r="P354" i="1"/>
  <c r="Q354" i="1" s="1"/>
  <c r="P1897" i="1"/>
  <c r="Q1897" i="1" s="1"/>
  <c r="P1885" i="1"/>
  <c r="Q1885" i="1" s="1"/>
  <c r="P1873" i="1"/>
  <c r="Q1873" i="1" s="1"/>
  <c r="P1861" i="1"/>
  <c r="Q1861" i="1" s="1"/>
  <c r="P1849" i="1"/>
  <c r="Q1849" i="1" s="1"/>
  <c r="P1837" i="1"/>
  <c r="Q1837" i="1" s="1"/>
  <c r="P1825" i="1"/>
  <c r="Q1825" i="1" s="1"/>
  <c r="P1813" i="1"/>
  <c r="Q1813" i="1" s="1"/>
  <c r="P1801" i="1"/>
  <c r="Q1801" i="1" s="1"/>
  <c r="P1789" i="1"/>
  <c r="Q1789" i="1" s="1"/>
  <c r="P1777" i="1"/>
  <c r="Q1777" i="1" s="1"/>
  <c r="P1765" i="1"/>
  <c r="Q1765" i="1" s="1"/>
  <c r="P1753" i="1"/>
  <c r="Q1753" i="1" s="1"/>
  <c r="P1741" i="1"/>
  <c r="Q1741" i="1" s="1"/>
  <c r="P1729" i="1"/>
  <c r="Q1729" i="1" s="1"/>
  <c r="P1717" i="1"/>
  <c r="Q1717" i="1" s="1"/>
  <c r="P1705" i="1"/>
  <c r="Q1705" i="1" s="1"/>
  <c r="P1693" i="1"/>
  <c r="Q1693" i="1" s="1"/>
  <c r="P1681" i="1"/>
  <c r="Q1681" i="1" s="1"/>
  <c r="P1669" i="1"/>
  <c r="Q1669" i="1" s="1"/>
  <c r="P1657" i="1"/>
  <c r="Q1657" i="1" s="1"/>
  <c r="P1645" i="1"/>
  <c r="Q1645" i="1" s="1"/>
  <c r="P1633" i="1"/>
  <c r="Q1633" i="1" s="1"/>
  <c r="P1621" i="1"/>
  <c r="Q1621" i="1" s="1"/>
  <c r="P1609" i="1"/>
  <c r="Q1609" i="1" s="1"/>
  <c r="P1597" i="1"/>
  <c r="Q1597" i="1" s="1"/>
  <c r="P1585" i="1"/>
  <c r="Q1585" i="1" s="1"/>
  <c r="P1573" i="1"/>
  <c r="Q1573" i="1" s="1"/>
  <c r="P1561" i="1"/>
  <c r="Q1561" i="1" s="1"/>
  <c r="P1549" i="1"/>
  <c r="Q1549" i="1" s="1"/>
  <c r="P1537" i="1"/>
  <c r="Q1537" i="1" s="1"/>
  <c r="P1525" i="1"/>
  <c r="Q1525" i="1" s="1"/>
  <c r="P1513" i="1"/>
  <c r="Q1513" i="1" s="1"/>
  <c r="P1501" i="1"/>
  <c r="Q1501" i="1" s="1"/>
  <c r="P1489" i="1"/>
  <c r="Q1489" i="1" s="1"/>
  <c r="P1477" i="1"/>
  <c r="Q1477" i="1" s="1"/>
  <c r="P1465" i="1"/>
  <c r="Q1465" i="1" s="1"/>
  <c r="P1453" i="1"/>
  <c r="Q1453" i="1" s="1"/>
  <c r="P1441" i="1"/>
  <c r="Q1441" i="1" s="1"/>
  <c r="P1429" i="1"/>
  <c r="Q1429" i="1" s="1"/>
  <c r="P1417" i="1"/>
  <c r="Q1417" i="1" s="1"/>
  <c r="P1405" i="1"/>
  <c r="Q1405" i="1" s="1"/>
  <c r="P1393" i="1"/>
  <c r="Q1393" i="1" s="1"/>
  <c r="P1381" i="1"/>
  <c r="Q1381" i="1" s="1"/>
  <c r="P1369" i="1"/>
  <c r="Q1369" i="1" s="1"/>
  <c r="P1357" i="1"/>
  <c r="Q1357" i="1" s="1"/>
  <c r="P1345" i="1"/>
  <c r="Q1345" i="1" s="1"/>
  <c r="P1333" i="1"/>
  <c r="Q1333" i="1" s="1"/>
  <c r="P1321" i="1"/>
  <c r="Q1321" i="1" s="1"/>
  <c r="P1309" i="1"/>
  <c r="Q1309" i="1" s="1"/>
  <c r="P1297" i="1"/>
  <c r="Q1297" i="1" s="1"/>
  <c r="P1285" i="1"/>
  <c r="Q1285" i="1" s="1"/>
  <c r="P1273" i="1"/>
  <c r="Q1273" i="1" s="1"/>
  <c r="P1261" i="1"/>
  <c r="Q1261" i="1" s="1"/>
  <c r="P1249" i="1"/>
  <c r="Q1249" i="1" s="1"/>
  <c r="P1237" i="1"/>
  <c r="Q1237" i="1" s="1"/>
  <c r="P1225" i="1"/>
  <c r="Q1225" i="1" s="1"/>
  <c r="P1213" i="1"/>
  <c r="Q1213" i="1" s="1"/>
  <c r="P1201" i="1"/>
  <c r="Q1201" i="1" s="1"/>
  <c r="P1189" i="1"/>
  <c r="Q1189" i="1" s="1"/>
  <c r="P1177" i="1"/>
  <c r="Q1177" i="1" s="1"/>
  <c r="P1165" i="1"/>
  <c r="Q1165" i="1" s="1"/>
  <c r="P1153" i="1"/>
  <c r="Q1153" i="1" s="1"/>
  <c r="P1141" i="1"/>
  <c r="Q1141" i="1" s="1"/>
  <c r="P1129" i="1"/>
  <c r="Q1129" i="1" s="1"/>
  <c r="P1117" i="1"/>
  <c r="Q1117" i="1" s="1"/>
  <c r="P1105" i="1"/>
  <c r="Q1105" i="1" s="1"/>
  <c r="P1093" i="1"/>
  <c r="Q1093" i="1" s="1"/>
  <c r="P1081" i="1"/>
  <c r="Q1081" i="1" s="1"/>
  <c r="P1069" i="1"/>
  <c r="Q1069" i="1" s="1"/>
  <c r="P1057" i="1"/>
  <c r="Q1057" i="1" s="1"/>
  <c r="P1045" i="1"/>
  <c r="Q1045" i="1" s="1"/>
  <c r="P1033" i="1"/>
  <c r="Q1033" i="1" s="1"/>
  <c r="P1021" i="1"/>
  <c r="Q1021" i="1" s="1"/>
  <c r="P1009" i="1"/>
  <c r="Q1009" i="1" s="1"/>
  <c r="P997" i="1"/>
  <c r="Q997" i="1" s="1"/>
  <c r="P985" i="1"/>
  <c r="Q985" i="1" s="1"/>
  <c r="P973" i="1"/>
  <c r="Q973" i="1" s="1"/>
  <c r="P403" i="1"/>
  <c r="Q403" i="1" s="1"/>
  <c r="P1195" i="1"/>
  <c r="Q1195" i="1" s="1"/>
  <c r="P714" i="1"/>
  <c r="Q714" i="1" s="1"/>
  <c r="P366" i="1"/>
  <c r="Q366" i="1" s="1"/>
  <c r="P1896" i="1"/>
  <c r="Q1896" i="1" s="1"/>
  <c r="P1884" i="1"/>
  <c r="Q1884" i="1" s="1"/>
  <c r="P1872" i="1"/>
  <c r="Q1872" i="1" s="1"/>
  <c r="P1860" i="1"/>
  <c r="Q1860" i="1" s="1"/>
  <c r="P1848" i="1"/>
  <c r="Q1848" i="1" s="1"/>
  <c r="P1836" i="1"/>
  <c r="Q1836" i="1" s="1"/>
  <c r="P1824" i="1"/>
  <c r="Q1824" i="1" s="1"/>
  <c r="P1812" i="1"/>
  <c r="Q1812" i="1" s="1"/>
  <c r="P1800" i="1"/>
  <c r="Q1800" i="1" s="1"/>
  <c r="P1788" i="1"/>
  <c r="Q1788" i="1" s="1"/>
  <c r="P1776" i="1"/>
  <c r="Q1776" i="1" s="1"/>
  <c r="P1764" i="1"/>
  <c r="Q1764" i="1" s="1"/>
  <c r="P1752" i="1"/>
  <c r="Q1752" i="1" s="1"/>
  <c r="P1740" i="1"/>
  <c r="Q1740" i="1" s="1"/>
  <c r="P1728" i="1"/>
  <c r="Q1728" i="1" s="1"/>
  <c r="P1716" i="1"/>
  <c r="Q1716" i="1" s="1"/>
  <c r="P1704" i="1"/>
  <c r="Q1704" i="1" s="1"/>
  <c r="P1692" i="1"/>
  <c r="Q1692" i="1" s="1"/>
  <c r="P1680" i="1"/>
  <c r="Q1680" i="1" s="1"/>
  <c r="P1668" i="1"/>
  <c r="Q1668" i="1" s="1"/>
  <c r="P1656" i="1"/>
  <c r="Q1656" i="1" s="1"/>
  <c r="P1644" i="1"/>
  <c r="Q1644" i="1" s="1"/>
  <c r="P1632" i="1"/>
  <c r="Q1632" i="1" s="1"/>
  <c r="P1620" i="1"/>
  <c r="Q1620" i="1" s="1"/>
  <c r="P1608" i="1"/>
  <c r="Q1608" i="1" s="1"/>
  <c r="P1596" i="1"/>
  <c r="Q1596" i="1" s="1"/>
  <c r="P1584" i="1"/>
  <c r="Q1584" i="1" s="1"/>
  <c r="P1572" i="1"/>
  <c r="Q1572" i="1" s="1"/>
  <c r="P1560" i="1"/>
  <c r="Q1560" i="1" s="1"/>
  <c r="P1548" i="1"/>
  <c r="Q1548" i="1" s="1"/>
  <c r="P1536" i="1"/>
  <c r="Q1536" i="1" s="1"/>
  <c r="P1524" i="1"/>
  <c r="Q1524" i="1" s="1"/>
  <c r="P1512" i="1"/>
  <c r="Q1512" i="1" s="1"/>
  <c r="P1500" i="1"/>
  <c r="Q1500" i="1" s="1"/>
  <c r="P1488" i="1"/>
  <c r="Q1488" i="1" s="1"/>
  <c r="P1476" i="1"/>
  <c r="Q1476" i="1" s="1"/>
  <c r="P1464" i="1"/>
  <c r="Q1464" i="1" s="1"/>
  <c r="P1452" i="1"/>
  <c r="Q1452" i="1" s="1"/>
  <c r="P1440" i="1"/>
  <c r="Q1440" i="1" s="1"/>
  <c r="P1428" i="1"/>
  <c r="Q1428" i="1" s="1"/>
  <c r="P1416" i="1"/>
  <c r="Q1416" i="1" s="1"/>
  <c r="P1404" i="1"/>
  <c r="Q1404" i="1" s="1"/>
  <c r="P1392" i="1"/>
  <c r="Q1392" i="1" s="1"/>
  <c r="P1380" i="1"/>
  <c r="Q1380" i="1" s="1"/>
  <c r="P1368" i="1"/>
  <c r="Q1368" i="1" s="1"/>
  <c r="P1356" i="1"/>
  <c r="Q1356" i="1" s="1"/>
  <c r="P1344" i="1"/>
  <c r="Q1344" i="1" s="1"/>
  <c r="P1332" i="1"/>
  <c r="Q1332" i="1" s="1"/>
  <c r="P1320" i="1"/>
  <c r="Q1320" i="1" s="1"/>
  <c r="P1308" i="1"/>
  <c r="Q1308" i="1" s="1"/>
  <c r="P1296" i="1"/>
  <c r="Q1296" i="1" s="1"/>
  <c r="P1284" i="1"/>
  <c r="Q1284" i="1" s="1"/>
  <c r="P1272" i="1"/>
  <c r="Q1272" i="1" s="1"/>
  <c r="P1260" i="1"/>
  <c r="Q1260" i="1" s="1"/>
  <c r="P1248" i="1"/>
  <c r="Q1248" i="1" s="1"/>
  <c r="P1236" i="1"/>
  <c r="Q1236" i="1" s="1"/>
  <c r="P1224" i="1"/>
  <c r="Q1224" i="1" s="1"/>
  <c r="P1212" i="1"/>
  <c r="Q1212" i="1" s="1"/>
  <c r="P1200" i="1"/>
  <c r="Q1200" i="1" s="1"/>
  <c r="P1188" i="1"/>
  <c r="Q1188" i="1" s="1"/>
  <c r="P1176" i="1"/>
  <c r="Q1176" i="1" s="1"/>
  <c r="P1164" i="1"/>
  <c r="Q1164" i="1" s="1"/>
  <c r="P1152" i="1"/>
  <c r="Q1152" i="1" s="1"/>
  <c r="P1140" i="1"/>
  <c r="Q1140" i="1" s="1"/>
  <c r="P1128" i="1"/>
  <c r="Q1128" i="1" s="1"/>
  <c r="P1116" i="1"/>
  <c r="Q1116" i="1" s="1"/>
  <c r="P1104" i="1"/>
  <c r="Q1104" i="1" s="1"/>
  <c r="P1092" i="1"/>
  <c r="Q1092" i="1" s="1"/>
  <c r="P1080" i="1"/>
  <c r="Q1080" i="1" s="1"/>
  <c r="P1068" i="1"/>
  <c r="Q1068" i="1" s="1"/>
  <c r="P1056" i="1"/>
  <c r="Q1056" i="1" s="1"/>
  <c r="P1044" i="1"/>
  <c r="Q1044" i="1" s="1"/>
  <c r="P1032" i="1"/>
  <c r="Q1032" i="1" s="1"/>
  <c r="P1020" i="1"/>
  <c r="Q1020" i="1" s="1"/>
  <c r="P1008" i="1"/>
  <c r="Q1008" i="1" s="1"/>
  <c r="P996" i="1"/>
  <c r="Q996" i="1" s="1"/>
  <c r="P984" i="1"/>
  <c r="Q984" i="1" s="1"/>
  <c r="P972" i="1"/>
  <c r="Q972" i="1" s="1"/>
  <c r="P960" i="1"/>
  <c r="Q960" i="1" s="1"/>
  <c r="P764" i="1"/>
  <c r="Q764" i="1" s="1"/>
  <c r="P702" i="1"/>
  <c r="Q702" i="1" s="1"/>
  <c r="P546" i="1"/>
  <c r="Q546" i="1" s="1"/>
  <c r="P378" i="1"/>
  <c r="Q378" i="1" s="1"/>
  <c r="P1895" i="1"/>
  <c r="Q1895" i="1" s="1"/>
  <c r="P1883" i="1"/>
  <c r="Q1883" i="1" s="1"/>
  <c r="P1871" i="1"/>
  <c r="Q1871" i="1" s="1"/>
  <c r="P1859" i="1"/>
  <c r="Q1859" i="1" s="1"/>
  <c r="P1847" i="1"/>
  <c r="Q1847" i="1" s="1"/>
  <c r="P1835" i="1"/>
  <c r="Q1835" i="1" s="1"/>
  <c r="P1823" i="1"/>
  <c r="Q1823" i="1" s="1"/>
  <c r="P1811" i="1"/>
  <c r="Q1811" i="1" s="1"/>
  <c r="P1799" i="1"/>
  <c r="Q1799" i="1" s="1"/>
  <c r="P1787" i="1"/>
  <c r="Q1787" i="1" s="1"/>
  <c r="P1775" i="1"/>
  <c r="Q1775" i="1" s="1"/>
  <c r="P1763" i="1"/>
  <c r="Q1763" i="1" s="1"/>
  <c r="P1751" i="1"/>
  <c r="Q1751" i="1" s="1"/>
  <c r="P1739" i="1"/>
  <c r="Q1739" i="1" s="1"/>
  <c r="P1727" i="1"/>
  <c r="Q1727" i="1" s="1"/>
  <c r="P1715" i="1"/>
  <c r="Q1715" i="1" s="1"/>
  <c r="P1703" i="1"/>
  <c r="Q1703" i="1" s="1"/>
  <c r="P1691" i="1"/>
  <c r="Q1691" i="1" s="1"/>
  <c r="P1679" i="1"/>
  <c r="Q1679" i="1" s="1"/>
  <c r="P1667" i="1"/>
  <c r="Q1667" i="1" s="1"/>
  <c r="P1655" i="1"/>
  <c r="Q1655" i="1" s="1"/>
  <c r="P1643" i="1"/>
  <c r="Q1643" i="1" s="1"/>
  <c r="P1631" i="1"/>
  <c r="Q1631" i="1" s="1"/>
  <c r="P1619" i="1"/>
  <c r="Q1619" i="1" s="1"/>
  <c r="P1607" i="1"/>
  <c r="Q1607" i="1" s="1"/>
  <c r="P1595" i="1"/>
  <c r="Q1595" i="1" s="1"/>
  <c r="P1583" i="1"/>
  <c r="Q1583" i="1" s="1"/>
  <c r="P1571" i="1"/>
  <c r="Q1571" i="1" s="1"/>
  <c r="P1559" i="1"/>
  <c r="Q1559" i="1" s="1"/>
  <c r="P1547" i="1"/>
  <c r="Q1547" i="1" s="1"/>
  <c r="P1535" i="1"/>
  <c r="Q1535" i="1" s="1"/>
  <c r="P1523" i="1"/>
  <c r="Q1523" i="1" s="1"/>
  <c r="P1511" i="1"/>
  <c r="Q1511" i="1" s="1"/>
  <c r="P1499" i="1"/>
  <c r="Q1499" i="1" s="1"/>
  <c r="P1487" i="1"/>
  <c r="Q1487" i="1" s="1"/>
  <c r="P1475" i="1"/>
  <c r="Q1475" i="1" s="1"/>
  <c r="P1463" i="1"/>
  <c r="Q1463" i="1" s="1"/>
  <c r="P1451" i="1"/>
  <c r="Q1451" i="1" s="1"/>
  <c r="P1439" i="1"/>
  <c r="Q1439" i="1" s="1"/>
  <c r="P1427" i="1"/>
  <c r="Q1427" i="1" s="1"/>
  <c r="P1415" i="1"/>
  <c r="Q1415" i="1" s="1"/>
  <c r="P1403" i="1"/>
  <c r="Q1403" i="1" s="1"/>
  <c r="P1391" i="1"/>
  <c r="Q1391" i="1" s="1"/>
  <c r="P1379" i="1"/>
  <c r="Q1379" i="1" s="1"/>
  <c r="P1367" i="1"/>
  <c r="Q1367" i="1" s="1"/>
  <c r="P1355" i="1"/>
  <c r="Q1355" i="1" s="1"/>
  <c r="P1343" i="1"/>
  <c r="Q1343" i="1" s="1"/>
  <c r="P1331" i="1"/>
  <c r="Q1331" i="1" s="1"/>
  <c r="P1319" i="1"/>
  <c r="Q1319" i="1" s="1"/>
  <c r="P1307" i="1"/>
  <c r="Q1307" i="1" s="1"/>
  <c r="P1295" i="1"/>
  <c r="Q1295" i="1" s="1"/>
  <c r="P1283" i="1"/>
  <c r="Q1283" i="1" s="1"/>
  <c r="P1271" i="1"/>
  <c r="Q1271" i="1" s="1"/>
  <c r="P1259" i="1"/>
  <c r="Q1259" i="1" s="1"/>
  <c r="P1247" i="1"/>
  <c r="Q1247" i="1" s="1"/>
  <c r="P1235" i="1"/>
  <c r="Q1235" i="1" s="1"/>
  <c r="P1223" i="1"/>
  <c r="Q1223" i="1" s="1"/>
  <c r="P1211" i="1"/>
  <c r="Q1211" i="1" s="1"/>
  <c r="P1199" i="1"/>
  <c r="Q1199" i="1" s="1"/>
  <c r="P1187" i="1"/>
  <c r="Q1187" i="1" s="1"/>
  <c r="P1175" i="1"/>
  <c r="Q1175" i="1" s="1"/>
  <c r="P1163" i="1"/>
  <c r="Q1163" i="1" s="1"/>
  <c r="P1151" i="1"/>
  <c r="Q1151" i="1" s="1"/>
  <c r="P1139" i="1"/>
  <c r="Q1139" i="1" s="1"/>
  <c r="P1127" i="1"/>
  <c r="Q1127" i="1" s="1"/>
  <c r="P1115" i="1"/>
  <c r="Q1115" i="1" s="1"/>
  <c r="P1103" i="1"/>
  <c r="Q1103" i="1" s="1"/>
  <c r="P1091" i="1"/>
  <c r="Q1091" i="1" s="1"/>
  <c r="P1079" i="1"/>
  <c r="Q1079" i="1" s="1"/>
  <c r="P1067" i="1"/>
  <c r="Q1067" i="1" s="1"/>
  <c r="P1055" i="1"/>
  <c r="Q1055" i="1" s="1"/>
  <c r="P1043" i="1"/>
  <c r="Q1043" i="1" s="1"/>
  <c r="P1031" i="1"/>
  <c r="Q1031" i="1" s="1"/>
  <c r="P1019" i="1"/>
  <c r="Q1019" i="1" s="1"/>
  <c r="P1007" i="1"/>
  <c r="Q1007" i="1" s="1"/>
  <c r="P995" i="1"/>
  <c r="Q995" i="1" s="1"/>
  <c r="P983" i="1"/>
  <c r="Q983" i="1" s="1"/>
  <c r="P971" i="1"/>
  <c r="Q971" i="1" s="1"/>
  <c r="P959" i="1"/>
  <c r="Q959" i="1" s="1"/>
  <c r="P763" i="1"/>
  <c r="Q763" i="1" s="1"/>
  <c r="P666" i="1"/>
  <c r="Q666" i="1" s="1"/>
  <c r="P606" i="1"/>
  <c r="Q606" i="1" s="1"/>
  <c r="P402" i="1"/>
  <c r="Q402" i="1" s="1"/>
  <c r="P1906" i="1"/>
  <c r="Q1906" i="1" s="1"/>
  <c r="P1894" i="1"/>
  <c r="Q1894" i="1" s="1"/>
  <c r="P1882" i="1"/>
  <c r="Q1882" i="1" s="1"/>
  <c r="P1870" i="1"/>
  <c r="Q1870" i="1" s="1"/>
  <c r="P1858" i="1"/>
  <c r="Q1858" i="1" s="1"/>
  <c r="P1846" i="1"/>
  <c r="Q1846" i="1" s="1"/>
  <c r="P1834" i="1"/>
  <c r="Q1834" i="1" s="1"/>
  <c r="P1822" i="1"/>
  <c r="Q1822" i="1" s="1"/>
  <c r="P1810" i="1"/>
  <c r="Q1810" i="1" s="1"/>
  <c r="P1798" i="1"/>
  <c r="Q1798" i="1" s="1"/>
  <c r="P1786" i="1"/>
  <c r="Q1786" i="1" s="1"/>
  <c r="P1774" i="1"/>
  <c r="Q1774" i="1" s="1"/>
  <c r="P1762" i="1"/>
  <c r="Q1762" i="1" s="1"/>
  <c r="P1750" i="1"/>
  <c r="Q1750" i="1" s="1"/>
  <c r="P1738" i="1"/>
  <c r="Q1738" i="1" s="1"/>
  <c r="P1726" i="1"/>
  <c r="Q1726" i="1" s="1"/>
  <c r="P1714" i="1"/>
  <c r="Q1714" i="1" s="1"/>
  <c r="P1702" i="1"/>
  <c r="Q1702" i="1" s="1"/>
  <c r="P1690" i="1"/>
  <c r="Q1690" i="1" s="1"/>
  <c r="P1678" i="1"/>
  <c r="Q1678" i="1" s="1"/>
  <c r="P1666" i="1"/>
  <c r="Q1666" i="1" s="1"/>
  <c r="P1654" i="1"/>
  <c r="Q1654" i="1" s="1"/>
  <c r="P1642" i="1"/>
  <c r="Q1642" i="1" s="1"/>
  <c r="P1630" i="1"/>
  <c r="Q1630" i="1" s="1"/>
  <c r="P1618" i="1"/>
  <c r="Q1618" i="1" s="1"/>
  <c r="P1606" i="1"/>
  <c r="Q1606" i="1" s="1"/>
  <c r="P1594" i="1"/>
  <c r="Q1594" i="1" s="1"/>
  <c r="P1582" i="1"/>
  <c r="Q1582" i="1" s="1"/>
  <c r="P1570" i="1"/>
  <c r="Q1570" i="1" s="1"/>
  <c r="P1558" i="1"/>
  <c r="Q1558" i="1" s="1"/>
  <c r="P1546" i="1"/>
  <c r="Q1546" i="1" s="1"/>
  <c r="P1534" i="1"/>
  <c r="Q1534" i="1" s="1"/>
  <c r="P1522" i="1"/>
  <c r="Q1522" i="1" s="1"/>
  <c r="P1510" i="1"/>
  <c r="Q1510" i="1" s="1"/>
  <c r="P1498" i="1"/>
  <c r="Q1498" i="1" s="1"/>
  <c r="P1486" i="1"/>
  <c r="Q1486" i="1" s="1"/>
  <c r="P1474" i="1"/>
  <c r="Q1474" i="1" s="1"/>
  <c r="P1462" i="1"/>
  <c r="Q1462" i="1" s="1"/>
  <c r="P1450" i="1"/>
  <c r="Q1450" i="1" s="1"/>
  <c r="P1438" i="1"/>
  <c r="Q1438" i="1" s="1"/>
  <c r="P1426" i="1"/>
  <c r="Q1426" i="1" s="1"/>
  <c r="P1414" i="1"/>
  <c r="Q1414" i="1" s="1"/>
  <c r="P1402" i="1"/>
  <c r="Q1402" i="1" s="1"/>
  <c r="P1390" i="1"/>
  <c r="Q1390" i="1" s="1"/>
  <c r="P1378" i="1"/>
  <c r="Q1378" i="1" s="1"/>
  <c r="P1366" i="1"/>
  <c r="Q1366" i="1" s="1"/>
  <c r="P1354" i="1"/>
  <c r="Q1354" i="1" s="1"/>
  <c r="P1342" i="1"/>
  <c r="Q1342" i="1" s="1"/>
  <c r="P1330" i="1"/>
  <c r="Q1330" i="1" s="1"/>
  <c r="P1318" i="1"/>
  <c r="Q1318" i="1" s="1"/>
  <c r="P1306" i="1"/>
  <c r="Q1306" i="1" s="1"/>
  <c r="P1294" i="1"/>
  <c r="Q1294" i="1" s="1"/>
  <c r="P1282" i="1"/>
  <c r="Q1282" i="1" s="1"/>
  <c r="P1270" i="1"/>
  <c r="Q1270" i="1" s="1"/>
  <c r="P1258" i="1"/>
  <c r="Q1258" i="1" s="1"/>
  <c r="P1246" i="1"/>
  <c r="Q1246" i="1" s="1"/>
  <c r="P1234" i="1"/>
  <c r="Q1234" i="1" s="1"/>
  <c r="P1222" i="1"/>
  <c r="Q1222" i="1" s="1"/>
  <c r="P1210" i="1"/>
  <c r="Q1210" i="1" s="1"/>
  <c r="P1198" i="1"/>
  <c r="Q1198" i="1" s="1"/>
  <c r="P1186" i="1"/>
  <c r="Q1186" i="1" s="1"/>
  <c r="P1174" i="1"/>
  <c r="Q1174" i="1" s="1"/>
  <c r="P1162" i="1"/>
  <c r="Q1162" i="1" s="1"/>
  <c r="P1150" i="1"/>
  <c r="Q1150" i="1" s="1"/>
  <c r="P1138" i="1"/>
  <c r="Q1138" i="1" s="1"/>
  <c r="P1126" i="1"/>
  <c r="Q1126" i="1" s="1"/>
  <c r="P1114" i="1"/>
  <c r="Q1114" i="1" s="1"/>
  <c r="P1102" i="1"/>
  <c r="Q1102" i="1" s="1"/>
  <c r="P1090" i="1"/>
  <c r="Q1090" i="1" s="1"/>
  <c r="P1078" i="1"/>
  <c r="Q1078" i="1" s="1"/>
  <c r="P1066" i="1"/>
  <c r="Q1066" i="1" s="1"/>
  <c r="P1054" i="1"/>
  <c r="Q1054" i="1" s="1"/>
  <c r="P1042" i="1"/>
  <c r="Q1042" i="1" s="1"/>
  <c r="P1030" i="1"/>
  <c r="Q1030" i="1" s="1"/>
  <c r="P1018" i="1"/>
  <c r="Q1018" i="1" s="1"/>
  <c r="P1006" i="1"/>
  <c r="Q1006" i="1" s="1"/>
  <c r="P994" i="1"/>
  <c r="Q994" i="1" s="1"/>
  <c r="P982" i="1"/>
  <c r="Q982" i="1" s="1"/>
  <c r="P970" i="1"/>
  <c r="Q970" i="1" s="1"/>
  <c r="P958" i="1"/>
  <c r="Q958" i="1" s="1"/>
  <c r="P946" i="1"/>
  <c r="Q946" i="1" s="1"/>
  <c r="P332" i="1"/>
  <c r="Q332" i="1" s="1"/>
  <c r="P654" i="1"/>
  <c r="Q654" i="1" s="1"/>
  <c r="P582" i="1"/>
  <c r="Q582" i="1" s="1"/>
  <c r="P390" i="1"/>
  <c r="Q390" i="1" s="1"/>
  <c r="P1905" i="1"/>
  <c r="Q1905" i="1" s="1"/>
  <c r="P1893" i="1"/>
  <c r="Q1893" i="1" s="1"/>
  <c r="P1881" i="1"/>
  <c r="Q1881" i="1" s="1"/>
  <c r="P1869" i="1"/>
  <c r="Q1869" i="1" s="1"/>
  <c r="P1857" i="1"/>
  <c r="Q1857" i="1" s="1"/>
  <c r="P1845" i="1"/>
  <c r="Q1845" i="1" s="1"/>
  <c r="P1833" i="1"/>
  <c r="Q1833" i="1" s="1"/>
  <c r="P1821" i="1"/>
  <c r="Q1821" i="1" s="1"/>
  <c r="P1809" i="1"/>
  <c r="Q1809" i="1" s="1"/>
  <c r="P1797" i="1"/>
  <c r="Q1797" i="1" s="1"/>
  <c r="P1785" i="1"/>
  <c r="Q1785" i="1" s="1"/>
  <c r="P1773" i="1"/>
  <c r="Q1773" i="1" s="1"/>
  <c r="P1761" i="1"/>
  <c r="Q1761" i="1" s="1"/>
  <c r="P1749" i="1"/>
  <c r="Q1749" i="1" s="1"/>
  <c r="P1737" i="1"/>
  <c r="Q1737" i="1" s="1"/>
  <c r="P1725" i="1"/>
  <c r="Q1725" i="1" s="1"/>
  <c r="P1713" i="1"/>
  <c r="Q1713" i="1" s="1"/>
  <c r="P1701" i="1"/>
  <c r="Q1701" i="1" s="1"/>
  <c r="P1689" i="1"/>
  <c r="Q1689" i="1" s="1"/>
  <c r="P1677" i="1"/>
  <c r="Q1677" i="1" s="1"/>
  <c r="P1665" i="1"/>
  <c r="Q1665" i="1" s="1"/>
  <c r="P1653" i="1"/>
  <c r="Q1653" i="1" s="1"/>
  <c r="P1641" i="1"/>
  <c r="Q1641" i="1" s="1"/>
  <c r="P1629" i="1"/>
  <c r="Q1629" i="1" s="1"/>
  <c r="P1617" i="1"/>
  <c r="Q1617" i="1" s="1"/>
  <c r="P1605" i="1"/>
  <c r="Q1605" i="1" s="1"/>
  <c r="P1593" i="1"/>
  <c r="Q1593" i="1" s="1"/>
  <c r="P1581" i="1"/>
  <c r="Q1581" i="1" s="1"/>
  <c r="P1569" i="1"/>
  <c r="Q1569" i="1" s="1"/>
  <c r="P1557" i="1"/>
  <c r="Q1557" i="1" s="1"/>
  <c r="P1545" i="1"/>
  <c r="Q1545" i="1" s="1"/>
  <c r="P1533" i="1"/>
  <c r="Q1533" i="1" s="1"/>
  <c r="P1521" i="1"/>
  <c r="Q1521" i="1" s="1"/>
  <c r="P1509" i="1"/>
  <c r="Q1509" i="1" s="1"/>
  <c r="P1497" i="1"/>
  <c r="Q1497" i="1" s="1"/>
  <c r="P1485" i="1"/>
  <c r="Q1485" i="1" s="1"/>
  <c r="P1473" i="1"/>
  <c r="Q1473" i="1" s="1"/>
  <c r="P1461" i="1"/>
  <c r="Q1461" i="1" s="1"/>
  <c r="P1449" i="1"/>
  <c r="Q1449" i="1" s="1"/>
  <c r="P1437" i="1"/>
  <c r="Q1437" i="1" s="1"/>
  <c r="P1425" i="1"/>
  <c r="Q1425" i="1" s="1"/>
  <c r="P1413" i="1"/>
  <c r="Q1413" i="1" s="1"/>
  <c r="P1401" i="1"/>
  <c r="Q1401" i="1" s="1"/>
  <c r="P1389" i="1"/>
  <c r="Q1389" i="1" s="1"/>
  <c r="P1377" i="1"/>
  <c r="Q1377" i="1" s="1"/>
  <c r="P1365" i="1"/>
  <c r="Q1365" i="1" s="1"/>
  <c r="P1353" i="1"/>
  <c r="Q1353" i="1" s="1"/>
  <c r="P1341" i="1"/>
  <c r="Q1341" i="1" s="1"/>
  <c r="P1329" i="1"/>
  <c r="Q1329" i="1" s="1"/>
  <c r="P1317" i="1"/>
  <c r="Q1317" i="1" s="1"/>
  <c r="P1305" i="1"/>
  <c r="Q1305" i="1" s="1"/>
  <c r="P1293" i="1"/>
  <c r="Q1293" i="1" s="1"/>
  <c r="P1281" i="1"/>
  <c r="Q1281" i="1" s="1"/>
  <c r="P1269" i="1"/>
  <c r="Q1269" i="1" s="1"/>
  <c r="P1257" i="1"/>
  <c r="Q1257" i="1" s="1"/>
  <c r="P1245" i="1"/>
  <c r="Q1245" i="1" s="1"/>
  <c r="P1233" i="1"/>
  <c r="Q1233" i="1" s="1"/>
  <c r="P1221" i="1"/>
  <c r="Q1221" i="1" s="1"/>
  <c r="P1209" i="1"/>
  <c r="Q1209" i="1" s="1"/>
  <c r="P1197" i="1"/>
  <c r="Q1197" i="1" s="1"/>
  <c r="P1185" i="1"/>
  <c r="Q1185" i="1" s="1"/>
  <c r="P1173" i="1"/>
  <c r="Q1173" i="1" s="1"/>
  <c r="P1161" i="1"/>
  <c r="Q1161" i="1" s="1"/>
  <c r="P1149" i="1"/>
  <c r="Q1149" i="1" s="1"/>
  <c r="P1137" i="1"/>
  <c r="Q1137" i="1" s="1"/>
  <c r="P1125" i="1"/>
  <c r="Q1125" i="1" s="1"/>
  <c r="P1113" i="1"/>
  <c r="Q1113" i="1" s="1"/>
  <c r="P1101" i="1"/>
  <c r="Q1101" i="1" s="1"/>
  <c r="P1089" i="1"/>
  <c r="Q1089" i="1" s="1"/>
  <c r="P1077" i="1"/>
  <c r="Q1077" i="1" s="1"/>
  <c r="P1065" i="1"/>
  <c r="Q1065" i="1" s="1"/>
  <c r="P1053" i="1"/>
  <c r="Q1053" i="1" s="1"/>
  <c r="P1041" i="1"/>
  <c r="Q1041" i="1" s="1"/>
  <c r="P1029" i="1"/>
  <c r="Q1029" i="1" s="1"/>
  <c r="P1017" i="1"/>
  <c r="Q1017" i="1" s="1"/>
  <c r="P1005" i="1"/>
  <c r="Q1005" i="1" s="1"/>
  <c r="P993" i="1"/>
  <c r="Q993" i="1" s="1"/>
  <c r="P981" i="1"/>
  <c r="Q981" i="1" s="1"/>
  <c r="P969" i="1"/>
  <c r="Q969" i="1" s="1"/>
  <c r="P957" i="1"/>
  <c r="Q957" i="1" s="1"/>
  <c r="P941" i="1"/>
  <c r="Q941" i="1" s="1"/>
  <c r="P929" i="1"/>
  <c r="Q929" i="1" s="1"/>
  <c r="P917" i="1"/>
  <c r="Q917" i="1" s="1"/>
  <c r="P905" i="1"/>
  <c r="Q905" i="1" s="1"/>
  <c r="P893" i="1"/>
  <c r="Q893" i="1" s="1"/>
  <c r="P881" i="1"/>
  <c r="Q881" i="1" s="1"/>
  <c r="P869" i="1"/>
  <c r="Q869" i="1" s="1"/>
  <c r="P857" i="1"/>
  <c r="Q857" i="1" s="1"/>
  <c r="P845" i="1"/>
  <c r="Q845" i="1" s="1"/>
  <c r="P833" i="1"/>
  <c r="Q833" i="1" s="1"/>
  <c r="P821" i="1"/>
  <c r="Q821" i="1" s="1"/>
  <c r="P809" i="1"/>
  <c r="Q809" i="1" s="1"/>
  <c r="P797" i="1"/>
  <c r="Q797" i="1" s="1"/>
  <c r="P785" i="1"/>
  <c r="Q785" i="1" s="1"/>
  <c r="P773" i="1"/>
  <c r="Q773" i="1" s="1"/>
  <c r="P761" i="1"/>
  <c r="Q761" i="1" s="1"/>
  <c r="P749" i="1"/>
  <c r="Q749" i="1" s="1"/>
  <c r="P737" i="1"/>
  <c r="Q737" i="1" s="1"/>
  <c r="P725" i="1"/>
  <c r="Q725" i="1" s="1"/>
  <c r="P713" i="1"/>
  <c r="Q713" i="1" s="1"/>
  <c r="P701" i="1"/>
  <c r="Q701" i="1" s="1"/>
  <c r="P689" i="1"/>
  <c r="Q689" i="1" s="1"/>
  <c r="P677" i="1"/>
  <c r="Q677" i="1" s="1"/>
  <c r="P665" i="1"/>
  <c r="Q665" i="1" s="1"/>
  <c r="P653" i="1"/>
  <c r="Q653" i="1" s="1"/>
  <c r="P641" i="1"/>
  <c r="Q641" i="1" s="1"/>
  <c r="P629" i="1"/>
  <c r="Q629" i="1" s="1"/>
  <c r="P617" i="1"/>
  <c r="Q617" i="1" s="1"/>
  <c r="P605" i="1"/>
  <c r="Q605" i="1" s="1"/>
  <c r="P593" i="1"/>
  <c r="Q593" i="1" s="1"/>
  <c r="P581" i="1"/>
  <c r="Q581" i="1" s="1"/>
  <c r="P569" i="1"/>
  <c r="Q569" i="1" s="1"/>
  <c r="P557" i="1"/>
  <c r="Q557" i="1" s="1"/>
  <c r="P545" i="1"/>
  <c r="Q545" i="1" s="1"/>
  <c r="P533" i="1"/>
  <c r="Q533" i="1" s="1"/>
  <c r="P521" i="1"/>
  <c r="Q521" i="1" s="1"/>
  <c r="P509" i="1"/>
  <c r="Q509" i="1" s="1"/>
  <c r="P497" i="1"/>
  <c r="Q497" i="1" s="1"/>
  <c r="P485" i="1"/>
  <c r="Q485" i="1" s="1"/>
  <c r="P473" i="1"/>
  <c r="Q473" i="1" s="1"/>
  <c r="P461" i="1"/>
  <c r="Q461" i="1" s="1"/>
  <c r="P449" i="1"/>
  <c r="Q449" i="1" s="1"/>
  <c r="P437" i="1"/>
  <c r="Q437" i="1" s="1"/>
  <c r="P425" i="1"/>
  <c r="Q425" i="1" s="1"/>
  <c r="P413" i="1"/>
  <c r="Q413" i="1" s="1"/>
  <c r="P401" i="1"/>
  <c r="Q401" i="1" s="1"/>
  <c r="P389" i="1"/>
  <c r="Q389" i="1" s="1"/>
  <c r="P377" i="1"/>
  <c r="Q377" i="1" s="1"/>
  <c r="P365" i="1"/>
  <c r="Q365" i="1" s="1"/>
  <c r="P353" i="1"/>
  <c r="Q353" i="1" s="1"/>
  <c r="P341" i="1"/>
  <c r="Q341" i="1" s="1"/>
  <c r="P329" i="1"/>
  <c r="Q329" i="1" s="1"/>
  <c r="P317" i="1"/>
  <c r="Q317" i="1" s="1"/>
  <c r="P305" i="1"/>
  <c r="Q305" i="1" s="1"/>
  <c r="P293" i="1"/>
  <c r="Q293" i="1" s="1"/>
  <c r="P281" i="1"/>
  <c r="Q281" i="1" s="1"/>
  <c r="P269" i="1"/>
  <c r="Q269" i="1" s="1"/>
  <c r="P257" i="1"/>
  <c r="Q257" i="1" s="1"/>
  <c r="P245" i="1"/>
  <c r="Q245" i="1" s="1"/>
  <c r="P233" i="1"/>
  <c r="Q233" i="1" s="1"/>
  <c r="P221" i="1"/>
  <c r="Q221" i="1" s="1"/>
  <c r="P209" i="1"/>
  <c r="Q209" i="1" s="1"/>
  <c r="P197" i="1"/>
  <c r="Q197" i="1" s="1"/>
  <c r="P185" i="1"/>
  <c r="Q185" i="1" s="1"/>
  <c r="P173" i="1"/>
  <c r="Q173" i="1" s="1"/>
  <c r="P161" i="1"/>
  <c r="Q161" i="1" s="1"/>
  <c r="P149" i="1"/>
  <c r="Q149" i="1" s="1"/>
  <c r="P137" i="1"/>
  <c r="Q137" i="1" s="1"/>
  <c r="P125" i="1"/>
  <c r="Q125" i="1" s="1"/>
  <c r="P113" i="1"/>
  <c r="Q113" i="1" s="1"/>
  <c r="P101" i="1"/>
  <c r="Q101" i="1" s="1"/>
  <c r="P89" i="1"/>
  <c r="Q89" i="1" s="1"/>
  <c r="P77" i="1"/>
  <c r="Q77" i="1" s="1"/>
  <c r="P65" i="1"/>
  <c r="Q65" i="1" s="1"/>
  <c r="P53" i="1"/>
  <c r="Q53" i="1" s="1"/>
  <c r="P41" i="1"/>
  <c r="Q41" i="1" s="1"/>
  <c r="P29" i="1"/>
  <c r="Q29" i="1" s="1"/>
  <c r="P17" i="1"/>
  <c r="Q17" i="1" s="1"/>
  <c r="P5" i="1"/>
  <c r="Q5" i="1" s="1"/>
  <c r="P1556" i="1"/>
  <c r="Q1556" i="1" s="1"/>
  <c r="P1124" i="1"/>
  <c r="Q1124" i="1" s="1"/>
  <c r="P692" i="1"/>
  <c r="Q692" i="1" s="1"/>
  <c r="P260" i="1"/>
  <c r="Q260" i="1" s="1"/>
  <c r="P952" i="1"/>
  <c r="Q952" i="1" s="1"/>
  <c r="P940" i="1"/>
  <c r="Q940" i="1" s="1"/>
  <c r="P928" i="1"/>
  <c r="Q928" i="1" s="1"/>
  <c r="P916" i="1"/>
  <c r="Q916" i="1" s="1"/>
  <c r="P904" i="1"/>
  <c r="Q904" i="1" s="1"/>
  <c r="P892" i="1"/>
  <c r="Q892" i="1" s="1"/>
  <c r="P880" i="1"/>
  <c r="Q880" i="1" s="1"/>
  <c r="P868" i="1"/>
  <c r="Q868" i="1" s="1"/>
  <c r="P856" i="1"/>
  <c r="Q856" i="1" s="1"/>
  <c r="P844" i="1"/>
  <c r="Q844" i="1" s="1"/>
  <c r="P832" i="1"/>
  <c r="Q832" i="1" s="1"/>
  <c r="P820" i="1"/>
  <c r="Q820" i="1" s="1"/>
  <c r="P808" i="1"/>
  <c r="Q808" i="1" s="1"/>
  <c r="P796" i="1"/>
  <c r="Q796" i="1" s="1"/>
  <c r="P784" i="1"/>
  <c r="Q784" i="1" s="1"/>
  <c r="P772" i="1"/>
  <c r="Q772" i="1" s="1"/>
  <c r="P760" i="1"/>
  <c r="Q760" i="1" s="1"/>
  <c r="P748" i="1"/>
  <c r="Q748" i="1" s="1"/>
  <c r="P736" i="1"/>
  <c r="Q736" i="1" s="1"/>
  <c r="P724" i="1"/>
  <c r="Q724" i="1" s="1"/>
  <c r="P712" i="1"/>
  <c r="Q712" i="1" s="1"/>
  <c r="P700" i="1"/>
  <c r="Q700" i="1" s="1"/>
  <c r="P688" i="1"/>
  <c r="Q688" i="1" s="1"/>
  <c r="P676" i="1"/>
  <c r="Q676" i="1" s="1"/>
  <c r="P664" i="1"/>
  <c r="Q664" i="1" s="1"/>
  <c r="P652" i="1"/>
  <c r="Q652" i="1" s="1"/>
  <c r="P640" i="1"/>
  <c r="Q640" i="1" s="1"/>
  <c r="P628" i="1"/>
  <c r="Q628" i="1" s="1"/>
  <c r="P616" i="1"/>
  <c r="Q616" i="1" s="1"/>
  <c r="P604" i="1"/>
  <c r="Q604" i="1" s="1"/>
  <c r="P592" i="1"/>
  <c r="Q592" i="1" s="1"/>
  <c r="P580" i="1"/>
  <c r="Q580" i="1" s="1"/>
  <c r="P568" i="1"/>
  <c r="Q568" i="1" s="1"/>
  <c r="P556" i="1"/>
  <c r="Q556" i="1" s="1"/>
  <c r="P544" i="1"/>
  <c r="Q544" i="1" s="1"/>
  <c r="P532" i="1"/>
  <c r="Q532" i="1" s="1"/>
  <c r="P520" i="1"/>
  <c r="Q520" i="1" s="1"/>
  <c r="P508" i="1"/>
  <c r="Q508" i="1" s="1"/>
  <c r="P496" i="1"/>
  <c r="Q496" i="1" s="1"/>
  <c r="P484" i="1"/>
  <c r="Q484" i="1" s="1"/>
  <c r="P472" i="1"/>
  <c r="Q472" i="1" s="1"/>
  <c r="P460" i="1"/>
  <c r="Q460" i="1" s="1"/>
  <c r="P448" i="1"/>
  <c r="Q448" i="1" s="1"/>
  <c r="P436" i="1"/>
  <c r="Q436" i="1" s="1"/>
  <c r="P424" i="1"/>
  <c r="Q424" i="1" s="1"/>
  <c r="P412" i="1"/>
  <c r="Q412" i="1" s="1"/>
  <c r="P400" i="1"/>
  <c r="Q400" i="1" s="1"/>
  <c r="P388" i="1"/>
  <c r="Q388" i="1" s="1"/>
  <c r="P376" i="1"/>
  <c r="Q376" i="1" s="1"/>
  <c r="P364" i="1"/>
  <c r="Q364" i="1" s="1"/>
  <c r="P352" i="1"/>
  <c r="Q352" i="1" s="1"/>
  <c r="P340" i="1"/>
  <c r="Q340" i="1" s="1"/>
  <c r="P328" i="1"/>
  <c r="Q328" i="1" s="1"/>
  <c r="P316" i="1"/>
  <c r="Q316" i="1" s="1"/>
  <c r="P304" i="1"/>
  <c r="Q304" i="1" s="1"/>
  <c r="P292" i="1"/>
  <c r="Q292" i="1" s="1"/>
  <c r="P280" i="1"/>
  <c r="Q280" i="1" s="1"/>
  <c r="P268" i="1"/>
  <c r="Q268" i="1" s="1"/>
  <c r="P256" i="1"/>
  <c r="Q256" i="1" s="1"/>
  <c r="P244" i="1"/>
  <c r="Q244" i="1" s="1"/>
  <c r="P232" i="1"/>
  <c r="Q232" i="1" s="1"/>
  <c r="P220" i="1"/>
  <c r="Q220" i="1" s="1"/>
  <c r="P208" i="1"/>
  <c r="Q208" i="1" s="1"/>
  <c r="P196" i="1"/>
  <c r="Q196" i="1" s="1"/>
  <c r="P184" i="1"/>
  <c r="Q184" i="1" s="1"/>
  <c r="P172" i="1"/>
  <c r="Q172" i="1" s="1"/>
  <c r="P160" i="1"/>
  <c r="Q160" i="1" s="1"/>
  <c r="P148" i="1"/>
  <c r="Q148" i="1" s="1"/>
  <c r="P136" i="1"/>
  <c r="Q136" i="1" s="1"/>
  <c r="P124" i="1"/>
  <c r="Q124" i="1" s="1"/>
  <c r="P112" i="1"/>
  <c r="Q112" i="1" s="1"/>
  <c r="P100" i="1"/>
  <c r="Q100" i="1" s="1"/>
  <c r="P88" i="1"/>
  <c r="Q88" i="1" s="1"/>
  <c r="P76" i="1"/>
  <c r="Q76" i="1" s="1"/>
  <c r="P64" i="1"/>
  <c r="Q64" i="1" s="1"/>
  <c r="P52" i="1"/>
  <c r="Q52" i="1" s="1"/>
  <c r="P40" i="1"/>
  <c r="Q40" i="1" s="1"/>
  <c r="P28" i="1"/>
  <c r="Q28" i="1" s="1"/>
  <c r="P16" i="1"/>
  <c r="Q16" i="1" s="1"/>
  <c r="P4" i="1"/>
  <c r="Q4" i="1" s="1"/>
  <c r="P1900" i="1"/>
  <c r="Q1900" i="1" s="1"/>
  <c r="P1555" i="1"/>
  <c r="Q1555" i="1" s="1"/>
  <c r="P1123" i="1"/>
  <c r="Q1123" i="1" s="1"/>
  <c r="P691" i="1"/>
  <c r="Q691" i="1" s="1"/>
  <c r="P259" i="1"/>
  <c r="Q259" i="1" s="1"/>
  <c r="P951" i="1"/>
  <c r="Q951" i="1" s="1"/>
  <c r="P939" i="1"/>
  <c r="Q939" i="1" s="1"/>
  <c r="P927" i="1"/>
  <c r="Q927" i="1" s="1"/>
  <c r="P915" i="1"/>
  <c r="Q915" i="1" s="1"/>
  <c r="P903" i="1"/>
  <c r="Q903" i="1" s="1"/>
  <c r="P891" i="1"/>
  <c r="Q891" i="1" s="1"/>
  <c r="P879" i="1"/>
  <c r="Q879" i="1" s="1"/>
  <c r="P867" i="1"/>
  <c r="Q867" i="1" s="1"/>
  <c r="P855" i="1"/>
  <c r="Q855" i="1" s="1"/>
  <c r="P843" i="1"/>
  <c r="Q843" i="1" s="1"/>
  <c r="P831" i="1"/>
  <c r="Q831" i="1" s="1"/>
  <c r="P819" i="1"/>
  <c r="Q819" i="1" s="1"/>
  <c r="P807" i="1"/>
  <c r="Q807" i="1" s="1"/>
  <c r="P795" i="1"/>
  <c r="Q795" i="1" s="1"/>
  <c r="P783" i="1"/>
  <c r="Q783" i="1" s="1"/>
  <c r="P771" i="1"/>
  <c r="Q771" i="1" s="1"/>
  <c r="P759" i="1"/>
  <c r="Q759" i="1" s="1"/>
  <c r="P747" i="1"/>
  <c r="Q747" i="1" s="1"/>
  <c r="P735" i="1"/>
  <c r="Q735" i="1" s="1"/>
  <c r="P723" i="1"/>
  <c r="Q723" i="1" s="1"/>
  <c r="P711" i="1"/>
  <c r="Q711" i="1" s="1"/>
  <c r="P699" i="1"/>
  <c r="Q699" i="1" s="1"/>
  <c r="P687" i="1"/>
  <c r="Q687" i="1" s="1"/>
  <c r="P675" i="1"/>
  <c r="Q675" i="1" s="1"/>
  <c r="P663" i="1"/>
  <c r="Q663" i="1" s="1"/>
  <c r="P651" i="1"/>
  <c r="Q651" i="1" s="1"/>
  <c r="P639" i="1"/>
  <c r="Q639" i="1" s="1"/>
  <c r="P627" i="1"/>
  <c r="Q627" i="1" s="1"/>
  <c r="P615" i="1"/>
  <c r="Q615" i="1" s="1"/>
  <c r="P603" i="1"/>
  <c r="Q603" i="1" s="1"/>
  <c r="P591" i="1"/>
  <c r="Q591" i="1" s="1"/>
  <c r="P579" i="1"/>
  <c r="Q579" i="1" s="1"/>
  <c r="P567" i="1"/>
  <c r="Q567" i="1" s="1"/>
  <c r="P555" i="1"/>
  <c r="Q555" i="1" s="1"/>
  <c r="P543" i="1"/>
  <c r="Q543" i="1" s="1"/>
  <c r="P531" i="1"/>
  <c r="Q531" i="1" s="1"/>
  <c r="P519" i="1"/>
  <c r="Q519" i="1" s="1"/>
  <c r="P507" i="1"/>
  <c r="Q507" i="1" s="1"/>
  <c r="P495" i="1"/>
  <c r="Q495" i="1" s="1"/>
  <c r="P483" i="1"/>
  <c r="Q483" i="1" s="1"/>
  <c r="P471" i="1"/>
  <c r="Q471" i="1" s="1"/>
  <c r="P459" i="1"/>
  <c r="Q459" i="1" s="1"/>
  <c r="P447" i="1"/>
  <c r="Q447" i="1" s="1"/>
  <c r="P435" i="1"/>
  <c r="Q435" i="1" s="1"/>
  <c r="P423" i="1"/>
  <c r="Q423" i="1" s="1"/>
  <c r="P411" i="1"/>
  <c r="Q411" i="1" s="1"/>
  <c r="P399" i="1"/>
  <c r="Q399" i="1" s="1"/>
  <c r="P387" i="1"/>
  <c r="Q387" i="1" s="1"/>
  <c r="P375" i="1"/>
  <c r="Q375" i="1" s="1"/>
  <c r="P363" i="1"/>
  <c r="Q363" i="1" s="1"/>
  <c r="P351" i="1"/>
  <c r="Q351" i="1" s="1"/>
  <c r="P339" i="1"/>
  <c r="Q339" i="1" s="1"/>
  <c r="P327" i="1"/>
  <c r="Q327" i="1" s="1"/>
  <c r="P315" i="1"/>
  <c r="Q315" i="1" s="1"/>
  <c r="P303" i="1"/>
  <c r="Q303" i="1" s="1"/>
  <c r="P291" i="1"/>
  <c r="Q291" i="1" s="1"/>
  <c r="P279" i="1"/>
  <c r="Q279" i="1" s="1"/>
  <c r="P267" i="1"/>
  <c r="Q267" i="1" s="1"/>
  <c r="P255" i="1"/>
  <c r="Q255" i="1" s="1"/>
  <c r="P243" i="1"/>
  <c r="Q243" i="1" s="1"/>
  <c r="P231" i="1"/>
  <c r="Q231" i="1" s="1"/>
  <c r="P219" i="1"/>
  <c r="Q219" i="1" s="1"/>
  <c r="P207" i="1"/>
  <c r="Q207" i="1" s="1"/>
  <c r="P195" i="1"/>
  <c r="Q195" i="1" s="1"/>
  <c r="P183" i="1"/>
  <c r="Q183" i="1" s="1"/>
  <c r="P171" i="1"/>
  <c r="Q171" i="1" s="1"/>
  <c r="P159" i="1"/>
  <c r="Q159" i="1" s="1"/>
  <c r="P147" i="1"/>
  <c r="Q147" i="1" s="1"/>
  <c r="P135" i="1"/>
  <c r="Q135" i="1" s="1"/>
  <c r="P123" i="1"/>
  <c r="Q123" i="1" s="1"/>
  <c r="P111" i="1"/>
  <c r="Q111" i="1" s="1"/>
  <c r="P99" i="1"/>
  <c r="Q99" i="1" s="1"/>
  <c r="P87" i="1"/>
  <c r="Q87" i="1" s="1"/>
  <c r="P75" i="1"/>
  <c r="Q75" i="1" s="1"/>
  <c r="P63" i="1"/>
  <c r="Q63" i="1" s="1"/>
  <c r="P51" i="1"/>
  <c r="Q51" i="1" s="1"/>
  <c r="P39" i="1"/>
  <c r="Q39" i="1" s="1"/>
  <c r="P27" i="1"/>
  <c r="Q27" i="1" s="1"/>
  <c r="P15" i="1"/>
  <c r="Q15" i="1" s="1"/>
  <c r="P1888" i="1"/>
  <c r="Q1888" i="1" s="1"/>
  <c r="P1484" i="1"/>
  <c r="Q1484" i="1" s="1"/>
  <c r="P1052" i="1"/>
  <c r="Q1052" i="1" s="1"/>
  <c r="P620" i="1"/>
  <c r="Q620" i="1" s="1"/>
  <c r="P188" i="1"/>
  <c r="Q188" i="1" s="1"/>
  <c r="P902" i="1"/>
  <c r="Q902" i="1" s="1"/>
  <c r="P890" i="1"/>
  <c r="Q890" i="1" s="1"/>
  <c r="P878" i="1"/>
  <c r="Q878" i="1" s="1"/>
  <c r="P866" i="1"/>
  <c r="Q866" i="1" s="1"/>
  <c r="P854" i="1"/>
  <c r="Q854" i="1" s="1"/>
  <c r="P842" i="1"/>
  <c r="Q842" i="1" s="1"/>
  <c r="P830" i="1"/>
  <c r="Q830" i="1" s="1"/>
  <c r="P818" i="1"/>
  <c r="Q818" i="1" s="1"/>
  <c r="P806" i="1"/>
  <c r="Q806" i="1" s="1"/>
  <c r="P794" i="1"/>
  <c r="Q794" i="1" s="1"/>
  <c r="P782" i="1"/>
  <c r="Q782" i="1" s="1"/>
  <c r="P770" i="1"/>
  <c r="Q770" i="1" s="1"/>
  <c r="P758" i="1"/>
  <c r="Q758" i="1" s="1"/>
  <c r="P746" i="1"/>
  <c r="Q746" i="1" s="1"/>
  <c r="P734" i="1"/>
  <c r="Q734" i="1" s="1"/>
  <c r="P722" i="1"/>
  <c r="Q722" i="1" s="1"/>
  <c r="P710" i="1"/>
  <c r="Q710" i="1" s="1"/>
  <c r="P698" i="1"/>
  <c r="Q698" i="1" s="1"/>
  <c r="P686" i="1"/>
  <c r="Q686" i="1" s="1"/>
  <c r="P674" i="1"/>
  <c r="Q674" i="1" s="1"/>
  <c r="P662" i="1"/>
  <c r="Q662" i="1" s="1"/>
  <c r="P650" i="1"/>
  <c r="Q650" i="1" s="1"/>
  <c r="P638" i="1"/>
  <c r="Q638" i="1" s="1"/>
  <c r="P626" i="1"/>
  <c r="Q626" i="1" s="1"/>
  <c r="P614" i="1"/>
  <c r="Q614" i="1" s="1"/>
  <c r="P602" i="1"/>
  <c r="Q602" i="1" s="1"/>
  <c r="P590" i="1"/>
  <c r="Q590" i="1" s="1"/>
  <c r="P578" i="1"/>
  <c r="Q578" i="1" s="1"/>
  <c r="P566" i="1"/>
  <c r="Q566" i="1" s="1"/>
  <c r="P554" i="1"/>
  <c r="Q554" i="1" s="1"/>
  <c r="P542" i="1"/>
  <c r="Q542" i="1" s="1"/>
  <c r="P530" i="1"/>
  <c r="Q530" i="1" s="1"/>
  <c r="P518" i="1"/>
  <c r="Q518" i="1" s="1"/>
  <c r="P506" i="1"/>
  <c r="Q506" i="1" s="1"/>
  <c r="P494" i="1"/>
  <c r="Q494" i="1" s="1"/>
  <c r="P482" i="1"/>
  <c r="Q482" i="1" s="1"/>
  <c r="P470" i="1"/>
  <c r="Q470" i="1" s="1"/>
  <c r="P458" i="1"/>
  <c r="Q458" i="1" s="1"/>
  <c r="P446" i="1"/>
  <c r="Q446" i="1" s="1"/>
  <c r="P434" i="1"/>
  <c r="Q434" i="1" s="1"/>
  <c r="P422" i="1"/>
  <c r="Q422" i="1" s="1"/>
  <c r="P410" i="1"/>
  <c r="Q410" i="1" s="1"/>
  <c r="P398" i="1"/>
  <c r="Q398" i="1" s="1"/>
  <c r="P386" i="1"/>
  <c r="Q386" i="1" s="1"/>
  <c r="P374" i="1"/>
  <c r="Q374" i="1" s="1"/>
  <c r="P362" i="1"/>
  <c r="Q362" i="1" s="1"/>
  <c r="P350" i="1"/>
  <c r="Q350" i="1" s="1"/>
  <c r="P338" i="1"/>
  <c r="Q338" i="1" s="1"/>
  <c r="P326" i="1"/>
  <c r="Q326" i="1" s="1"/>
  <c r="P314" i="1"/>
  <c r="Q314" i="1" s="1"/>
  <c r="P302" i="1"/>
  <c r="Q302" i="1" s="1"/>
  <c r="P290" i="1"/>
  <c r="Q290" i="1" s="1"/>
  <c r="P278" i="1"/>
  <c r="Q278" i="1" s="1"/>
  <c r="P266" i="1"/>
  <c r="Q266" i="1" s="1"/>
  <c r="P254" i="1"/>
  <c r="Q254" i="1" s="1"/>
  <c r="P242" i="1"/>
  <c r="Q242" i="1" s="1"/>
  <c r="P230" i="1"/>
  <c r="Q230" i="1" s="1"/>
  <c r="P218" i="1"/>
  <c r="Q218" i="1" s="1"/>
  <c r="P206" i="1"/>
  <c r="Q206" i="1" s="1"/>
  <c r="P194" i="1"/>
  <c r="Q194" i="1" s="1"/>
  <c r="P182" i="1"/>
  <c r="Q182" i="1" s="1"/>
  <c r="P170" i="1"/>
  <c r="Q170" i="1" s="1"/>
  <c r="P158" i="1"/>
  <c r="Q158" i="1" s="1"/>
  <c r="P146" i="1"/>
  <c r="Q146" i="1" s="1"/>
  <c r="P134" i="1"/>
  <c r="Q134" i="1" s="1"/>
  <c r="P122" i="1"/>
  <c r="Q122" i="1" s="1"/>
  <c r="P110" i="1"/>
  <c r="Q110" i="1" s="1"/>
  <c r="P98" i="1"/>
  <c r="Q98" i="1" s="1"/>
  <c r="P86" i="1"/>
  <c r="Q86" i="1" s="1"/>
  <c r="P74" i="1"/>
  <c r="Q74" i="1" s="1"/>
  <c r="P62" i="1"/>
  <c r="Q62" i="1" s="1"/>
  <c r="P50" i="1"/>
  <c r="Q50" i="1" s="1"/>
  <c r="P38" i="1"/>
  <c r="Q38" i="1" s="1"/>
  <c r="P26" i="1"/>
  <c r="Q26" i="1" s="1"/>
  <c r="P14" i="1"/>
  <c r="Q14" i="1" s="1"/>
  <c r="P1876" i="1"/>
  <c r="Q1876" i="1" s="1"/>
  <c r="P1483" i="1"/>
  <c r="Q1483" i="1" s="1"/>
  <c r="P1051" i="1"/>
  <c r="Q1051" i="1" s="1"/>
  <c r="P619" i="1"/>
  <c r="Q619" i="1" s="1"/>
  <c r="P187" i="1"/>
  <c r="Q187" i="1" s="1"/>
  <c r="P961" i="1"/>
  <c r="Q961" i="1" s="1"/>
  <c r="P949" i="1"/>
  <c r="Q949" i="1" s="1"/>
  <c r="P937" i="1"/>
  <c r="Q937" i="1" s="1"/>
  <c r="P925" i="1"/>
  <c r="Q925" i="1" s="1"/>
  <c r="P913" i="1"/>
  <c r="Q913" i="1" s="1"/>
  <c r="P901" i="1"/>
  <c r="Q901" i="1" s="1"/>
  <c r="P889" i="1"/>
  <c r="Q889" i="1" s="1"/>
  <c r="P877" i="1"/>
  <c r="Q877" i="1" s="1"/>
  <c r="P865" i="1"/>
  <c r="Q865" i="1" s="1"/>
  <c r="P853" i="1"/>
  <c r="Q853" i="1" s="1"/>
  <c r="P841" i="1"/>
  <c r="Q841" i="1" s="1"/>
  <c r="P829" i="1"/>
  <c r="Q829" i="1" s="1"/>
  <c r="P817" i="1"/>
  <c r="Q817" i="1" s="1"/>
  <c r="P805" i="1"/>
  <c r="Q805" i="1" s="1"/>
  <c r="P793" i="1"/>
  <c r="Q793" i="1" s="1"/>
  <c r="P781" i="1"/>
  <c r="Q781" i="1" s="1"/>
  <c r="P769" i="1"/>
  <c r="Q769" i="1" s="1"/>
  <c r="P757" i="1"/>
  <c r="Q757" i="1" s="1"/>
  <c r="P745" i="1"/>
  <c r="Q745" i="1" s="1"/>
  <c r="P733" i="1"/>
  <c r="Q733" i="1" s="1"/>
  <c r="P721" i="1"/>
  <c r="Q721" i="1" s="1"/>
  <c r="P709" i="1"/>
  <c r="Q709" i="1" s="1"/>
  <c r="P697" i="1"/>
  <c r="Q697" i="1" s="1"/>
  <c r="P685" i="1"/>
  <c r="Q685" i="1" s="1"/>
  <c r="P673" i="1"/>
  <c r="Q673" i="1" s="1"/>
  <c r="P661" i="1"/>
  <c r="Q661" i="1" s="1"/>
  <c r="P649" i="1"/>
  <c r="Q649" i="1" s="1"/>
  <c r="P637" i="1"/>
  <c r="Q637" i="1" s="1"/>
  <c r="P625" i="1"/>
  <c r="Q625" i="1" s="1"/>
  <c r="P613" i="1"/>
  <c r="Q613" i="1" s="1"/>
  <c r="P601" i="1"/>
  <c r="Q601" i="1" s="1"/>
  <c r="P589" i="1"/>
  <c r="Q589" i="1" s="1"/>
  <c r="P577" i="1"/>
  <c r="Q577" i="1" s="1"/>
  <c r="P565" i="1"/>
  <c r="Q565" i="1" s="1"/>
  <c r="P553" i="1"/>
  <c r="Q553" i="1" s="1"/>
  <c r="P541" i="1"/>
  <c r="Q541" i="1" s="1"/>
  <c r="P529" i="1"/>
  <c r="Q529" i="1" s="1"/>
  <c r="P517" i="1"/>
  <c r="Q517" i="1" s="1"/>
  <c r="P505" i="1"/>
  <c r="Q505" i="1" s="1"/>
  <c r="P493" i="1"/>
  <c r="Q493" i="1" s="1"/>
  <c r="P481" i="1"/>
  <c r="Q481" i="1" s="1"/>
  <c r="P469" i="1"/>
  <c r="Q469" i="1" s="1"/>
  <c r="P457" i="1"/>
  <c r="Q457" i="1" s="1"/>
  <c r="P445" i="1"/>
  <c r="Q445" i="1" s="1"/>
  <c r="P433" i="1"/>
  <c r="Q433" i="1" s="1"/>
  <c r="P421" i="1"/>
  <c r="Q421" i="1" s="1"/>
  <c r="P409" i="1"/>
  <c r="Q409" i="1" s="1"/>
  <c r="P397" i="1"/>
  <c r="Q397" i="1" s="1"/>
  <c r="P385" i="1"/>
  <c r="Q385" i="1" s="1"/>
  <c r="P373" i="1"/>
  <c r="Q373" i="1" s="1"/>
  <c r="P361" i="1"/>
  <c r="Q361" i="1" s="1"/>
  <c r="P349" i="1"/>
  <c r="Q349" i="1" s="1"/>
  <c r="P337" i="1"/>
  <c r="Q337" i="1" s="1"/>
  <c r="P325" i="1"/>
  <c r="Q325" i="1" s="1"/>
  <c r="P313" i="1"/>
  <c r="Q313" i="1" s="1"/>
  <c r="P301" i="1"/>
  <c r="Q301" i="1" s="1"/>
  <c r="P289" i="1"/>
  <c r="Q289" i="1" s="1"/>
  <c r="P277" i="1"/>
  <c r="Q277" i="1" s="1"/>
  <c r="P265" i="1"/>
  <c r="Q265" i="1" s="1"/>
  <c r="P253" i="1"/>
  <c r="Q253" i="1" s="1"/>
  <c r="P241" i="1"/>
  <c r="Q241" i="1" s="1"/>
  <c r="P229" i="1"/>
  <c r="Q229" i="1" s="1"/>
  <c r="P217" i="1"/>
  <c r="Q217" i="1" s="1"/>
  <c r="P205" i="1"/>
  <c r="Q205" i="1" s="1"/>
  <c r="P193" i="1"/>
  <c r="Q193" i="1" s="1"/>
  <c r="P181" i="1"/>
  <c r="Q181" i="1" s="1"/>
  <c r="P169" i="1"/>
  <c r="Q169" i="1" s="1"/>
  <c r="P157" i="1"/>
  <c r="Q157" i="1" s="1"/>
  <c r="P145" i="1"/>
  <c r="Q145" i="1" s="1"/>
  <c r="P133" i="1"/>
  <c r="Q133" i="1" s="1"/>
  <c r="P121" i="1"/>
  <c r="Q121" i="1" s="1"/>
  <c r="P109" i="1"/>
  <c r="Q109" i="1" s="1"/>
  <c r="P97" i="1"/>
  <c r="Q97" i="1" s="1"/>
  <c r="P85" i="1"/>
  <c r="Q85" i="1" s="1"/>
  <c r="P73" i="1"/>
  <c r="Q73" i="1" s="1"/>
  <c r="P61" i="1"/>
  <c r="Q61" i="1" s="1"/>
  <c r="P49" i="1"/>
  <c r="Q49" i="1" s="1"/>
  <c r="P37" i="1"/>
  <c r="Q37" i="1" s="1"/>
  <c r="P25" i="1"/>
  <c r="Q25" i="1" s="1"/>
  <c r="P13" i="1"/>
  <c r="Q13" i="1" s="1"/>
  <c r="P1844" i="1"/>
  <c r="Q1844" i="1" s="1"/>
  <c r="P1412" i="1"/>
  <c r="Q1412" i="1" s="1"/>
  <c r="P980" i="1"/>
  <c r="Q980" i="1" s="1"/>
  <c r="P548" i="1"/>
  <c r="Q548" i="1" s="1"/>
  <c r="P116" i="1"/>
  <c r="Q116" i="1" s="1"/>
  <c r="P948" i="1"/>
  <c r="Q948" i="1" s="1"/>
  <c r="P936" i="1"/>
  <c r="Q936" i="1" s="1"/>
  <c r="P924" i="1"/>
  <c r="Q924" i="1" s="1"/>
  <c r="P912" i="1"/>
  <c r="Q912" i="1" s="1"/>
  <c r="P900" i="1"/>
  <c r="Q900" i="1" s="1"/>
  <c r="P888" i="1"/>
  <c r="Q888" i="1" s="1"/>
  <c r="P876" i="1"/>
  <c r="Q876" i="1" s="1"/>
  <c r="P864" i="1"/>
  <c r="Q864" i="1" s="1"/>
  <c r="P852" i="1"/>
  <c r="Q852" i="1" s="1"/>
  <c r="P840" i="1"/>
  <c r="Q840" i="1" s="1"/>
  <c r="P828" i="1"/>
  <c r="Q828" i="1" s="1"/>
  <c r="P816" i="1"/>
  <c r="Q816" i="1" s="1"/>
  <c r="P804" i="1"/>
  <c r="Q804" i="1" s="1"/>
  <c r="P792" i="1"/>
  <c r="Q792" i="1" s="1"/>
  <c r="P780" i="1"/>
  <c r="Q780" i="1" s="1"/>
  <c r="P768" i="1"/>
  <c r="Q768" i="1" s="1"/>
  <c r="P756" i="1"/>
  <c r="Q756" i="1" s="1"/>
  <c r="P744" i="1"/>
  <c r="Q744" i="1" s="1"/>
  <c r="P732" i="1"/>
  <c r="Q732" i="1" s="1"/>
  <c r="P720" i="1"/>
  <c r="Q720" i="1" s="1"/>
  <c r="P708" i="1"/>
  <c r="Q708" i="1" s="1"/>
  <c r="P696" i="1"/>
  <c r="Q696" i="1" s="1"/>
  <c r="P684" i="1"/>
  <c r="Q684" i="1" s="1"/>
  <c r="P672" i="1"/>
  <c r="Q672" i="1" s="1"/>
  <c r="P660" i="1"/>
  <c r="Q660" i="1" s="1"/>
  <c r="P648" i="1"/>
  <c r="Q648" i="1" s="1"/>
  <c r="P636" i="1"/>
  <c r="Q636" i="1" s="1"/>
  <c r="P624" i="1"/>
  <c r="Q624" i="1" s="1"/>
  <c r="P612" i="1"/>
  <c r="Q612" i="1" s="1"/>
  <c r="P600" i="1"/>
  <c r="Q600" i="1" s="1"/>
  <c r="P588" i="1"/>
  <c r="Q588" i="1" s="1"/>
  <c r="P576" i="1"/>
  <c r="Q576" i="1" s="1"/>
  <c r="P564" i="1"/>
  <c r="Q564" i="1" s="1"/>
  <c r="P552" i="1"/>
  <c r="Q552" i="1" s="1"/>
  <c r="P540" i="1"/>
  <c r="Q540" i="1" s="1"/>
  <c r="P528" i="1"/>
  <c r="Q528" i="1" s="1"/>
  <c r="P516" i="1"/>
  <c r="Q516" i="1" s="1"/>
  <c r="P504" i="1"/>
  <c r="Q504" i="1" s="1"/>
  <c r="P492" i="1"/>
  <c r="Q492" i="1" s="1"/>
  <c r="P480" i="1"/>
  <c r="Q480" i="1" s="1"/>
  <c r="P468" i="1"/>
  <c r="Q468" i="1" s="1"/>
  <c r="P456" i="1"/>
  <c r="Q456" i="1" s="1"/>
  <c r="P444" i="1"/>
  <c r="Q444" i="1" s="1"/>
  <c r="P432" i="1"/>
  <c r="Q432" i="1" s="1"/>
  <c r="P420" i="1"/>
  <c r="Q420" i="1" s="1"/>
  <c r="P408" i="1"/>
  <c r="Q408" i="1" s="1"/>
  <c r="P396" i="1"/>
  <c r="Q396" i="1" s="1"/>
  <c r="P384" i="1"/>
  <c r="Q384" i="1" s="1"/>
  <c r="P372" i="1"/>
  <c r="Q372" i="1" s="1"/>
  <c r="P360" i="1"/>
  <c r="Q360" i="1" s="1"/>
  <c r="P348" i="1"/>
  <c r="Q348" i="1" s="1"/>
  <c r="P336" i="1"/>
  <c r="Q336" i="1" s="1"/>
  <c r="P324" i="1"/>
  <c r="Q324" i="1" s="1"/>
  <c r="P312" i="1"/>
  <c r="Q312" i="1" s="1"/>
  <c r="P300" i="1"/>
  <c r="Q300" i="1" s="1"/>
  <c r="P288" i="1"/>
  <c r="Q288" i="1" s="1"/>
  <c r="P276" i="1"/>
  <c r="Q276" i="1" s="1"/>
  <c r="P264" i="1"/>
  <c r="Q264" i="1" s="1"/>
  <c r="P252" i="1"/>
  <c r="Q252" i="1" s="1"/>
  <c r="P240" i="1"/>
  <c r="Q240" i="1" s="1"/>
  <c r="P228" i="1"/>
  <c r="Q228" i="1" s="1"/>
  <c r="P216" i="1"/>
  <c r="Q216" i="1" s="1"/>
  <c r="P204" i="1"/>
  <c r="Q204" i="1" s="1"/>
  <c r="P192" i="1"/>
  <c r="Q192" i="1" s="1"/>
  <c r="P180" i="1"/>
  <c r="Q180" i="1" s="1"/>
  <c r="P168" i="1"/>
  <c r="Q168" i="1" s="1"/>
  <c r="P156" i="1"/>
  <c r="Q156" i="1" s="1"/>
  <c r="P144" i="1"/>
  <c r="Q144" i="1" s="1"/>
  <c r="P132" i="1"/>
  <c r="Q132" i="1" s="1"/>
  <c r="P120" i="1"/>
  <c r="Q120" i="1" s="1"/>
  <c r="P108" i="1"/>
  <c r="Q108" i="1" s="1"/>
  <c r="P96" i="1"/>
  <c r="Q96" i="1" s="1"/>
  <c r="P84" i="1"/>
  <c r="Q84" i="1" s="1"/>
  <c r="P72" i="1"/>
  <c r="Q72" i="1" s="1"/>
  <c r="P60" i="1"/>
  <c r="Q60" i="1" s="1"/>
  <c r="P48" i="1"/>
  <c r="Q48" i="1" s="1"/>
  <c r="P36" i="1"/>
  <c r="Q36" i="1" s="1"/>
  <c r="P24" i="1"/>
  <c r="Q24" i="1" s="1"/>
  <c r="P12" i="1"/>
  <c r="Q12" i="1" s="1"/>
  <c r="P1843" i="1"/>
  <c r="Q1843" i="1" s="1"/>
  <c r="P1411" i="1"/>
  <c r="Q1411" i="1" s="1"/>
  <c r="P979" i="1"/>
  <c r="Q979" i="1" s="1"/>
  <c r="P547" i="1"/>
  <c r="Q547" i="1" s="1"/>
  <c r="P115" i="1"/>
  <c r="Q115" i="1" s="1"/>
  <c r="P947" i="1"/>
  <c r="Q947" i="1" s="1"/>
  <c r="P935" i="1"/>
  <c r="Q935" i="1" s="1"/>
  <c r="P923" i="1"/>
  <c r="Q923" i="1" s="1"/>
  <c r="P911" i="1"/>
  <c r="Q911" i="1" s="1"/>
  <c r="P899" i="1"/>
  <c r="Q899" i="1" s="1"/>
  <c r="P887" i="1"/>
  <c r="Q887" i="1" s="1"/>
  <c r="P875" i="1"/>
  <c r="Q875" i="1" s="1"/>
  <c r="P863" i="1"/>
  <c r="Q863" i="1" s="1"/>
  <c r="P851" i="1"/>
  <c r="Q851" i="1" s="1"/>
  <c r="P839" i="1"/>
  <c r="Q839" i="1" s="1"/>
  <c r="P827" i="1"/>
  <c r="Q827" i="1" s="1"/>
  <c r="P815" i="1"/>
  <c r="Q815" i="1" s="1"/>
  <c r="P803" i="1"/>
  <c r="Q803" i="1" s="1"/>
  <c r="P791" i="1"/>
  <c r="Q791" i="1" s="1"/>
  <c r="P779" i="1"/>
  <c r="Q779" i="1" s="1"/>
  <c r="P767" i="1"/>
  <c r="Q767" i="1" s="1"/>
  <c r="P755" i="1"/>
  <c r="Q755" i="1" s="1"/>
  <c r="P743" i="1"/>
  <c r="Q743" i="1" s="1"/>
  <c r="P731" i="1"/>
  <c r="Q731" i="1" s="1"/>
  <c r="P719" i="1"/>
  <c r="Q719" i="1" s="1"/>
  <c r="P707" i="1"/>
  <c r="Q707" i="1" s="1"/>
  <c r="P695" i="1"/>
  <c r="Q695" i="1" s="1"/>
  <c r="P683" i="1"/>
  <c r="Q683" i="1" s="1"/>
  <c r="P671" i="1"/>
  <c r="Q671" i="1" s="1"/>
  <c r="P659" i="1"/>
  <c r="Q659" i="1" s="1"/>
  <c r="P647" i="1"/>
  <c r="Q647" i="1" s="1"/>
  <c r="P635" i="1"/>
  <c r="Q635" i="1" s="1"/>
  <c r="P623" i="1"/>
  <c r="Q623" i="1" s="1"/>
  <c r="P611" i="1"/>
  <c r="Q611" i="1" s="1"/>
  <c r="P599" i="1"/>
  <c r="Q599" i="1" s="1"/>
  <c r="P587" i="1"/>
  <c r="Q587" i="1" s="1"/>
  <c r="P575" i="1"/>
  <c r="Q575" i="1" s="1"/>
  <c r="P563" i="1"/>
  <c r="Q563" i="1" s="1"/>
  <c r="P551" i="1"/>
  <c r="Q551" i="1" s="1"/>
  <c r="P539" i="1"/>
  <c r="Q539" i="1" s="1"/>
  <c r="P527" i="1"/>
  <c r="Q527" i="1" s="1"/>
  <c r="P515" i="1"/>
  <c r="Q515" i="1" s="1"/>
  <c r="P503" i="1"/>
  <c r="Q503" i="1" s="1"/>
  <c r="P491" i="1"/>
  <c r="Q491" i="1" s="1"/>
  <c r="P479" i="1"/>
  <c r="Q479" i="1" s="1"/>
  <c r="P467" i="1"/>
  <c r="Q467" i="1" s="1"/>
  <c r="P455" i="1"/>
  <c r="Q455" i="1" s="1"/>
  <c r="P443" i="1"/>
  <c r="Q443" i="1" s="1"/>
  <c r="P431" i="1"/>
  <c r="Q431" i="1" s="1"/>
  <c r="P419" i="1"/>
  <c r="Q419" i="1" s="1"/>
  <c r="P407" i="1"/>
  <c r="Q407" i="1" s="1"/>
  <c r="P395" i="1"/>
  <c r="Q395" i="1" s="1"/>
  <c r="P383" i="1"/>
  <c r="Q383" i="1" s="1"/>
  <c r="P371" i="1"/>
  <c r="Q371" i="1" s="1"/>
  <c r="P359" i="1"/>
  <c r="Q359" i="1" s="1"/>
  <c r="P347" i="1"/>
  <c r="Q347" i="1" s="1"/>
  <c r="P335" i="1"/>
  <c r="Q335" i="1" s="1"/>
  <c r="P323" i="1"/>
  <c r="Q323" i="1" s="1"/>
  <c r="P311" i="1"/>
  <c r="Q311" i="1" s="1"/>
  <c r="P299" i="1"/>
  <c r="Q299" i="1" s="1"/>
  <c r="P287" i="1"/>
  <c r="Q287" i="1" s="1"/>
  <c r="P275" i="1"/>
  <c r="Q275" i="1" s="1"/>
  <c r="P263" i="1"/>
  <c r="Q263" i="1" s="1"/>
  <c r="P251" i="1"/>
  <c r="Q251" i="1" s="1"/>
  <c r="P239" i="1"/>
  <c r="Q239" i="1" s="1"/>
  <c r="P227" i="1"/>
  <c r="Q227" i="1" s="1"/>
  <c r="P215" i="1"/>
  <c r="Q215" i="1" s="1"/>
  <c r="P203" i="1"/>
  <c r="Q203" i="1" s="1"/>
  <c r="P191" i="1"/>
  <c r="Q191" i="1" s="1"/>
  <c r="P179" i="1"/>
  <c r="Q179" i="1" s="1"/>
  <c r="P167" i="1"/>
  <c r="Q167" i="1" s="1"/>
  <c r="P155" i="1"/>
  <c r="Q155" i="1" s="1"/>
  <c r="P143" i="1"/>
  <c r="Q143" i="1" s="1"/>
  <c r="P131" i="1"/>
  <c r="Q131" i="1" s="1"/>
  <c r="P119" i="1"/>
  <c r="Q119" i="1" s="1"/>
  <c r="P107" i="1"/>
  <c r="Q107" i="1" s="1"/>
  <c r="P95" i="1"/>
  <c r="Q95" i="1" s="1"/>
  <c r="P83" i="1"/>
  <c r="Q83" i="1" s="1"/>
  <c r="P71" i="1"/>
  <c r="Q71" i="1" s="1"/>
  <c r="P59" i="1"/>
  <c r="Q59" i="1" s="1"/>
  <c r="P47" i="1"/>
  <c r="Q47" i="1" s="1"/>
  <c r="P35" i="1"/>
  <c r="Q35" i="1" s="1"/>
  <c r="P23" i="1"/>
  <c r="Q23" i="1" s="1"/>
  <c r="P11" i="1"/>
  <c r="Q11" i="1" s="1"/>
  <c r="P1772" i="1"/>
  <c r="Q1772" i="1" s="1"/>
  <c r="P1340" i="1"/>
  <c r="Q1340" i="1" s="1"/>
  <c r="P908" i="1"/>
  <c r="Q908" i="1" s="1"/>
  <c r="P476" i="1"/>
  <c r="Q476" i="1" s="1"/>
  <c r="P44" i="1"/>
  <c r="Q44" i="1" s="1"/>
  <c r="P934" i="1"/>
  <c r="Q934" i="1" s="1"/>
  <c r="P922" i="1"/>
  <c r="Q922" i="1" s="1"/>
  <c r="P910" i="1"/>
  <c r="Q910" i="1" s="1"/>
  <c r="P898" i="1"/>
  <c r="Q898" i="1" s="1"/>
  <c r="P886" i="1"/>
  <c r="Q886" i="1" s="1"/>
  <c r="P874" i="1"/>
  <c r="Q874" i="1" s="1"/>
  <c r="P862" i="1"/>
  <c r="Q862" i="1" s="1"/>
  <c r="P850" i="1"/>
  <c r="Q850" i="1" s="1"/>
  <c r="P838" i="1"/>
  <c r="Q838" i="1" s="1"/>
  <c r="P826" i="1"/>
  <c r="Q826" i="1" s="1"/>
  <c r="P814" i="1"/>
  <c r="Q814" i="1" s="1"/>
  <c r="P802" i="1"/>
  <c r="Q802" i="1" s="1"/>
  <c r="P790" i="1"/>
  <c r="Q790" i="1" s="1"/>
  <c r="P778" i="1"/>
  <c r="Q778" i="1" s="1"/>
  <c r="P766" i="1"/>
  <c r="Q766" i="1" s="1"/>
  <c r="P754" i="1"/>
  <c r="Q754" i="1" s="1"/>
  <c r="P742" i="1"/>
  <c r="Q742" i="1" s="1"/>
  <c r="P730" i="1"/>
  <c r="Q730" i="1" s="1"/>
  <c r="P718" i="1"/>
  <c r="Q718" i="1" s="1"/>
  <c r="P706" i="1"/>
  <c r="Q706" i="1" s="1"/>
  <c r="P694" i="1"/>
  <c r="Q694" i="1" s="1"/>
  <c r="P682" i="1"/>
  <c r="Q682" i="1" s="1"/>
  <c r="P670" i="1"/>
  <c r="Q670" i="1" s="1"/>
  <c r="P658" i="1"/>
  <c r="Q658" i="1" s="1"/>
  <c r="P646" i="1"/>
  <c r="Q646" i="1" s="1"/>
  <c r="P634" i="1"/>
  <c r="Q634" i="1" s="1"/>
  <c r="P622" i="1"/>
  <c r="Q622" i="1" s="1"/>
  <c r="P610" i="1"/>
  <c r="Q610" i="1" s="1"/>
  <c r="P598" i="1"/>
  <c r="Q598" i="1" s="1"/>
  <c r="P586" i="1"/>
  <c r="Q586" i="1" s="1"/>
  <c r="P574" i="1"/>
  <c r="Q574" i="1" s="1"/>
  <c r="Q562" i="1"/>
  <c r="P550" i="1"/>
  <c r="Q550" i="1" s="1"/>
  <c r="P538" i="1"/>
  <c r="Q538" i="1" s="1"/>
  <c r="P526" i="1"/>
  <c r="Q526" i="1" s="1"/>
  <c r="P514" i="1"/>
  <c r="Q514" i="1" s="1"/>
  <c r="P502" i="1"/>
  <c r="Q502" i="1" s="1"/>
  <c r="P490" i="1"/>
  <c r="Q490" i="1" s="1"/>
  <c r="P478" i="1"/>
  <c r="Q478" i="1" s="1"/>
  <c r="P466" i="1"/>
  <c r="Q466" i="1" s="1"/>
  <c r="P454" i="1"/>
  <c r="Q454" i="1" s="1"/>
  <c r="P442" i="1"/>
  <c r="Q442" i="1" s="1"/>
  <c r="P430" i="1"/>
  <c r="Q430" i="1" s="1"/>
  <c r="P418" i="1"/>
  <c r="Q418" i="1" s="1"/>
  <c r="P406" i="1"/>
  <c r="Q406" i="1" s="1"/>
  <c r="P394" i="1"/>
  <c r="Q394" i="1" s="1"/>
  <c r="P382" i="1"/>
  <c r="Q382" i="1" s="1"/>
  <c r="P370" i="1"/>
  <c r="Q370" i="1" s="1"/>
  <c r="P358" i="1"/>
  <c r="Q358" i="1" s="1"/>
  <c r="P346" i="1"/>
  <c r="Q346" i="1" s="1"/>
  <c r="P334" i="1"/>
  <c r="Q334" i="1" s="1"/>
  <c r="P322" i="1"/>
  <c r="Q322" i="1" s="1"/>
  <c r="P310" i="1"/>
  <c r="Q310" i="1" s="1"/>
  <c r="P298" i="1"/>
  <c r="Q298" i="1" s="1"/>
  <c r="P286" i="1"/>
  <c r="Q286" i="1" s="1"/>
  <c r="P274" i="1"/>
  <c r="Q274" i="1" s="1"/>
  <c r="P262" i="1"/>
  <c r="Q262" i="1" s="1"/>
  <c r="P250" i="1"/>
  <c r="Q250" i="1" s="1"/>
  <c r="P238" i="1"/>
  <c r="Q238" i="1" s="1"/>
  <c r="P226" i="1"/>
  <c r="Q226" i="1" s="1"/>
  <c r="P214" i="1"/>
  <c r="Q214" i="1" s="1"/>
  <c r="P202" i="1"/>
  <c r="Q202" i="1" s="1"/>
  <c r="P190" i="1"/>
  <c r="Q190" i="1" s="1"/>
  <c r="P178" i="1"/>
  <c r="Q178" i="1" s="1"/>
  <c r="P166" i="1"/>
  <c r="Q166" i="1" s="1"/>
  <c r="P154" i="1"/>
  <c r="Q154" i="1" s="1"/>
  <c r="P142" i="1"/>
  <c r="Q142" i="1" s="1"/>
  <c r="P130" i="1"/>
  <c r="Q130" i="1" s="1"/>
  <c r="P118" i="1"/>
  <c r="Q118" i="1" s="1"/>
  <c r="P106" i="1"/>
  <c r="Q106" i="1" s="1"/>
  <c r="P94" i="1"/>
  <c r="Q94" i="1" s="1"/>
  <c r="P82" i="1"/>
  <c r="Q82" i="1" s="1"/>
  <c r="P70" i="1"/>
  <c r="Q70" i="1" s="1"/>
  <c r="P58" i="1"/>
  <c r="Q58" i="1" s="1"/>
  <c r="P46" i="1"/>
  <c r="Q46" i="1" s="1"/>
  <c r="P34" i="1"/>
  <c r="Q34" i="1" s="1"/>
  <c r="P22" i="1"/>
  <c r="Q22" i="1" s="1"/>
  <c r="P10" i="1"/>
  <c r="Q10" i="1" s="1"/>
  <c r="P1771" i="1"/>
  <c r="Q1771" i="1" s="1"/>
  <c r="P1339" i="1"/>
  <c r="Q1339" i="1" s="1"/>
  <c r="P907" i="1"/>
  <c r="Q907" i="1" s="1"/>
  <c r="P475" i="1"/>
  <c r="Q475" i="1" s="1"/>
  <c r="P43" i="1"/>
  <c r="Q43" i="1" s="1"/>
  <c r="P945" i="1"/>
  <c r="Q945" i="1" s="1"/>
  <c r="P933" i="1"/>
  <c r="Q933" i="1" s="1"/>
  <c r="P921" i="1"/>
  <c r="Q921" i="1" s="1"/>
  <c r="P909" i="1"/>
  <c r="Q909" i="1" s="1"/>
  <c r="P897" i="1"/>
  <c r="Q897" i="1" s="1"/>
  <c r="P885" i="1"/>
  <c r="Q885" i="1" s="1"/>
  <c r="P873" i="1"/>
  <c r="Q873" i="1" s="1"/>
  <c r="P861" i="1"/>
  <c r="Q861" i="1" s="1"/>
  <c r="P849" i="1"/>
  <c r="Q849" i="1" s="1"/>
  <c r="P837" i="1"/>
  <c r="Q837" i="1" s="1"/>
  <c r="P825" i="1"/>
  <c r="Q825" i="1" s="1"/>
  <c r="P813" i="1"/>
  <c r="Q813" i="1" s="1"/>
  <c r="P801" i="1"/>
  <c r="Q801" i="1" s="1"/>
  <c r="P789" i="1"/>
  <c r="Q789" i="1" s="1"/>
  <c r="P777" i="1"/>
  <c r="Q777" i="1" s="1"/>
  <c r="P765" i="1"/>
  <c r="Q765" i="1" s="1"/>
  <c r="P753" i="1"/>
  <c r="Q753" i="1" s="1"/>
  <c r="P741" i="1"/>
  <c r="Q741" i="1" s="1"/>
  <c r="P729" i="1"/>
  <c r="Q729" i="1" s="1"/>
  <c r="P717" i="1"/>
  <c r="Q717" i="1" s="1"/>
  <c r="P705" i="1"/>
  <c r="Q705" i="1" s="1"/>
  <c r="P693" i="1"/>
  <c r="Q693" i="1" s="1"/>
  <c r="P681" i="1"/>
  <c r="Q681" i="1" s="1"/>
  <c r="P669" i="1"/>
  <c r="Q669" i="1" s="1"/>
  <c r="P657" i="1"/>
  <c r="Q657" i="1" s="1"/>
  <c r="P645" i="1"/>
  <c r="Q645" i="1" s="1"/>
  <c r="P633" i="1"/>
  <c r="Q633" i="1" s="1"/>
  <c r="P621" i="1"/>
  <c r="Q621" i="1" s="1"/>
  <c r="P609" i="1"/>
  <c r="Q609" i="1" s="1"/>
  <c r="P597" i="1"/>
  <c r="Q597" i="1" s="1"/>
  <c r="P585" i="1"/>
  <c r="Q585" i="1" s="1"/>
  <c r="P573" i="1"/>
  <c r="Q573" i="1" s="1"/>
  <c r="P561" i="1"/>
  <c r="Q561" i="1" s="1"/>
  <c r="P549" i="1"/>
  <c r="Q549" i="1" s="1"/>
  <c r="P537" i="1"/>
  <c r="Q537" i="1" s="1"/>
  <c r="P525" i="1"/>
  <c r="Q525" i="1" s="1"/>
  <c r="P513" i="1"/>
  <c r="Q513" i="1" s="1"/>
  <c r="P501" i="1"/>
  <c r="Q501" i="1" s="1"/>
  <c r="P489" i="1"/>
  <c r="Q489" i="1" s="1"/>
  <c r="P477" i="1"/>
  <c r="Q477" i="1" s="1"/>
  <c r="P465" i="1"/>
  <c r="Q465" i="1" s="1"/>
  <c r="P453" i="1"/>
  <c r="Q453" i="1" s="1"/>
  <c r="P441" i="1"/>
  <c r="Q441" i="1" s="1"/>
  <c r="P429" i="1"/>
  <c r="Q429" i="1" s="1"/>
  <c r="P417" i="1"/>
  <c r="Q417" i="1" s="1"/>
  <c r="P405" i="1"/>
  <c r="Q405" i="1" s="1"/>
  <c r="P393" i="1"/>
  <c r="Q393" i="1" s="1"/>
  <c r="P381" i="1"/>
  <c r="Q381" i="1" s="1"/>
  <c r="P369" i="1"/>
  <c r="Q369" i="1" s="1"/>
  <c r="P357" i="1"/>
  <c r="Q357" i="1" s="1"/>
  <c r="P345" i="1"/>
  <c r="Q345" i="1" s="1"/>
  <c r="P333" i="1"/>
  <c r="Q333" i="1" s="1"/>
  <c r="P321" i="1"/>
  <c r="Q321" i="1" s="1"/>
  <c r="P309" i="1"/>
  <c r="Q309" i="1" s="1"/>
  <c r="P297" i="1"/>
  <c r="Q297" i="1" s="1"/>
  <c r="P285" i="1"/>
  <c r="Q285" i="1" s="1"/>
  <c r="P273" i="1"/>
  <c r="Q273" i="1" s="1"/>
  <c r="P261" i="1"/>
  <c r="Q261" i="1" s="1"/>
  <c r="P249" i="1"/>
  <c r="Q249" i="1" s="1"/>
  <c r="P237" i="1"/>
  <c r="Q237" i="1" s="1"/>
  <c r="P225" i="1"/>
  <c r="Q225" i="1" s="1"/>
  <c r="P213" i="1"/>
  <c r="Q213" i="1" s="1"/>
  <c r="P201" i="1"/>
  <c r="Q201" i="1" s="1"/>
  <c r="P189" i="1"/>
  <c r="Q189" i="1" s="1"/>
  <c r="P177" i="1"/>
  <c r="Q177" i="1" s="1"/>
  <c r="P165" i="1"/>
  <c r="Q165" i="1" s="1"/>
  <c r="P153" i="1"/>
  <c r="Q153" i="1" s="1"/>
  <c r="P141" i="1"/>
  <c r="Q141" i="1" s="1"/>
  <c r="P129" i="1"/>
  <c r="Q129" i="1" s="1"/>
  <c r="P117" i="1"/>
  <c r="Q117" i="1" s="1"/>
  <c r="P105" i="1"/>
  <c r="Q105" i="1" s="1"/>
  <c r="P93" i="1"/>
  <c r="Q93" i="1" s="1"/>
  <c r="P81" i="1"/>
  <c r="Q81" i="1" s="1"/>
  <c r="P69" i="1"/>
  <c r="Q69" i="1" s="1"/>
  <c r="P57" i="1"/>
  <c r="Q57" i="1" s="1"/>
  <c r="P45" i="1"/>
  <c r="Q45" i="1" s="1"/>
  <c r="P33" i="1"/>
  <c r="Q33" i="1" s="1"/>
  <c r="P21" i="1"/>
  <c r="Q21" i="1" s="1"/>
  <c r="P9" i="1"/>
  <c r="Q9" i="1" s="1"/>
  <c r="P1700" i="1"/>
  <c r="Q1700" i="1" s="1"/>
  <c r="P1268" i="1"/>
  <c r="Q1268" i="1" s="1"/>
  <c r="P836" i="1"/>
  <c r="Q836" i="1" s="1"/>
  <c r="P404" i="1"/>
  <c r="Q404" i="1" s="1"/>
  <c r="P1040" i="1"/>
  <c r="Q1040" i="1" s="1"/>
  <c r="P1028" i="1"/>
  <c r="Q1028" i="1" s="1"/>
  <c r="P1016" i="1"/>
  <c r="Q1016" i="1" s="1"/>
  <c r="P1004" i="1"/>
  <c r="Q1004" i="1" s="1"/>
  <c r="P992" i="1"/>
  <c r="Q992" i="1" s="1"/>
  <c r="P968" i="1"/>
  <c r="Q968" i="1" s="1"/>
  <c r="P956" i="1"/>
  <c r="Q956" i="1" s="1"/>
  <c r="P944" i="1"/>
  <c r="Q944" i="1" s="1"/>
  <c r="P932" i="1"/>
  <c r="Q932" i="1" s="1"/>
  <c r="P920" i="1"/>
  <c r="Q920" i="1" s="1"/>
  <c r="P896" i="1"/>
  <c r="Q896" i="1" s="1"/>
  <c r="P884" i="1"/>
  <c r="Q884" i="1" s="1"/>
  <c r="P872" i="1"/>
  <c r="Q872" i="1" s="1"/>
  <c r="P860" i="1"/>
  <c r="Q860" i="1" s="1"/>
  <c r="P848" i="1"/>
  <c r="Q848" i="1" s="1"/>
  <c r="P824" i="1"/>
  <c r="Q824" i="1" s="1"/>
  <c r="P812" i="1"/>
  <c r="Q812" i="1" s="1"/>
  <c r="P800" i="1"/>
  <c r="Q800" i="1" s="1"/>
  <c r="P788" i="1"/>
  <c r="Q788" i="1" s="1"/>
  <c r="P776" i="1"/>
  <c r="Q776" i="1" s="1"/>
  <c r="P752" i="1"/>
  <c r="Q752" i="1" s="1"/>
  <c r="P740" i="1"/>
  <c r="Q740" i="1" s="1"/>
  <c r="P728" i="1"/>
  <c r="Q728" i="1" s="1"/>
  <c r="P716" i="1"/>
  <c r="Q716" i="1" s="1"/>
  <c r="P704" i="1"/>
  <c r="Q704" i="1" s="1"/>
  <c r="P680" i="1"/>
  <c r="Q680" i="1" s="1"/>
  <c r="P668" i="1"/>
  <c r="Q668" i="1" s="1"/>
  <c r="P656" i="1"/>
  <c r="Q656" i="1" s="1"/>
  <c r="P644" i="1"/>
  <c r="Q644" i="1" s="1"/>
  <c r="P632" i="1"/>
  <c r="Q632" i="1" s="1"/>
  <c r="P608" i="1"/>
  <c r="Q608" i="1" s="1"/>
  <c r="P596" i="1"/>
  <c r="Q596" i="1" s="1"/>
  <c r="P584" i="1"/>
  <c r="Q584" i="1" s="1"/>
  <c r="P572" i="1"/>
  <c r="Q572" i="1" s="1"/>
  <c r="P560" i="1"/>
  <c r="Q560" i="1" s="1"/>
  <c r="P536" i="1"/>
  <c r="Q536" i="1" s="1"/>
  <c r="P524" i="1"/>
  <c r="Q524" i="1" s="1"/>
  <c r="P512" i="1"/>
  <c r="Q512" i="1" s="1"/>
  <c r="P500" i="1"/>
  <c r="Q500" i="1" s="1"/>
  <c r="P488" i="1"/>
  <c r="Q488" i="1" s="1"/>
  <c r="P464" i="1"/>
  <c r="Q464" i="1" s="1"/>
  <c r="P452" i="1"/>
  <c r="Q452" i="1" s="1"/>
  <c r="P440" i="1"/>
  <c r="Q440" i="1" s="1"/>
  <c r="P428" i="1"/>
  <c r="Q428" i="1" s="1"/>
  <c r="P416" i="1"/>
  <c r="Q416" i="1" s="1"/>
  <c r="P392" i="1"/>
  <c r="Q392" i="1" s="1"/>
  <c r="P380" i="1"/>
  <c r="Q380" i="1" s="1"/>
  <c r="P368" i="1"/>
  <c r="Q368" i="1" s="1"/>
  <c r="P356" i="1"/>
  <c r="Q356" i="1" s="1"/>
  <c r="P344" i="1"/>
  <c r="Q344" i="1" s="1"/>
  <c r="P320" i="1"/>
  <c r="Q320" i="1" s="1"/>
  <c r="P308" i="1"/>
  <c r="Q308" i="1" s="1"/>
  <c r="P296" i="1"/>
  <c r="Q296" i="1" s="1"/>
  <c r="P284" i="1"/>
  <c r="Q284" i="1" s="1"/>
  <c r="P272" i="1"/>
  <c r="Q272" i="1" s="1"/>
  <c r="P248" i="1"/>
  <c r="Q248" i="1" s="1"/>
  <c r="P236" i="1"/>
  <c r="Q236" i="1" s="1"/>
  <c r="P224" i="1"/>
  <c r="Q224" i="1" s="1"/>
  <c r="P212" i="1"/>
  <c r="Q212" i="1" s="1"/>
  <c r="P200" i="1"/>
  <c r="Q200" i="1" s="1"/>
  <c r="P176" i="1"/>
  <c r="Q176" i="1" s="1"/>
  <c r="P164" i="1"/>
  <c r="Q164" i="1" s="1"/>
  <c r="P152" i="1"/>
  <c r="Q152" i="1" s="1"/>
  <c r="P140" i="1"/>
  <c r="Q140" i="1" s="1"/>
  <c r="P128" i="1"/>
  <c r="Q128" i="1" s="1"/>
  <c r="P104" i="1"/>
  <c r="Q104" i="1" s="1"/>
  <c r="P92" i="1"/>
  <c r="Q92" i="1" s="1"/>
  <c r="P80" i="1"/>
  <c r="Q80" i="1" s="1"/>
  <c r="P68" i="1"/>
  <c r="Q68" i="1" s="1"/>
  <c r="P56" i="1"/>
  <c r="Q56" i="1" s="1"/>
  <c r="P32" i="1"/>
  <c r="Q32" i="1" s="1"/>
  <c r="P20" i="1"/>
  <c r="Q20" i="1" s="1"/>
  <c r="P8" i="1"/>
  <c r="Q8" i="1" s="1"/>
  <c r="P1699" i="1"/>
  <c r="Q1699" i="1" s="1"/>
  <c r="P1267" i="1"/>
  <c r="Q1267" i="1" s="1"/>
  <c r="P835" i="1"/>
  <c r="Q835" i="1" s="1"/>
  <c r="L1908" i="1"/>
  <c r="F13" i="6" l="1"/>
</calcChain>
</file>

<file path=xl/sharedStrings.xml><?xml version="1.0" encoding="utf-8"?>
<sst xmlns="http://schemas.openxmlformats.org/spreadsheetml/2006/main" count="13465" uniqueCount="565">
  <si>
    <t>Org.</t>
  </si>
  <si>
    <t>Prog.</t>
  </si>
  <si>
    <t>Econ.</t>
  </si>
  <si>
    <t>Sp.</t>
  </si>
  <si>
    <t>Descripció</t>
  </si>
  <si>
    <t>Inicials</t>
  </si>
  <si>
    <t>Modificacions</t>
  </si>
  <si>
    <t>Definitius</t>
  </si>
  <si>
    <t>Despeses compromeses</t>
  </si>
  <si>
    <t>Obligacions reconegudes netes</t>
  </si>
  <si>
    <t>Pagaments</t>
  </si>
  <si>
    <t>Obligacions pendents de pagament</t>
  </si>
  <si>
    <t>Romanents de crèdit</t>
  </si>
  <si>
    <t>Sous Grup C1</t>
  </si>
  <si>
    <t>Sous Grup C2</t>
  </si>
  <si>
    <t>Triennis funcionaris</t>
  </si>
  <si>
    <t>Complement Destí Personal Funcionari</t>
  </si>
  <si>
    <t>Complement Específic Personal Funcionari</t>
  </si>
  <si>
    <t>Retribucions Bàsiques Personal Laboral Fix</t>
  </si>
  <si>
    <t>Triennis Personal Laboral Fix</t>
  </si>
  <si>
    <t>Hores Extres Personal Laboral Fix</t>
  </si>
  <si>
    <t>Complement Destí Personal Laboral Fix</t>
  </si>
  <si>
    <t>Complement Específic Personal Laboral Fix</t>
  </si>
  <si>
    <t>Retribucions Bàsiques Personal Laboral Temp</t>
  </si>
  <si>
    <t>Triennis laboral temporal</t>
  </si>
  <si>
    <t>Complement Destí Personal Laboral Temporal</t>
  </si>
  <si>
    <t>Complement Específic Personal Laboral Temp</t>
  </si>
  <si>
    <t>Indemnitzacions personal laboral temporal</t>
  </si>
  <si>
    <t>Productivitat Personal Funcionari</t>
  </si>
  <si>
    <t>Productivitat Personal Laboral Fix</t>
  </si>
  <si>
    <t>Productivitat personal laboral temporal</t>
  </si>
  <si>
    <t>Gratificació Funcionaris Hores Extra</t>
  </si>
  <si>
    <t>Hores Extres Personal Laboral Temporal</t>
  </si>
  <si>
    <t>Seguretat Social</t>
  </si>
  <si>
    <t>Arrendament equips informàtic</t>
  </si>
  <si>
    <t>Manteniment Equips Informàtics</t>
  </si>
  <si>
    <t>Compra de petit material informàtic</t>
  </si>
  <si>
    <t>Material d'oficina</t>
  </si>
  <si>
    <t>Fotocòpies i impressions</t>
  </si>
  <si>
    <t>Serveis de Telecomunicacions</t>
  </si>
  <si>
    <t>Consultoria per les càmeres protecció ciutat</t>
  </si>
  <si>
    <t>Manteniment programari informàtic</t>
  </si>
  <si>
    <t>Compromisos intervencions via pública - càmeres ciutadania</t>
  </si>
  <si>
    <t>Programari informàtic</t>
  </si>
  <si>
    <t>Sous Grup A1</t>
  </si>
  <si>
    <t>Formació i perfeccionament</t>
  </si>
  <si>
    <t>Productivitat Personal Laboral fix</t>
  </si>
  <si>
    <t>Fotocòpies i Impressions</t>
  </si>
  <si>
    <t>Sous Grup A2</t>
  </si>
  <si>
    <t>Productivitat Personal Laboral Temporal</t>
  </si>
  <si>
    <t>Manteniment programari informàtic Solana</t>
  </si>
  <si>
    <t>Adquisició equips informàtic</t>
  </si>
  <si>
    <t>Seguretat Social</t>
  </si>
  <si>
    <t xml:space="preserve">Trienis funcionaris </t>
  </si>
  <si>
    <t>Fons d'acció social</t>
  </si>
  <si>
    <t>Ampliació Arxiu Comarcal. Redacció projecte.</t>
  </si>
  <si>
    <t>Manteniment mobiliari</t>
  </si>
  <si>
    <t>Premsa, revistes, llibres i altres publicacions</t>
  </si>
  <si>
    <t>Despeses Postals</t>
  </si>
  <si>
    <t>Manteniment Web</t>
  </si>
  <si>
    <t>Serveis de Transports</t>
  </si>
  <si>
    <t>Atencions protcol·làries i representatives</t>
  </si>
  <si>
    <t>Publicitat i propaganda</t>
  </si>
  <si>
    <t>Tallers, conferències i cursos</t>
  </si>
  <si>
    <t xml:space="preserve">Projecte Mctrepat </t>
  </si>
  <si>
    <t>Altres despeses diverses</t>
  </si>
  <si>
    <t>Contracte de seguretat</t>
  </si>
  <si>
    <t>Estudis i treballs tècnics</t>
  </si>
  <si>
    <t>Altres treballs realitzats per altres empreses i professionals</t>
  </si>
  <si>
    <t>Projecte Embarrat</t>
  </si>
  <si>
    <t xml:space="preserve">Restauració i conservació </t>
  </si>
  <si>
    <t>Filmacions Cal Trepat</t>
  </si>
  <si>
    <t>Dietes del personal no directiu</t>
  </si>
  <si>
    <t>Locomoció del personal no directiu</t>
  </si>
  <si>
    <t>Manteniment maquinària, instal i utillatge</t>
  </si>
  <si>
    <t xml:space="preserve">Subv. OSIC Equipaments Museus. Manteniment maquinària </t>
  </si>
  <si>
    <t>Productes de neteja i bany</t>
  </si>
  <si>
    <t>COVID Subministrament de productes</t>
  </si>
  <si>
    <t>Manteniment web</t>
  </si>
  <si>
    <t>Tributs de les comunitats autònomes</t>
  </si>
  <si>
    <t xml:space="preserve">Exposicions temporals </t>
  </si>
  <si>
    <t>Exposicions permanents</t>
  </si>
  <si>
    <t>Pla Director Cal Pedrolo i Cal Calçada</t>
  </si>
  <si>
    <t>Intervencions arqueològiques generals</t>
  </si>
  <si>
    <t>Edició de llibres i catàlegs</t>
  </si>
  <si>
    <t xml:space="preserve">Revista URTX 31 </t>
  </si>
  <si>
    <t xml:space="preserve">Mobiliari </t>
  </si>
  <si>
    <t xml:space="preserve">Inversió il·luminació </t>
  </si>
  <si>
    <t>Adquisició Cap Gòtic Portalada Parròquia</t>
  </si>
  <si>
    <t>Adquisició de quadres. Obres d'art</t>
  </si>
  <si>
    <t>Jornades de Memòria 2023</t>
  </si>
  <si>
    <t>Projecte Violències</t>
  </si>
  <si>
    <t>Manteniment WEB</t>
  </si>
  <si>
    <t xml:space="preserve">Complement Especific Personal Funcionari </t>
  </si>
  <si>
    <t>Drets d'Autors</t>
  </si>
  <si>
    <t>Manteniment Elements de Transport</t>
  </si>
  <si>
    <t>Assegurances</t>
  </si>
  <si>
    <t>Tributs Estatals</t>
  </si>
  <si>
    <t>Manteniment i connexió a internet d'alta capacitat</t>
  </si>
  <si>
    <t>Regidors Corporació</t>
  </si>
  <si>
    <t>Material de Protocol</t>
  </si>
  <si>
    <t>Associacions Municipals</t>
  </si>
  <si>
    <t>Dietes dels memebres dels òrgans de govern</t>
  </si>
  <si>
    <t>Assistències Reunions Regidors</t>
  </si>
  <si>
    <t>Locomoció dels Membres dels Òrgans de Govern</t>
  </si>
  <si>
    <t>Assistències Juntes Veïnals</t>
  </si>
  <si>
    <t>Subv. Grups Municipals</t>
  </si>
  <si>
    <t>Subv. Associació Melfha. Detecció de celiaquia a campaments de refugiats.</t>
  </si>
  <si>
    <t>Productes alimentaris</t>
  </si>
  <si>
    <t>Assegurança Defensa Jurídica</t>
  </si>
  <si>
    <t>Assegurança Responsabilitat Civil</t>
  </si>
  <si>
    <t>Publicació en diaris oficials</t>
  </si>
  <si>
    <t>Publicacions oficials en altres</t>
  </si>
  <si>
    <t>Jurídics i Contenciosos</t>
  </si>
  <si>
    <t xml:space="preserve">Procesos electorals </t>
  </si>
  <si>
    <t>Serveis de prevenció</t>
  </si>
  <si>
    <t>Inscripcions registre de la propietat</t>
  </si>
  <si>
    <t>Base de dades Espublico</t>
  </si>
  <si>
    <t>Servei recull de premsa</t>
  </si>
  <si>
    <t>Altres treballs realitzats per informàtica</t>
  </si>
  <si>
    <t>Base de dades el Derecho</t>
  </si>
  <si>
    <t>Altres treballs realitzats per altres empreses. Gestoria Associacions</t>
  </si>
  <si>
    <t>Assistència tribunals per a processos selectius</t>
  </si>
  <si>
    <t>Productes alimentaris.</t>
  </si>
  <si>
    <t xml:space="preserve">Telefonia </t>
  </si>
  <si>
    <t>Telefonia</t>
  </si>
  <si>
    <t>Serveis Neteja Assoc ALBA</t>
  </si>
  <si>
    <t>Indemnitzacions personal funcionari</t>
  </si>
  <si>
    <t>Arrendament Mitjans de Transport</t>
  </si>
  <si>
    <t>Arrendament càmeres personals agents</t>
  </si>
  <si>
    <t>Manteniment Carrers, Jardins, Camins</t>
  </si>
  <si>
    <t>Manteniment emissores</t>
  </si>
  <si>
    <t>Combustible i carburants cotxes</t>
  </si>
  <si>
    <t>Vestuari del Personal</t>
  </si>
  <si>
    <t>Material Tècnic</t>
  </si>
  <si>
    <t>Custòdia i Dipòsits</t>
  </si>
  <si>
    <t>Recollida d'animals</t>
  </si>
  <si>
    <t>Compra Armes</t>
  </si>
  <si>
    <t>Compra vehicles (motos)</t>
  </si>
  <si>
    <t>Arrendament pavelló CNT</t>
  </si>
  <si>
    <t>Plataforma informàtica bons Tàrrega</t>
  </si>
  <si>
    <t>Llums campanya Nadal</t>
  </si>
  <si>
    <t>Omplim d'art els aparadors</t>
  </si>
  <si>
    <t xml:space="preserve">Servei Assistència Tècnica PECT </t>
  </si>
  <si>
    <t>Conveni Cambra Comerç.Promoció reactivació comerç 2022</t>
  </si>
  <si>
    <t>Subv. activitats empresarials</t>
  </si>
  <si>
    <t>Subv. Foment Tàrrega. Promoció del comerç i campanyes.</t>
  </si>
  <si>
    <t>Reactivació comerç Tàrrega 2023. Bons</t>
  </si>
  <si>
    <t>Manten maquinària, instal·l tècni utillatge.</t>
  </si>
  <si>
    <t>Arrendament Maquinària, Instal i Estris</t>
  </si>
  <si>
    <t>Altres treballs realitzats per altres empreses i professionals. Contracte sonorització il·luminiació</t>
  </si>
  <si>
    <t>Activitats Fires</t>
  </si>
  <si>
    <t>Altres subministraments</t>
  </si>
  <si>
    <t>Altres despeses diverses.</t>
  </si>
  <si>
    <t>Mercats Populars</t>
  </si>
  <si>
    <t>Subv. Associació Agrat. Fira Cervesa.</t>
  </si>
  <si>
    <t>Subv. Societat de caçadors. Fira del caçador.</t>
  </si>
  <si>
    <t>Subv. Premi comprador mercat vehicle d'ocasió.</t>
  </si>
  <si>
    <t>Publicitat i propaganda.</t>
  </si>
  <si>
    <t>Cànon Transport ATM</t>
  </si>
  <si>
    <t>Subv. Transport Urbà</t>
  </si>
  <si>
    <t>Interessos préstec refinançament Caixabank 2019</t>
  </si>
  <si>
    <t>Interessos préstec 50.000 elements de transport Caixabank 2019</t>
  </si>
  <si>
    <t>Interessos préstec 272.000 piscina coberta Caixabank 2020</t>
  </si>
  <si>
    <t>Interessos prèstec RESIDENCIA TREPAT Caixabank 2021</t>
  </si>
  <si>
    <t>Interessos prèstec 109.000 caldera/escombradora BSAB 2021</t>
  </si>
  <si>
    <t>Interessos prèstec 214.000 Caixabank inversions 2022</t>
  </si>
  <si>
    <t>Interessos prèstec inversions 2023</t>
  </si>
  <si>
    <t>Interessos prèstec 215.000 Caixa enginyers 2022</t>
  </si>
  <si>
    <t>Interessos pòlissa de crèdit</t>
  </si>
  <si>
    <t>BBVA Refinançament</t>
  </si>
  <si>
    <t>Caja Madrid 2008</t>
  </si>
  <si>
    <t>Caja Madrid 2009</t>
  </si>
  <si>
    <t>Despeses Formalització</t>
  </si>
  <si>
    <t>Amortització prestec refinançament Caixa Banc 2019</t>
  </si>
  <si>
    <t>Amortització préstec 50.000 elements de transport Caixabank 2019</t>
  </si>
  <si>
    <t>Amortització préstec 272.000 piscina coberta Caixabank 2020</t>
  </si>
  <si>
    <t>Amortització prèstec RESIDENCIA TREPAT Caixabank 2021</t>
  </si>
  <si>
    <t>Amortització prèstec 109.000 caldera/escombradora BSAB 2021</t>
  </si>
  <si>
    <t>Amortització prèstec DA 108 1498033,79 BSAB 2021</t>
  </si>
  <si>
    <t>Amortització prèstec 214.000 Caixabank inversions 2022</t>
  </si>
  <si>
    <t>Amortització prèstec inversions 2023</t>
  </si>
  <si>
    <t>Amortització BBVA refin 2010</t>
  </si>
  <si>
    <t>Ocupació dels terrenys de l'Àngel Guimerà</t>
  </si>
  <si>
    <t>Entitats Locals Menors</t>
  </si>
  <si>
    <t>Indemnització COVID-19 - zona blava</t>
  </si>
  <si>
    <t>FONS DE CONTINGÈNCIA. Art. 31 LO2/2012 EPSF</t>
  </si>
  <si>
    <t>Tributs entitats locals</t>
  </si>
  <si>
    <t>Servei de Recaptació</t>
  </si>
  <si>
    <t>Interessos Demora</t>
  </si>
  <si>
    <t>Altres despeses financeres</t>
  </si>
  <si>
    <t>Manteniment Edificis i Construccions</t>
  </si>
  <si>
    <t>Subministrament Energia Elèctrica</t>
  </si>
  <si>
    <t>Subministrament aigua</t>
  </si>
  <si>
    <t>Combustible i carburants</t>
  </si>
  <si>
    <t>Arrendament Edificis</t>
  </si>
  <si>
    <t>Manteniment de solars</t>
  </si>
  <si>
    <t>Subministrament Aigua Reg Carrers i Jardins</t>
  </si>
  <si>
    <t>Material de Seguretat</t>
  </si>
  <si>
    <t>Tributs de les comunitats autònomes.</t>
  </si>
  <si>
    <t>Accessiblitat</t>
  </si>
  <si>
    <t>Inversió nova de maquinària, instal·lacions tècniques i utillatge</t>
  </si>
  <si>
    <t>Elements de transport</t>
  </si>
  <si>
    <t>Consultoria per la intervenció i liquidació del contracte d'aigua</t>
  </si>
  <si>
    <t>Triturat material reciclat per camins</t>
  </si>
  <si>
    <t>Explotació Deixalleria. Contracte serveis</t>
  </si>
  <si>
    <t>Recollida de Brossa</t>
  </si>
  <si>
    <t>Recollida Brossa Orgànica</t>
  </si>
  <si>
    <t>Recollida Selectiva Cartaes</t>
  </si>
  <si>
    <t>Retorn ACR</t>
  </si>
  <si>
    <t>Cànons</t>
  </si>
  <si>
    <t xml:space="preserve">Manteniment carrers, jardins, camins </t>
  </si>
  <si>
    <t>Edificis i altres construccions.</t>
  </si>
  <si>
    <t>Valoracions i Peritatges</t>
  </si>
  <si>
    <t>Renovació i modernització enllumenat públic</t>
  </si>
  <si>
    <t>Reposició arbres</t>
  </si>
  <si>
    <t>Subministrament Energia Elèctrica antenes sant Eloi</t>
  </si>
  <si>
    <t>Manutenció Animals</t>
  </si>
  <si>
    <t xml:space="preserve">Mantiment i neteja jardineria parc de Sant Eloi </t>
  </si>
  <si>
    <t>Subv. Associació Amics de l'arbre. Conservació del parc.</t>
  </si>
  <si>
    <t xml:space="preserve">Aigua reg carrers i jardins </t>
  </si>
  <si>
    <t>Conveni Espai Natural de Ponent Anglesola-Tàrrega-Vilagrassa. Dinamització de l'espai natural.</t>
  </si>
  <si>
    <t>Subv. Associació Limonium. Projecte Aula Natura a la Figuerosa.</t>
  </si>
  <si>
    <t>Conveni Espai Natural Belianes</t>
  </si>
  <si>
    <t>Subv. Grup Gemma. Dinamització espai del pla de Lluçà</t>
  </si>
  <si>
    <t>Subministrament Gas</t>
  </si>
  <si>
    <t>Neteges Alba</t>
  </si>
  <si>
    <t>Subministrament energia elèctrica</t>
  </si>
  <si>
    <t>Instal·lació d'aigua normativa legionel·la</t>
  </si>
  <si>
    <t>Figures de goma bestiari local</t>
  </si>
  <si>
    <t>Activitats Culturals i Esportives</t>
  </si>
  <si>
    <t>Contractació espectacle Concurs de Teatre BAT</t>
  </si>
  <si>
    <t>Accions espai públic</t>
  </si>
  <si>
    <t>Sant Jordi</t>
  </si>
  <si>
    <t xml:space="preserve">Festival Paupaterres </t>
  </si>
  <si>
    <t>Mostra Escolar de Teatre</t>
  </si>
  <si>
    <t>Cicle Gaudí Tàrrega</t>
  </si>
  <si>
    <t>Promoció cultura popular</t>
  </si>
  <si>
    <t>Conveni adhesió Apropa Cultura</t>
  </si>
  <si>
    <t>Accions Pedrolo</t>
  </si>
  <si>
    <t>Programació escolar</t>
  </si>
  <si>
    <t>Balls del diumenge</t>
  </si>
  <si>
    <t>Disseny de l'agenda cultural de l'Urgell</t>
  </si>
  <si>
    <t>Repartiment de l'agenda cultural de l'Urgell</t>
  </si>
  <si>
    <t>Restauració Folklore local</t>
  </si>
  <si>
    <t>Casa Pedrolo</t>
  </si>
  <si>
    <t>Compra mobiliari sala treball en grup</t>
  </si>
  <si>
    <t>Llibres</t>
  </si>
  <si>
    <t>Accions culturals residències Arxiu</t>
  </si>
  <si>
    <t>Agenta. Sant Joan.</t>
  </si>
  <si>
    <t>Agrat. Concert festa major.</t>
  </si>
  <si>
    <t>Amics de la sardana. Concurs de sardanes</t>
  </si>
  <si>
    <t>Associació Sant Antoni. Festa dels Tres Tombs.</t>
  </si>
  <si>
    <t>Fal·lera Gegantera</t>
  </si>
  <si>
    <t>Cobla Tàrrega</t>
  </si>
  <si>
    <t>Ramon Carnicer</t>
  </si>
  <si>
    <t>Coral Frescor</t>
  </si>
  <si>
    <t xml:space="preserve">Coral Polifònica de l'Urgell </t>
  </si>
  <si>
    <t>Associació amics de l'orgue</t>
  </si>
  <si>
    <t>Subv. Guixanet. GamVerrada</t>
  </si>
  <si>
    <t>Subv. Orfeó Nova Tàrrega. Cicle coral.</t>
  </si>
  <si>
    <t>Subv. Circuit urgellenc. Cine Club La Lloca, Cinema infantil i Òpera en alta definició.</t>
  </si>
  <si>
    <t xml:space="preserve">Subv. Guixanet. Activitats ordinàries </t>
  </si>
  <si>
    <t>Subv. Pares Carmelites. Festes del barri del Carme.</t>
  </si>
  <si>
    <t>Subv. Galacticat. Festival Galacticat.</t>
  </si>
  <si>
    <t>Subv. Amics de l'arbre. Aplec de Sant Eloi.</t>
  </si>
  <si>
    <t>Subv. Centre cultural. Premis Culturàlia</t>
  </si>
  <si>
    <t>Subv. La Xarxa. Teatre infantil La Xarxa.</t>
  </si>
  <si>
    <t>Subv. Teatre Ateneu. Activitats.</t>
  </si>
  <si>
    <t>Subv. Grup de teatre Bat. Concurs de teatre.</t>
  </si>
  <si>
    <t>Subv. Paupaterres. Festival Paupaterres.</t>
  </si>
  <si>
    <t xml:space="preserve">Subv. Agenta. Correllengua. </t>
  </si>
  <si>
    <t>Subv. Centre cultural. Revista.</t>
  </si>
  <si>
    <t>Subv. Agrat. Closcamoll.</t>
  </si>
  <si>
    <t>Subv. Ass. Alba. Festes Estiu.</t>
  </si>
  <si>
    <t>Beca Joaquim Capdevila</t>
  </si>
  <si>
    <t>Subv. Agrat. Memefest.</t>
  </si>
  <si>
    <t>Subv.Paupaterres.Concert dels 25 anys.</t>
  </si>
  <si>
    <t>Subv. Teatre Ateneu. Obres.</t>
  </si>
  <si>
    <t>Subv. Teatre Ateneu. Legalització del treatre</t>
  </si>
  <si>
    <t>Redacció projecte legalitzacióRITE Teatre Ateneu</t>
  </si>
  <si>
    <t>Ticketing</t>
  </si>
  <si>
    <t>Aportació EPEL Fira del Teatre</t>
  </si>
  <si>
    <t>Aportació OVP Fira del Teatre</t>
  </si>
  <si>
    <t>Mural</t>
  </si>
  <si>
    <t>Equipament Espai MerCat</t>
  </si>
  <si>
    <t>Maquinària, instal·lacions tècniques i utillatge</t>
  </si>
  <si>
    <t>Servei Ambulàncies</t>
  </si>
  <si>
    <t>Nit del Tararot</t>
  </si>
  <si>
    <t>Concerts Musicals</t>
  </si>
  <si>
    <t>Activitats Festa Major</t>
  </si>
  <si>
    <t>Festes populars</t>
  </si>
  <si>
    <t>Cavalcada Reis</t>
  </si>
  <si>
    <t>Punt violeta</t>
  </si>
  <si>
    <t>Activitats de participació</t>
  </si>
  <si>
    <t>Activitats de Particiapció</t>
  </si>
  <si>
    <t>Activitats Juntes Districte</t>
  </si>
  <si>
    <t>Implementació del procés de pressupostos participatius</t>
  </si>
  <si>
    <t>Subv. Associació de veïns Fàtima. Festa de barri.</t>
  </si>
  <si>
    <t xml:space="preserve">Subv. FAVT. Despeses ordinàries </t>
  </si>
  <si>
    <t>Subv. Pares Carmelites. Festa del Carme.</t>
  </si>
  <si>
    <t xml:space="preserve">Manteniment en il·luminació </t>
  </si>
  <si>
    <t>Materials local social</t>
  </si>
  <si>
    <t>Activitats Juntes nuclis agregats</t>
  </si>
  <si>
    <t xml:space="preserve">Gestió local social </t>
  </si>
  <si>
    <t>Gestió Piscina Nucli Agregat</t>
  </si>
  <si>
    <t>Gestió local social</t>
  </si>
  <si>
    <t>Arrenjament pista central</t>
  </si>
  <si>
    <t>Activitats Juntes nuclis agregats (antenes)</t>
  </si>
  <si>
    <t>Activitats Juntes nuclis agregats (comunals)</t>
  </si>
  <si>
    <t>Subv. Associació de Veïns de Claravalls. Activitats de lleure</t>
  </si>
  <si>
    <t>Activitats Junta (aportació portaveu)</t>
  </si>
  <si>
    <t>Aportació Antenia </t>
  </si>
  <si>
    <t>Escala d'accés a la Solana</t>
  </si>
  <si>
    <t xml:space="preserve">Material didàctic </t>
  </si>
  <si>
    <t>Serveis externs activitats formatives</t>
  </si>
  <si>
    <t>Subvenció FPDual 22 (22-23) Ros Roca SA</t>
  </si>
  <si>
    <t>Subvenció FPDual 22 (22-23) Munmas SLU</t>
  </si>
  <si>
    <t>Subvenció FPDual 22 (22-23) Sereva Cooling SL</t>
  </si>
  <si>
    <t>Subvenció FPDual 22 (22-23) Jaume Costa SL</t>
  </si>
  <si>
    <t>Subvenció FPDual 22 (22-23) Dac Industrial Solutions CS Grup SL</t>
  </si>
  <si>
    <t>Subvenció FPDual 22 (22-23) Indox Energy Systems SL</t>
  </si>
  <si>
    <t>Subvenció FPDual 22 (22-23) Jympa Futragro SL</t>
  </si>
  <si>
    <t xml:space="preserve">Material oficina </t>
  </si>
  <si>
    <t xml:space="preserve">Assegurances </t>
  </si>
  <si>
    <t>Del personal no directiu.</t>
  </si>
  <si>
    <t>Cursos Català Aportació a CNL</t>
  </si>
  <si>
    <t>Subv. Associació Sobreestants de Catalunya. Revista SOBBI.</t>
  </si>
  <si>
    <t>Subv. Centres Educatius</t>
  </si>
  <si>
    <t>Subv. Entitats Educatives</t>
  </si>
  <si>
    <t>Material didàctic</t>
  </si>
  <si>
    <t>Subministrament servei menjador</t>
  </si>
  <si>
    <t>Subv. Ins. Alfons Costafreda. Programa SEFED. Conveni aula de simulació d'empreses.</t>
  </si>
  <si>
    <t>Manteniment instruments projecte Brass band</t>
  </si>
  <si>
    <t>Manteniment d'instruments i altre immob.material</t>
  </si>
  <si>
    <t>Altres despeses diverses ACEM</t>
  </si>
  <si>
    <t>Material docent</t>
  </si>
  <si>
    <t>Instruments musicals</t>
  </si>
  <si>
    <t>Mobiliari</t>
  </si>
  <si>
    <t>Taller diversificat - BrassBand</t>
  </si>
  <si>
    <t>Fira/Mostra educació/ocupació</t>
  </si>
  <si>
    <t>Taller diversificat de suport i reforç educatiu</t>
  </si>
  <si>
    <t>Activitats educatives</t>
  </si>
  <si>
    <t>Contractació a tercers per Esplais/Casals d'estiu</t>
  </si>
  <si>
    <t>Petits arqueòlegs</t>
  </si>
  <si>
    <t>Subv. Beques Material Escolar</t>
  </si>
  <si>
    <t>Subv. Escola Pia. Llibres, material escolar i sortides curriculars.</t>
  </si>
  <si>
    <t>Subv. Escola Maria-Mercè Marçal. Llibres, material escolar i sortides curriculars.</t>
  </si>
  <si>
    <t>Subv. Institut Alfons Costafreda. Llibres, material escolar i sortides curriculars.</t>
  </si>
  <si>
    <t>Subv. Fundació Vedruna Tàrrega - Sant Josep. Llibres, material escolar i sortides curriculars.</t>
  </si>
  <si>
    <t>Subv. Escola Àngel Guimerà. Llibres, material escolar i sortides curriculars.</t>
  </si>
  <si>
    <t>Subv. Escola Jacint Verdaguer. Llibres, material escolar i sortides curriculars.</t>
  </si>
  <si>
    <t>Subv. Institut Manuel de Pedrolo. Llibres, material escolar i sortides curriculars.</t>
  </si>
  <si>
    <t>Subv. Escola Sta. Maria de l'Alba. Llibres, material escolar i sortides curriculars.</t>
  </si>
  <si>
    <t>Subv. vetlladors per a infants amb NEE</t>
  </si>
  <si>
    <t>MRR TALLERS SUPORT I ACOMPANYAMENT EDUCATIU</t>
  </si>
  <si>
    <t>MRR PROMOCIÓ OPORTUNITATS EDUCATIVES MÉS ENLLÀ DE L'ESCOLA</t>
  </si>
  <si>
    <t>Activitats Joventut</t>
  </si>
  <si>
    <t>Activitats ciutadania</t>
  </si>
  <si>
    <t>Projecte i obres de millora de l'Oficina Jove</t>
  </si>
  <si>
    <t>Subv. Agrat. "Juventudes"</t>
  </si>
  <si>
    <t>Subv. Agrat. Flèndit.</t>
  </si>
  <si>
    <t>Subv. Paupaterres. Concurs música jove</t>
  </si>
  <si>
    <t>Subv. AEiG Mestre Güell Roger de Llúria. Projecte "Descobrim"</t>
  </si>
  <si>
    <t xml:space="preserve">Energia elèctrica Pisos socials </t>
  </si>
  <si>
    <t>Mobiliari.</t>
  </si>
  <si>
    <t>Projecte Recepta Social</t>
  </si>
  <si>
    <t>Projecte Menjador Social</t>
  </si>
  <si>
    <t>Programa Sempre acompanyats</t>
  </si>
  <si>
    <t>Activitats Acció Social</t>
  </si>
  <si>
    <t>Altres projectes socials</t>
  </si>
  <si>
    <t>Serveis socials Consell Comarcal</t>
  </si>
  <si>
    <t>Contracte de sonortització i ilumunació</t>
  </si>
  <si>
    <t>Subv. Taller Alba. Equinoteràpia.</t>
  </si>
  <si>
    <t xml:space="preserve">Subv. Ass. Sant Antoni d'Amics de la Residència. Revista i activitats. </t>
  </si>
  <si>
    <t>Subv. Associació Alzheimer Tàrrega. Estimulació cognitiva.</t>
  </si>
  <si>
    <t>Subv. Creu Roja. Ocupació.</t>
  </si>
  <si>
    <t>Subv. Servei de Suport al Dol de Ponent. Activitats.</t>
  </si>
  <si>
    <t xml:space="preserve">Subv. Aula d’Extensió Universitària. Xerrades i tallers. </t>
  </si>
  <si>
    <t>Subv. Ass. Alba. Projecte benestar i salut</t>
  </si>
  <si>
    <t>Subv. Fundació Residència Gent Gran St. Antoni. Renovació material geriàtric</t>
  </si>
  <si>
    <t>Projectes inclusió</t>
  </si>
  <si>
    <t>Activitats serveis intervenció educativa</t>
  </si>
  <si>
    <t>Activitats servei d'atenció diürna</t>
  </si>
  <si>
    <t>Gestió del magatzem d’aliments solidari</t>
  </si>
  <si>
    <t>Conveni Aportació a Banc d'Aliments de Lleida</t>
  </si>
  <si>
    <t xml:space="preserve">Conveni Suport ocupació CARTAES </t>
  </si>
  <si>
    <t>Ajuts a la Formació</t>
  </si>
  <si>
    <t>Arrendament Terrenys</t>
  </si>
  <si>
    <t>Assessorament i formació horts</t>
  </si>
  <si>
    <t>Subv. Coop. Mans Unides. Millora instal.lacions escola Àfrica.</t>
  </si>
  <si>
    <t>Subv. Associació Melhfa. Acollida infants sahrauis.</t>
  </si>
  <si>
    <t>Subv. Fons Solidaritat</t>
  </si>
  <si>
    <t>Subv. Coop. Monges Carmelites. Beques estudiants Kenya.</t>
  </si>
  <si>
    <t>Subv. A. Melpha. Kits sanitaris campaments refugiats saharauís</t>
  </si>
  <si>
    <t>Activitats Hàbits Saludables</t>
  </si>
  <si>
    <t>Manteniment desfibril·ladors</t>
  </si>
  <si>
    <t>Subv. Aula Universitària de Gent Gran. Activitats 1r trimestre</t>
  </si>
  <si>
    <t>Subv. APADOC. Activitats ordinàries de gener a març i de setembre a desembre.</t>
  </si>
  <si>
    <t>Subv. ADC Lleida. Activitats ordinàries a Tàrrega.</t>
  </si>
  <si>
    <t xml:space="preserve">Subv. Ass.Ondara Sió. Activitat d'atenció a les persones </t>
  </si>
  <si>
    <t>Subv. Associació Frater. Activitats ordinàries.</t>
  </si>
  <si>
    <t>Activitats Pla Igualtat</t>
  </si>
  <si>
    <t>Activitats no discriminatòries LGTBI</t>
  </si>
  <si>
    <t>Desenvolupament pla intern d'igualtat</t>
  </si>
  <si>
    <t>Programes Immigració</t>
  </si>
  <si>
    <t>Activitats Temps per cures nens i nenes de 0 a 16 anys.</t>
  </si>
  <si>
    <t>Activitats prevenció violència masclista</t>
  </si>
  <si>
    <t>Tallers de prevenció de relacions abusives als centres educatius</t>
  </si>
  <si>
    <t>Subv. Fòrum Femení d'Opinió. Activitats ordinàries.</t>
  </si>
  <si>
    <t>Subv. Associació Dones Arrel. Activitats ordinàries</t>
  </si>
  <si>
    <t>Subv. Associació Dones Ginesta. Activitats ordinàries.</t>
  </si>
  <si>
    <t>Subv. Verreta. Col·laboració activitats commemoratives</t>
  </si>
  <si>
    <t>Productes Farmacèutics</t>
  </si>
  <si>
    <t>Altres Subministraments</t>
  </si>
  <si>
    <t>Subv. Club de modalisme. Compra de material</t>
  </si>
  <si>
    <t>Subv. Club natació Tàrrega. Despeses de consergeria i llum del pavelló.</t>
  </si>
  <si>
    <t>Subv. Societat de caçadors. Classificació per la final del campionat de caça menor amb gos.</t>
  </si>
  <si>
    <t>Subv. Unió esportiva Tàrrega. Participació a la 1a territorial catalana.</t>
  </si>
  <si>
    <t>Subv. Club futbol sala. Arbitratges, fitxes i despeses federatives.</t>
  </si>
  <si>
    <t>Subv. Club escola hípica. Participació i organització a/de concursos i torneijos.</t>
  </si>
  <si>
    <t>Subv. Club esportiu Associació Alba. Projecte esportiu adaptat</t>
  </si>
  <si>
    <t>Subv. Club d'escacs de Tàrrega. Participació i organització de torneijos.</t>
  </si>
  <si>
    <t>Subv. Escola de futbol UE Tàrrega. Despeses temporada esportiva.</t>
  </si>
  <si>
    <t>Subv. CEACA Tàrrega. Hàndbol.</t>
  </si>
  <si>
    <t>Subv. Club d'atletisme 100x100 fondistes. Organització de curses</t>
  </si>
  <si>
    <t>Subv. Club de bitlles. Tirada de la festa major.</t>
  </si>
  <si>
    <t>Subv. Club de tir amb arc. Projecte tir amb arc tirada social.</t>
  </si>
  <si>
    <t>Subv. Club hoquei patins. Nòmines, arbitratges i llicències.</t>
  </si>
  <si>
    <t>Subv. Escuderia Tàrrega. Ral.li ciutat de Tàrrega.</t>
  </si>
  <si>
    <t>Subv. Club esportiu Motards Tàrrega. Trobada motards.</t>
  </si>
  <si>
    <t>Subv. Club de Patinatge. Nòmines i seg. social entrenadors.</t>
  </si>
  <si>
    <t>Subv. Club Veterans Futbol. Participació a la lliga provincial.</t>
  </si>
  <si>
    <t>Subv. Club Agility Ciutat Tàrrega. Compra de material.</t>
  </si>
  <si>
    <t>Subv. Centre Excursionista. Caminada de l'Urgell.</t>
  </si>
  <si>
    <t>Subv. Club tennis Tàrrega. Reforma parcial: vestuaris,tancament,pintura,inv estalvi energètic</t>
  </si>
  <si>
    <t>Subv. CEACA. Atletisme.</t>
  </si>
  <si>
    <t>Subv. Club Ciclista Tàrrega - Pedals de dona</t>
  </si>
  <si>
    <t>Subv. Bici 3.0. Marxa de bicicletes i material esportiu.</t>
  </si>
  <si>
    <t>Subv. Club de bitlles. Material, federació i atencions protocol.laries post partits.</t>
  </si>
  <si>
    <t>Subv. Escola de futbol UE Tàrrega. Presentació temporada i actes final d'any.</t>
  </si>
  <si>
    <t>Subv. Escola de futbol UE Tàrrega. Material esportiu i roba</t>
  </si>
  <si>
    <t>Subv. Trofeu Ciutat de Tàrrega de natació.</t>
  </si>
  <si>
    <t>Subv. CEEF Tàrrega. Presentació temporada i jornades festives</t>
  </si>
  <si>
    <t>Subv. CEEF Tàrrega. Material esportiu de condicionament físic</t>
  </si>
  <si>
    <t>Subv. CEEF Tàrrega. APP gestió futbolística i projector</t>
  </si>
  <si>
    <t>Subv.Club Hoquei Patins. Material esportiu.</t>
  </si>
  <si>
    <t>Subv. Club tennis Tàrrega. Enllumenat tennis</t>
  </si>
  <si>
    <t>Subv. Escola de futbol UE Tàrrega. Projecte digitalització</t>
  </si>
  <si>
    <t xml:space="preserve">Subv. Escola de futbol UE Tàrrega. Adequació instal·lacions i compra de mobiliari </t>
  </si>
  <si>
    <t>Subv. CEEF Tàrrega. Millora d'equipaments i material esportiu</t>
  </si>
  <si>
    <t>Manteniment Gespa Camp Annex</t>
  </si>
  <si>
    <t>Manteniment pista altetisme</t>
  </si>
  <si>
    <t>Arranjaments pista d'skate</t>
  </si>
  <si>
    <t>Contracte socorrisme piscines Tàrrega, Altet, Claravalls</t>
  </si>
  <si>
    <t xml:space="preserve">Manteniment piscina estiu. Compra robot </t>
  </si>
  <si>
    <t>Reparació detectors incendis</t>
  </si>
  <si>
    <t>Subministrament combustible orgànic</t>
  </si>
  <si>
    <t>Manteniment normatiu</t>
  </si>
  <si>
    <t>Contracte socorrisme</t>
  </si>
  <si>
    <t>Acessos entrades piscines</t>
  </si>
  <si>
    <t>Conveni manteniment pavelló Fundació Vedruna</t>
  </si>
  <si>
    <t>Plaques noms dels carrers</t>
  </si>
  <si>
    <t>Arrenjament Avinguda de Cervera</t>
  </si>
  <si>
    <t xml:space="preserve">Redacció de Projectes </t>
  </si>
  <si>
    <t xml:space="preserve">Dotació de serveis C/ Antoni Secanell </t>
  </si>
  <si>
    <t>Altres inversions de reposició en infraestructures i béns destinats a l’ús general</t>
  </si>
  <si>
    <t>Pavimentació i adequació d'elements urbans de diferents punts de Tàrrega</t>
  </si>
  <si>
    <t xml:space="preserve">Conveni Endesa Sud-17 </t>
  </si>
  <si>
    <t>Accessibilitat equipaments municipals (Next Generation)</t>
  </si>
  <si>
    <t>Eficiència energètica equipaments municipals (Next Generation)</t>
  </si>
  <si>
    <t>Rehabilitació façana i barana de balustres edifici residencial Cal Trepal</t>
  </si>
  <si>
    <t>Conveni cessió finca urbana c/ La Mallola</t>
  </si>
  <si>
    <t>Plaça de les Bòbiles</t>
  </si>
  <si>
    <t>Pavimentacions</t>
  </si>
  <si>
    <t>Seguretat viària C-14. Reducció accidents</t>
  </si>
  <si>
    <t>Ampliació vorera Av. Balaguer</t>
  </si>
  <si>
    <t>Punts de recàrrega vehicles elèctrics (Next Generation)</t>
  </si>
  <si>
    <t>Cànon confederación hidrografica del Ebro</t>
  </si>
  <si>
    <t>ACA despeses directes</t>
  </si>
  <si>
    <t>Reposicions i millores ACA</t>
  </si>
  <si>
    <t>Liquidació 2022 subministrament aigua i gestió clavegueram</t>
  </si>
  <si>
    <t>Enllumenat públic leds carrer Sant Pelegrí</t>
  </si>
  <si>
    <t>Barana forja Sant Eloi</t>
  </si>
  <si>
    <t>Arranjaments zona ermita de Sant Eloi</t>
  </si>
  <si>
    <t>Arrenjaments Parc de Sant Eloi</t>
  </si>
  <si>
    <t>Plantació arbres riu Ondara</t>
  </si>
  <si>
    <t>Llera riu Ondara. Fase 2</t>
  </si>
  <si>
    <t>Actuació conveni CAP de Tàrrega</t>
  </si>
  <si>
    <t>Teulada nau 18</t>
  </si>
  <si>
    <t>Adquisició casa Cal Calçada</t>
  </si>
  <si>
    <t>Torreo del carrer Migdia</t>
  </si>
  <si>
    <t>FEDER Camí de Sant Jaume-xarxa pel patrimoni</t>
  </si>
  <si>
    <t>FEDER paisatges de Ponent</t>
  </si>
  <si>
    <t>Substitució coberta parròquia</t>
  </si>
  <si>
    <t>Esplanació i millora de la zona esportiva per la pràctica d'atletisme</t>
  </si>
  <si>
    <t>Vestuaris camp de futbol</t>
  </si>
  <si>
    <t>Paviment piscina d'estiu</t>
  </si>
  <si>
    <t>Arrenjament escales piscina descoberta</t>
  </si>
  <si>
    <t>Reforma enèrgetica piscina PIREP. Redacció projectes</t>
  </si>
  <si>
    <t>Reforma enèrgetica Ajuntament PIREP. Redacció projectes</t>
  </si>
  <si>
    <t>Pavimentacions 2a fase Claravalls</t>
  </si>
  <si>
    <t>Actuacions edifici de la rectoria</t>
  </si>
  <si>
    <t>Capitol</t>
  </si>
  <si>
    <t>1</t>
  </si>
  <si>
    <t>2</t>
  </si>
  <si>
    <t>6</t>
  </si>
  <si>
    <t>4</t>
  </si>
  <si>
    <t>3</t>
  </si>
  <si>
    <t>9</t>
  </si>
  <si>
    <t>5</t>
  </si>
  <si>
    <t>7</t>
  </si>
  <si>
    <t/>
  </si>
  <si>
    <t>cibca</t>
  </si>
  <si>
    <t>CONCAT</t>
  </si>
  <si>
    <t>Etiquetas de fila</t>
  </si>
  <si>
    <t>Total general</t>
  </si>
  <si>
    <t>Suma de Inicials</t>
  </si>
  <si>
    <t>Suma de Modificacions</t>
  </si>
  <si>
    <t>Suma de Definitius</t>
  </si>
  <si>
    <t>Suma de Despeses compromeses</t>
  </si>
  <si>
    <t>Suma de Obligacions reconegudes netes</t>
  </si>
  <si>
    <t>Suma de Pagaments</t>
  </si>
  <si>
    <t>Suma de Obligacions pendents de pagament</t>
  </si>
  <si>
    <t>Suma de Romanents de crèdit</t>
  </si>
  <si>
    <t>CAPITOLS</t>
  </si>
  <si>
    <t>INGRESSOS</t>
  </si>
  <si>
    <t>DRN</t>
  </si>
  <si>
    <t>CAPITOL 1</t>
  </si>
  <si>
    <t>CAPITOL 2</t>
  </si>
  <si>
    <t>CAPITOL 3</t>
  </si>
  <si>
    <t>CAPITOL 4</t>
  </si>
  <si>
    <t>CAPITOL 5</t>
  </si>
  <si>
    <t>CAPITOL 6</t>
  </si>
  <si>
    <t>CAPITOL 7</t>
  </si>
  <si>
    <t>CAPITOL 9</t>
  </si>
  <si>
    <t>DESPESES</t>
  </si>
  <si>
    <t>ORN</t>
  </si>
  <si>
    <t>DESPESES CONSOLIDATS</t>
  </si>
  <si>
    <t>AJUNTAMENT</t>
  </si>
  <si>
    <t>EPEL</t>
  </si>
  <si>
    <t>SUMTA</t>
  </si>
  <si>
    <t>TRANSFERENCIES INTERNES</t>
  </si>
  <si>
    <t>TOTAL CONSOLIDAT</t>
  </si>
  <si>
    <t>Capítol1</t>
  </si>
  <si>
    <t>Capítol 2</t>
  </si>
  <si>
    <t>Capítol 3</t>
  </si>
  <si>
    <t>Capítol 4</t>
  </si>
  <si>
    <t>Capítol 5</t>
  </si>
  <si>
    <t>Capítol 6</t>
  </si>
  <si>
    <t>Capítol 7</t>
  </si>
  <si>
    <t>Capítol 8</t>
  </si>
  <si>
    <t>Capítol 9</t>
  </si>
  <si>
    <t>DESV. CI VS ORN</t>
  </si>
  <si>
    <t>DESV. CD VS ORN</t>
  </si>
  <si>
    <t>Cap</t>
  </si>
  <si>
    <t>C. Inicials</t>
  </si>
  <si>
    <t>Modif</t>
  </si>
  <si>
    <t>C. Def</t>
  </si>
  <si>
    <t>EPEL CAPITOLS</t>
  </si>
  <si>
    <t>RTAT PRESSUPOSTARI</t>
  </si>
  <si>
    <t>PIG</t>
  </si>
  <si>
    <t>NOTA</t>
  </si>
  <si>
    <t>DESQUADRA DEL PIG PERQUÈ L'AMORTITZACIÓ NO ES UNA DESPESA PRESSUPOSTARIA</t>
  </si>
  <si>
    <t>amortitzacio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</si>
</sst>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6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.5"/>
      <color rgb="FF000000"/>
      <name val="MS Sans Serif"/>
    </font>
    <font>
      <b/>
      <sz val="11"/>
      <color theme="1"/>
      <name val="Calibri"/>
      <family val="2"/>
      <scheme val="minor"/>
    </font>
    <font>
      <b/>
      <sz val="9"/>
      <color rgb="FF000000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/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/>
    </xf>
    <xf numFmtId="43" fontId="2" fillId="2" borderId="1" xfId="1" applyFont="1" applyFill="1" applyBorder="1" applyAlignment="1">
      <alignment wrapText="1"/>
    </xf>
    <xf numFmtId="43" fontId="2" fillId="3" borderId="1" xfId="1" applyFont="1" applyFill="1" applyBorder="1" applyAlignment="1">
      <alignment horizontal="right" vertical="top"/>
    </xf>
    <xf numFmtId="43" fontId="0" fillId="0" borderId="0" xfId="1" applyFont="1"/>
    <xf numFmtId="43" fontId="0" fillId="0" borderId="0" xfId="0" applyNumberFormat="1"/>
    <xf numFmtId="0" fontId="2" fillId="3" borderId="2" xfId="0" applyFont="1" applyFill="1" applyBorder="1" applyAlignment="1">
      <alignment horizontal="left" vertical="top"/>
    </xf>
    <xf numFmtId="0" fontId="0" fillId="0" borderId="3" xfId="0" applyBorder="1"/>
    <xf numFmtId="0" fontId="2" fillId="3" borderId="0" xfId="0" applyFont="1" applyFill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4" xfId="0" applyBorder="1"/>
    <xf numFmtId="4" fontId="0" fillId="0" borderId="4" xfId="0" applyNumberFormat="1" applyBorder="1"/>
    <xf numFmtId="4" fontId="0" fillId="0" borderId="0" xfId="0" applyNumberFormat="1"/>
    <xf numFmtId="0" fontId="3" fillId="0" borderId="4" xfId="0" applyFont="1" applyBorder="1"/>
    <xf numFmtId="4" fontId="3" fillId="0" borderId="4" xfId="0" applyNumberFormat="1" applyFont="1" applyBorder="1"/>
    <xf numFmtId="0" fontId="3" fillId="0" borderId="0" xfId="0" applyFont="1"/>
    <xf numFmtId="0" fontId="0" fillId="0" borderId="4" xfId="0" applyBorder="1" applyAlignment="1">
      <alignment horizontal="left"/>
    </xf>
    <xf numFmtId="9" fontId="0" fillId="0" borderId="0" xfId="2" applyFont="1"/>
    <xf numFmtId="9" fontId="2" fillId="4" borderId="5" xfId="2" applyFont="1" applyFill="1" applyBorder="1" applyAlignment="1">
      <alignment wrapText="1"/>
    </xf>
    <xf numFmtId="43" fontId="2" fillId="5" borderId="5" xfId="1" applyFont="1" applyFill="1" applyBorder="1" applyAlignment="1">
      <alignment wrapText="1"/>
    </xf>
    <xf numFmtId="43" fontId="2" fillId="3" borderId="2" xfId="1" applyFont="1" applyFill="1" applyBorder="1" applyAlignment="1">
      <alignment horizontal="right" vertical="top"/>
    </xf>
    <xf numFmtId="43" fontId="0" fillId="0" borderId="4" xfId="1" applyFont="1" applyBorder="1"/>
    <xf numFmtId="9" fontId="3" fillId="4" borderId="4" xfId="2" applyFont="1" applyFill="1" applyBorder="1"/>
    <xf numFmtId="9" fontId="3" fillId="5" borderId="4" xfId="2" applyFont="1" applyFill="1" applyBorder="1"/>
    <xf numFmtId="43" fontId="3" fillId="0" borderId="0" xfId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43" fontId="5" fillId="0" borderId="0" xfId="1" applyFont="1"/>
    <xf numFmtId="0" fontId="5" fillId="0" borderId="9" xfId="0" applyFont="1" applyBorder="1" applyAlignment="1">
      <alignment vertical="top"/>
    </xf>
    <xf numFmtId="43" fontId="6" fillId="6" borderId="6" xfId="1" applyFont="1" applyFill="1" applyBorder="1"/>
    <xf numFmtId="164" fontId="0" fillId="0" borderId="0" xfId="0" applyNumberFormat="1"/>
    <xf numFmtId="166" fontId="0" fillId="0" borderId="0" xfId="2" applyNumberFormat="1" applyFont="1"/>
    <xf numFmtId="166" fontId="3" fillId="0" borderId="0" xfId="2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Èrica Martinez" refreshedDate="45362.562930671294" createdVersion="8" refreshedVersion="8" minRefreshableVersion="3" recordCount="1905" xr:uid="{2598D4E7-6CE9-4A9B-AF87-9564D8B78BD9}">
  <cacheSource type="worksheet">
    <worksheetSource ref="A1:O1906" sheet="LIQ DESPESES 2023"/>
  </cacheSource>
  <cacheFields count="15">
    <cacheField name="Org." numFmtId="0">
      <sharedItems containsSemiMixedTypes="0" containsString="0" containsNumber="1" containsInteger="1" minValue="1" maxValue="10"/>
    </cacheField>
    <cacheField name="Prog." numFmtId="0">
      <sharedItems containsSemiMixedTypes="0" containsString="0" containsNumber="1" containsInteger="1" minValue="1100" maxValue="93100"/>
    </cacheField>
    <cacheField name="Capitol" numFmtId="0">
      <sharedItems count="8">
        <s v="1"/>
        <s v="2"/>
        <s v="6"/>
        <s v="4"/>
        <s v="3"/>
        <s v="9"/>
        <s v="5"/>
        <s v="7"/>
      </sharedItems>
    </cacheField>
    <cacheField name="Econ." numFmtId="0">
      <sharedItems containsSemiMixedTypes="0" containsString="0" containsNumber="1" containsInteger="1" minValue="500" maxValue="9136801"/>
    </cacheField>
    <cacheField name="Sp." numFmtId="0">
      <sharedItems/>
    </cacheField>
    <cacheField name="CONCAT" numFmtId="0">
      <sharedItems/>
    </cacheField>
    <cacheField name="Descripció" numFmtId="0">
      <sharedItems containsBlank="1"/>
    </cacheField>
    <cacheField name="Inicials" numFmtId="43">
      <sharedItems containsSemiMixedTypes="0" containsString="0" containsNumber="1" minValue="0" maxValue="1025714.87"/>
    </cacheField>
    <cacheField name="Modificacions" numFmtId="43">
      <sharedItems containsSemiMixedTypes="0" containsString="0" containsNumber="1" minValue="-37550.5" maxValue="215000"/>
    </cacheField>
    <cacheField name="Definitius" numFmtId="43">
      <sharedItems containsSemiMixedTypes="0" containsString="0" containsNumber="1" minValue="0" maxValue="1082494.3400000001"/>
    </cacheField>
    <cacheField name="Despeses compromeses" numFmtId="43">
      <sharedItems containsSemiMixedTypes="0" containsString="0" containsNumber="1" minValue="-3235.93" maxValue="960850.62"/>
    </cacheField>
    <cacheField name="Obligacions reconegudes netes" numFmtId="43">
      <sharedItems containsSemiMixedTypes="0" containsString="0" containsNumber="1" minValue="-3235.93" maxValue="926124.23"/>
    </cacheField>
    <cacheField name="Pagaments" numFmtId="43">
      <sharedItems containsSemiMixedTypes="0" containsString="0" containsNumber="1" minValue="-3235.93" maxValue="926124.23"/>
    </cacheField>
    <cacheField name="Obligacions pendents de pagament" numFmtId="43">
      <sharedItems containsSemiMixedTypes="0" containsString="0" containsNumber="1" minValue="0" maxValue="10101.549999999999"/>
    </cacheField>
    <cacheField name="Romanents de crèdit" numFmtId="43">
      <sharedItems containsSemiMixedTypes="0" containsString="0" containsNumber="1" minValue="-121643.72" maxValue="686682.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05">
  <r>
    <n v="1"/>
    <n v="13200"/>
    <x v="0"/>
    <n v="1200301"/>
    <s v="1"/>
    <s v="1132001200301"/>
    <s v="Sous Grup C1"/>
    <n v="11422.79"/>
    <n v="0"/>
    <n v="11422.79"/>
    <n v="11538.76"/>
    <n v="11538.76"/>
    <n v="11538.76"/>
    <n v="0"/>
    <n v="-115.97"/>
  </r>
  <r>
    <n v="1"/>
    <n v="13200"/>
    <x v="0"/>
    <n v="1200401"/>
    <s v="1"/>
    <s v="1132001200401"/>
    <s v="Sous Grup C2"/>
    <n v="203524.92"/>
    <n v="-26474.91"/>
    <n v="177050.01"/>
    <n v="182095.83"/>
    <n v="182095.83"/>
    <n v="182095.83"/>
    <n v="0"/>
    <n v="-5045.82"/>
  </r>
  <r>
    <n v="1"/>
    <n v="13200"/>
    <x v="0"/>
    <n v="1200601"/>
    <s v="1"/>
    <s v="1132001200601"/>
    <s v="Triennis funcionaris"/>
    <n v="22174.92"/>
    <n v="0"/>
    <n v="22174.92"/>
    <n v="20660.849999999999"/>
    <n v="20660.849999999999"/>
    <n v="20660.849999999999"/>
    <n v="0"/>
    <n v="1514.07"/>
  </r>
  <r>
    <n v="1"/>
    <n v="13200"/>
    <x v="0"/>
    <n v="1210001"/>
    <s v="1"/>
    <s v="1132001210001"/>
    <s v="Complement Destí Personal Funcionari"/>
    <n v="116146.86"/>
    <n v="0"/>
    <n v="116146.86"/>
    <n v="104460.29"/>
    <n v="104460.29"/>
    <n v="104460.29"/>
    <n v="0"/>
    <n v="11686.57"/>
  </r>
  <r>
    <n v="1"/>
    <n v="13200"/>
    <x v="0"/>
    <n v="1210101"/>
    <s v="1"/>
    <s v="1132001210101"/>
    <s v="Complement Específic Personal Funcionari"/>
    <n v="329103.58"/>
    <n v="-5496"/>
    <n v="323607.58"/>
    <n v="298504.24"/>
    <n v="298504.24"/>
    <n v="298504.24"/>
    <n v="0"/>
    <n v="25103.34"/>
  </r>
  <r>
    <n v="1"/>
    <n v="13200"/>
    <x v="0"/>
    <n v="1300001"/>
    <s v="1"/>
    <s v="1132001300001"/>
    <s v="Retribucions Bàsiques Personal Laboral Fix"/>
    <n v="35375.64"/>
    <n v="0"/>
    <n v="35375.64"/>
    <n v="40755.67"/>
    <n v="40755.67"/>
    <n v="40755.67"/>
    <n v="0"/>
    <n v="-5380.03"/>
  </r>
  <r>
    <n v="1"/>
    <n v="13200"/>
    <x v="0"/>
    <n v="1300002"/>
    <s v="1"/>
    <s v="1132001300002"/>
    <s v="Triennis Personal Laboral Fix"/>
    <n v="9018.5499999999993"/>
    <n v="0"/>
    <n v="9018.5499999999993"/>
    <n v="7457.83"/>
    <n v="7457.83"/>
    <n v="7457.83"/>
    <n v="0"/>
    <n v="1560.72"/>
  </r>
  <r>
    <n v="1"/>
    <n v="13200"/>
    <x v="0"/>
    <n v="1300101"/>
    <s v="1"/>
    <s v="1132001300101"/>
    <s v="Hores Extres Personal Laboral Fix"/>
    <n v="2900"/>
    <n v="0"/>
    <n v="2900"/>
    <n v="1467.39"/>
    <n v="1467.39"/>
    <n v="1467.39"/>
    <n v="0"/>
    <n v="1432.61"/>
  </r>
  <r>
    <n v="1"/>
    <n v="13200"/>
    <x v="0"/>
    <n v="1300201"/>
    <s v="1"/>
    <s v="1132001300201"/>
    <s v="Complement Destí Personal Laboral Fix"/>
    <n v="18408.93"/>
    <n v="0"/>
    <n v="18408.93"/>
    <n v="23830.74"/>
    <n v="23830.74"/>
    <n v="23830.74"/>
    <n v="0"/>
    <n v="-5421.81"/>
  </r>
  <r>
    <n v="1"/>
    <n v="13200"/>
    <x v="0"/>
    <n v="1300202"/>
    <s v="1"/>
    <s v="1132001300202"/>
    <s v="Complement Específic Personal Laboral Fix"/>
    <n v="21722.25"/>
    <n v="0"/>
    <n v="21722.25"/>
    <n v="28009.95"/>
    <n v="28009.95"/>
    <n v="28009.95"/>
    <n v="0"/>
    <n v="-6287.7"/>
  </r>
  <r>
    <n v="1"/>
    <n v="13200"/>
    <x v="0"/>
    <n v="1310001"/>
    <s v="1"/>
    <s v="1132001310001"/>
    <s v="Retribucions Bàsiques Personal Laboral Temp"/>
    <n v="19252.89"/>
    <n v="0"/>
    <n v="19252.89"/>
    <n v="9780.5400000000009"/>
    <n v="9780.5400000000009"/>
    <n v="9780.5400000000009"/>
    <n v="0"/>
    <n v="9472.35"/>
  </r>
  <r>
    <n v="1"/>
    <n v="13200"/>
    <x v="0"/>
    <n v="1310002"/>
    <s v="1"/>
    <s v="1132001310002"/>
    <s v="Triennis laboral temporal"/>
    <n v="5112.1499999999996"/>
    <n v="0"/>
    <n v="5112.1499999999996"/>
    <n v="0"/>
    <n v="0"/>
    <n v="0"/>
    <n v="0"/>
    <n v="5112.1499999999996"/>
  </r>
  <r>
    <n v="1"/>
    <n v="13200"/>
    <x v="0"/>
    <n v="1310003"/>
    <s v="1"/>
    <s v="1132001310003"/>
    <s v="Complement Destí Personal Laboral Temporal"/>
    <n v="11259.42"/>
    <n v="0"/>
    <n v="11259.42"/>
    <n v="5719"/>
    <n v="5719"/>
    <n v="5719"/>
    <n v="0"/>
    <n v="5540.42"/>
  </r>
  <r>
    <n v="1"/>
    <n v="13200"/>
    <x v="0"/>
    <n v="1310004"/>
    <s v="1"/>
    <s v="1132001310004"/>
    <s v="Complement Específic Personal Laboral Temp"/>
    <n v="13050.49"/>
    <n v="0"/>
    <n v="13050.49"/>
    <n v="6628.58"/>
    <n v="6628.58"/>
    <n v="6628.58"/>
    <n v="0"/>
    <n v="6421.91"/>
  </r>
  <r>
    <n v="1"/>
    <n v="13200"/>
    <x v="0"/>
    <n v="1310005"/>
    <s v="1"/>
    <s v="1132001310005"/>
    <s v="Indemnitzacions personal laboral temporal"/>
    <n v="0"/>
    <n v="0"/>
    <n v="0"/>
    <n v="914.01"/>
    <n v="914.01"/>
    <n v="914.01"/>
    <n v="0"/>
    <n v="-914.01"/>
  </r>
  <r>
    <n v="1"/>
    <n v="13200"/>
    <x v="0"/>
    <n v="1500001"/>
    <s v="1"/>
    <s v="1132001500001"/>
    <s v="Productivitat Personal Funcionari"/>
    <n v="80000"/>
    <n v="1966.41"/>
    <n v="81966.41"/>
    <n v="59575.32"/>
    <n v="59575.32"/>
    <n v="59575.32"/>
    <n v="0"/>
    <n v="22391.09"/>
  </r>
  <r>
    <n v="1"/>
    <n v="13200"/>
    <x v="0"/>
    <n v="1500002"/>
    <s v="1"/>
    <s v="1132001500002"/>
    <s v="Productivitat Personal Laboral Fix"/>
    <n v="1891.44"/>
    <n v="0"/>
    <n v="1891.44"/>
    <n v="3650.04"/>
    <n v="3650.04"/>
    <n v="3650.04"/>
    <n v="0"/>
    <n v="-1758.6"/>
  </r>
  <r>
    <n v="1"/>
    <n v="13200"/>
    <x v="0"/>
    <n v="1500003"/>
    <s v="1"/>
    <s v="1132001500003"/>
    <s v="Productivitat personal laboral temporal"/>
    <n v="0"/>
    <n v="0"/>
    <n v="0"/>
    <n v="207.8"/>
    <n v="207.8"/>
    <n v="207.8"/>
    <n v="0"/>
    <n v="-207.8"/>
  </r>
  <r>
    <n v="1"/>
    <n v="13200"/>
    <x v="0"/>
    <n v="1510001"/>
    <s v="1"/>
    <s v="1132001510001"/>
    <s v="Gratificació Funcionaris Hores Extra"/>
    <n v="30000"/>
    <n v="0"/>
    <n v="30000"/>
    <n v="70825.14"/>
    <n v="70825.14"/>
    <n v="70825.14"/>
    <n v="0"/>
    <n v="-40825.14"/>
  </r>
  <r>
    <n v="1"/>
    <n v="13200"/>
    <x v="0"/>
    <n v="1510002"/>
    <s v="1"/>
    <s v="1132001510002"/>
    <s v="Hores Extres Personal Laboral Temporal"/>
    <n v="50"/>
    <n v="0"/>
    <n v="50"/>
    <n v="961.15"/>
    <n v="961.15"/>
    <n v="961.15"/>
    <n v="0"/>
    <n v="-911.15"/>
  </r>
  <r>
    <n v="1"/>
    <n v="13200"/>
    <x v="0"/>
    <n v="1600001"/>
    <s v="1"/>
    <s v="1132001600001"/>
    <s v="Seguretat Social"/>
    <n v="283362.90000000002"/>
    <n v="-7386.5"/>
    <n v="275976.40000000002"/>
    <n v="296745.62"/>
    <n v="296745.62"/>
    <n v="296745.62"/>
    <n v="0"/>
    <n v="-20769.22"/>
  </r>
  <r>
    <n v="1"/>
    <n v="13200"/>
    <x v="1"/>
    <n v="2060001"/>
    <s v="2"/>
    <s v="1132002060001"/>
    <s v="Arrendament equips informàtic"/>
    <n v="882.51"/>
    <n v="0"/>
    <n v="882.51"/>
    <n v="700.59"/>
    <n v="647.02"/>
    <n v="647.02"/>
    <n v="0"/>
    <n v="235.49"/>
  </r>
  <r>
    <n v="1"/>
    <n v="13200"/>
    <x v="1"/>
    <n v="2160001"/>
    <s v="2"/>
    <s v="1132002160001"/>
    <s v="Manteniment Equips Informàtics"/>
    <n v="250"/>
    <n v="0"/>
    <n v="250"/>
    <n v="0"/>
    <n v="0"/>
    <n v="0"/>
    <n v="0"/>
    <n v="250"/>
  </r>
  <r>
    <n v="1"/>
    <n v="13200"/>
    <x v="1"/>
    <n v="2160002"/>
    <s v="2"/>
    <s v="1132002160002"/>
    <s v="Compra de petit material informàtic"/>
    <n v="1000"/>
    <n v="0"/>
    <n v="1000"/>
    <n v="502.79"/>
    <n v="502.79"/>
    <n v="502.79"/>
    <n v="0"/>
    <n v="497.21"/>
  </r>
  <r>
    <n v="1"/>
    <n v="13200"/>
    <x v="1"/>
    <n v="2200001"/>
    <s v="2"/>
    <s v="1132002200001"/>
    <s v="Material d'oficina"/>
    <n v="0"/>
    <n v="0"/>
    <n v="0"/>
    <n v="256.58"/>
    <n v="256.58"/>
    <n v="256.58"/>
    <n v="0"/>
    <n v="-256.58"/>
  </r>
  <r>
    <n v="1"/>
    <n v="13200"/>
    <x v="1"/>
    <n v="2200010"/>
    <s v="2"/>
    <s v="1132002200010"/>
    <s v="Fotocòpies i impressions"/>
    <n v="1544"/>
    <n v="0"/>
    <n v="1544"/>
    <n v="1482.88"/>
    <n v="1012.41"/>
    <n v="1012.41"/>
    <n v="0"/>
    <n v="531.59"/>
  </r>
  <r>
    <n v="1"/>
    <n v="13200"/>
    <x v="1"/>
    <n v="2220001"/>
    <s v="2"/>
    <s v="1132002220001"/>
    <s v="Serveis de Telecomunicacions"/>
    <n v="9000"/>
    <n v="0"/>
    <n v="9000"/>
    <n v="7632.74"/>
    <n v="7118.2"/>
    <n v="7118.2"/>
    <n v="0"/>
    <n v="1881.8"/>
  </r>
  <r>
    <n v="1"/>
    <n v="13200"/>
    <x v="1"/>
    <n v="2279922"/>
    <s v="2"/>
    <s v="1132002279922"/>
    <s v="Consultoria per les càmeres protecció ciutat"/>
    <n v="1600"/>
    <n v="0"/>
    <n v="1600"/>
    <n v="3509"/>
    <n v="3509"/>
    <n v="3509"/>
    <n v="0"/>
    <n v="-1909"/>
  </r>
  <r>
    <n v="1"/>
    <n v="13200"/>
    <x v="1"/>
    <n v="2279940"/>
    <s v="2"/>
    <s v="1132002279940"/>
    <s v="Manteniment programari informàtic"/>
    <n v="7700"/>
    <n v="4038.17"/>
    <n v="11738.17"/>
    <n v="7038.17"/>
    <n v="603.49"/>
    <n v="603.49"/>
    <n v="0"/>
    <n v="11134.68"/>
  </r>
  <r>
    <n v="1"/>
    <n v="13200"/>
    <x v="2"/>
    <n v="6350001"/>
    <s v="6"/>
    <s v="1132006350001"/>
    <s v="Compromisos intervencions via pública - càmeres ciutadania"/>
    <n v="30000"/>
    <n v="62623.25"/>
    <n v="92623.25"/>
    <n v="91078.07"/>
    <n v="50330.1"/>
    <n v="50330.1"/>
    <n v="0"/>
    <n v="42293.15"/>
  </r>
  <r>
    <n v="1"/>
    <n v="13200"/>
    <x v="2"/>
    <n v="6410001"/>
    <s v="6"/>
    <s v="1132006410001"/>
    <s v="Programari informàtic"/>
    <n v="8833"/>
    <n v="-8833"/>
    <n v="0"/>
    <n v="0"/>
    <n v="0"/>
    <n v="0"/>
    <n v="0"/>
    <n v="0"/>
  </r>
  <r>
    <n v="1"/>
    <n v="15100"/>
    <x v="0"/>
    <n v="1200001"/>
    <s v="1"/>
    <s v="1151001200001"/>
    <s v="Sous Grup A1"/>
    <n v="16962.259999999998"/>
    <n v="0"/>
    <n v="16962.259999999998"/>
    <n v="17135.189999999999"/>
    <n v="17135.189999999999"/>
    <n v="17135.189999999999"/>
    <n v="0"/>
    <n v="-172.93"/>
  </r>
  <r>
    <n v="1"/>
    <n v="15100"/>
    <x v="0"/>
    <n v="1200601"/>
    <s v="1"/>
    <s v="1151001200601"/>
    <s v="Triennis funcionaris"/>
    <n v="3005.52"/>
    <n v="0"/>
    <n v="3005.52"/>
    <n v="3072.45"/>
    <n v="3072.45"/>
    <n v="3072.45"/>
    <n v="0"/>
    <n v="-66.930000000000007"/>
  </r>
  <r>
    <n v="1"/>
    <n v="15100"/>
    <x v="0"/>
    <n v="1210001"/>
    <s v="1"/>
    <s v="1151001210001"/>
    <s v="Complement Destí Personal Funcionari"/>
    <n v="11299.68"/>
    <n v="0"/>
    <n v="11299.68"/>
    <n v="11411.95"/>
    <n v="11411.95"/>
    <n v="11411.95"/>
    <n v="0"/>
    <n v="-112.27"/>
  </r>
  <r>
    <n v="1"/>
    <n v="15100"/>
    <x v="0"/>
    <n v="1210101"/>
    <s v="1"/>
    <s v="1151001210101"/>
    <s v="Complement Específic Personal Funcionari"/>
    <n v="10727.08"/>
    <n v="0"/>
    <n v="10727.08"/>
    <n v="10833.66"/>
    <n v="10833.66"/>
    <n v="10833.66"/>
    <n v="0"/>
    <n v="-106.58"/>
  </r>
  <r>
    <n v="1"/>
    <n v="15100"/>
    <x v="0"/>
    <n v="1300001"/>
    <s v="1"/>
    <s v="1151001300001"/>
    <s v="Retribucions Bàsiques Personal Laboral Fix"/>
    <n v="81060.67"/>
    <n v="-2200"/>
    <n v="78860.67"/>
    <n v="81947.539999999994"/>
    <n v="81947.539999999994"/>
    <n v="81947.539999999994"/>
    <n v="0"/>
    <n v="-3086.87"/>
  </r>
  <r>
    <n v="1"/>
    <n v="15100"/>
    <x v="0"/>
    <n v="1300002"/>
    <s v="1"/>
    <s v="1151001300002"/>
    <s v="Triennis Personal Laboral Fix"/>
    <n v="20510.400000000001"/>
    <n v="0"/>
    <n v="20510.400000000001"/>
    <n v="20712.2"/>
    <n v="20712.2"/>
    <n v="20712.2"/>
    <n v="0"/>
    <n v="-201.8"/>
  </r>
  <r>
    <n v="1"/>
    <n v="15100"/>
    <x v="0"/>
    <n v="1300101"/>
    <s v="1"/>
    <s v="1151001300101"/>
    <s v="Hores Extres Personal Laboral Fix"/>
    <n v="0"/>
    <n v="0"/>
    <n v="0"/>
    <n v="1071.9100000000001"/>
    <n v="1071.9100000000001"/>
    <n v="1071.9100000000001"/>
    <n v="0"/>
    <n v="-1071.9100000000001"/>
  </r>
  <r>
    <n v="1"/>
    <n v="15100"/>
    <x v="0"/>
    <n v="1300201"/>
    <s v="1"/>
    <s v="1151001300201"/>
    <s v="Complement Destí Personal Laboral Fix"/>
    <n v="51056.18"/>
    <n v="0"/>
    <n v="51056.18"/>
    <n v="51557.85"/>
    <n v="51557.85"/>
    <n v="51557.85"/>
    <n v="0"/>
    <n v="-501.67"/>
  </r>
  <r>
    <n v="1"/>
    <n v="15100"/>
    <x v="0"/>
    <n v="1300202"/>
    <s v="1"/>
    <s v="1151001300202"/>
    <s v="Complement Específic Personal Laboral Fix"/>
    <n v="59468.4"/>
    <n v="0"/>
    <n v="59468.4"/>
    <n v="58866.46"/>
    <n v="58866.46"/>
    <n v="58866.46"/>
    <n v="0"/>
    <n v="601.94000000000005"/>
  </r>
  <r>
    <n v="1"/>
    <n v="15100"/>
    <x v="0"/>
    <n v="1310001"/>
    <s v="1"/>
    <s v="1151001310001"/>
    <s v="Retribucions Bàsiques Personal Laboral Temp"/>
    <n v="0"/>
    <n v="0"/>
    <n v="0"/>
    <n v="4807.8100000000004"/>
    <n v="4807.8100000000004"/>
    <n v="4807.8100000000004"/>
    <n v="0"/>
    <n v="-4807.8100000000004"/>
  </r>
  <r>
    <n v="1"/>
    <n v="15100"/>
    <x v="0"/>
    <n v="1310002"/>
    <s v="1"/>
    <s v="1151001310002"/>
    <s v="Triennis laboral temporal"/>
    <n v="0"/>
    <n v="0"/>
    <n v="0"/>
    <n v="879.63"/>
    <n v="879.63"/>
    <n v="879.63"/>
    <n v="0"/>
    <n v="-879.63"/>
  </r>
  <r>
    <n v="1"/>
    <n v="15100"/>
    <x v="0"/>
    <n v="1310003"/>
    <s v="1"/>
    <s v="1151001310003"/>
    <s v="Complement Destí Personal Laboral Temporal"/>
    <n v="0"/>
    <n v="0"/>
    <n v="0"/>
    <n v="2688.41"/>
    <n v="2688.41"/>
    <n v="2688.41"/>
    <n v="0"/>
    <n v="-2688.41"/>
  </r>
  <r>
    <n v="1"/>
    <n v="15100"/>
    <x v="0"/>
    <n v="1310004"/>
    <s v="1"/>
    <s v="1151001310004"/>
    <s v="Complement Específic Personal Laboral Temp"/>
    <n v="0"/>
    <n v="0"/>
    <n v="0"/>
    <n v="2627.28"/>
    <n v="2627.28"/>
    <n v="2627.28"/>
    <n v="0"/>
    <n v="-2627.28"/>
  </r>
  <r>
    <n v="1"/>
    <n v="15100"/>
    <x v="0"/>
    <n v="1500001"/>
    <s v="1"/>
    <s v="1151001500001"/>
    <s v="Productivitat Personal Funcionari"/>
    <n v="4000"/>
    <n v="2251.4299999999998"/>
    <n v="6251.43"/>
    <n v="487.87"/>
    <n v="487.87"/>
    <n v="487.87"/>
    <n v="0"/>
    <n v="5763.56"/>
  </r>
  <r>
    <n v="1"/>
    <n v="15100"/>
    <x v="0"/>
    <n v="1500002"/>
    <s v="1"/>
    <s v="1151001500002"/>
    <s v="Productivitat Personal Laboral Fix"/>
    <n v="6263.58"/>
    <n v="0"/>
    <n v="6263.58"/>
    <n v="7753.7"/>
    <n v="7753.7"/>
    <n v="7753.7"/>
    <n v="0"/>
    <n v="-1490.12"/>
  </r>
  <r>
    <n v="1"/>
    <n v="15100"/>
    <x v="0"/>
    <n v="1600001"/>
    <s v="1"/>
    <s v="1151001600001"/>
    <s v="Seguretat Social"/>
    <n v="80890.87"/>
    <n v="-5000"/>
    <n v="75890.87"/>
    <n v="54583.42"/>
    <n v="54583.42"/>
    <n v="54583.42"/>
    <n v="0"/>
    <n v="21307.45"/>
  </r>
  <r>
    <n v="1"/>
    <n v="15100"/>
    <x v="0"/>
    <n v="1620001"/>
    <s v="1"/>
    <s v="1151001620001"/>
    <s v="Formació i perfeccionament"/>
    <n v="3000"/>
    <n v="0"/>
    <n v="3000"/>
    <n v="5643.03"/>
    <n v="5643.03"/>
    <n v="5643.03"/>
    <n v="0"/>
    <n v="-2643.03"/>
  </r>
  <r>
    <n v="1"/>
    <n v="15100"/>
    <x v="1"/>
    <n v="2060001"/>
    <s v="2"/>
    <s v="1151002060001"/>
    <s v="Arrendament equips informàtic"/>
    <n v="2646.56"/>
    <n v="0"/>
    <n v="2646.56"/>
    <n v="2811.13"/>
    <n v="2590.62"/>
    <n v="2590.62"/>
    <n v="0"/>
    <n v="55.94"/>
  </r>
  <r>
    <n v="1"/>
    <n v="15100"/>
    <x v="1"/>
    <n v="2160001"/>
    <s v="2"/>
    <s v="1151002160001"/>
    <s v="Manteniment Equips Informàtics"/>
    <n v="500"/>
    <n v="0"/>
    <n v="500"/>
    <n v="0"/>
    <n v="0"/>
    <n v="0"/>
    <n v="0"/>
    <n v="500"/>
  </r>
  <r>
    <n v="1"/>
    <n v="15100"/>
    <x v="1"/>
    <n v="2160002"/>
    <s v="2"/>
    <s v="1151002160002"/>
    <s v="Compra de petit material informàtic"/>
    <n v="500"/>
    <n v="0"/>
    <n v="500"/>
    <n v="0"/>
    <n v="0"/>
    <n v="0"/>
    <n v="0"/>
    <n v="500"/>
  </r>
  <r>
    <n v="1"/>
    <n v="15100"/>
    <x v="1"/>
    <n v="2200010"/>
    <s v="2"/>
    <s v="1151002200010"/>
    <s v="Fotocòpies i impressions"/>
    <n v="3090.64"/>
    <n v="0"/>
    <n v="3090.64"/>
    <n v="3956.26"/>
    <n v="2653.25"/>
    <n v="2653.25"/>
    <n v="0"/>
    <n v="437.39"/>
  </r>
  <r>
    <n v="1"/>
    <n v="15100"/>
    <x v="1"/>
    <n v="2220001"/>
    <s v="2"/>
    <s v="1151002220001"/>
    <s v="Serveis de Telecomunicacions"/>
    <n v="100"/>
    <n v="0"/>
    <n v="100"/>
    <n v="420"/>
    <n v="281.04000000000002"/>
    <n v="281.04000000000002"/>
    <n v="0"/>
    <n v="-181.04"/>
  </r>
  <r>
    <n v="1"/>
    <n v="15100"/>
    <x v="1"/>
    <n v="2279940"/>
    <s v="2"/>
    <s v="1151002279940"/>
    <s v="Manteniment programari informàtic"/>
    <n v="4500"/>
    <n v="0"/>
    <n v="4500"/>
    <n v="2986.28"/>
    <n v="2986.28"/>
    <n v="2986.28"/>
    <n v="0"/>
    <n v="1513.72"/>
  </r>
  <r>
    <n v="1"/>
    <n v="15200"/>
    <x v="0"/>
    <n v="1300001"/>
    <s v="1"/>
    <s v="1152001300001"/>
    <s v="Retribucions Bàsiques Personal Laboral Fix"/>
    <n v="14915.02"/>
    <n v="0"/>
    <n v="14915.02"/>
    <n v="0"/>
    <n v="0"/>
    <n v="0"/>
    <n v="0"/>
    <n v="14915.02"/>
  </r>
  <r>
    <n v="1"/>
    <n v="15200"/>
    <x v="0"/>
    <n v="1300201"/>
    <s v="1"/>
    <s v="1152001300201"/>
    <s v="Complement Destí Personal Laboral Fix"/>
    <n v="7116.2"/>
    <n v="0"/>
    <n v="7116.2"/>
    <n v="0"/>
    <n v="0"/>
    <n v="0"/>
    <n v="0"/>
    <n v="7116.2"/>
  </r>
  <r>
    <n v="1"/>
    <n v="15200"/>
    <x v="0"/>
    <n v="1300202"/>
    <s v="1"/>
    <s v="1152001300202"/>
    <s v="Complement Específic Personal Laboral Fix"/>
    <n v="7204.82"/>
    <n v="0"/>
    <n v="7204.82"/>
    <n v="0"/>
    <n v="0"/>
    <n v="0"/>
    <n v="0"/>
    <n v="7204.82"/>
  </r>
  <r>
    <n v="1"/>
    <n v="15200"/>
    <x v="0"/>
    <n v="1310001"/>
    <s v="1"/>
    <s v="1152001310001"/>
    <s v="Retribucions Bàsiques Personal Laboral Temp"/>
    <n v="0"/>
    <n v="0"/>
    <n v="0"/>
    <n v="15065.74"/>
    <n v="15065.74"/>
    <n v="15065.74"/>
    <n v="0"/>
    <n v="-15065.74"/>
  </r>
  <r>
    <n v="1"/>
    <n v="15200"/>
    <x v="0"/>
    <n v="1310003"/>
    <s v="1"/>
    <s v="1152001310003"/>
    <s v="Complement Destí Personal Laboral Temporal"/>
    <n v="0"/>
    <n v="0"/>
    <n v="0"/>
    <n v="7185.92"/>
    <n v="7185.92"/>
    <n v="7185.92"/>
    <n v="0"/>
    <n v="-7185.92"/>
  </r>
  <r>
    <n v="1"/>
    <n v="15200"/>
    <x v="0"/>
    <n v="1310004"/>
    <s v="1"/>
    <s v="1152001310004"/>
    <s v="Complement Específic Personal Laboral Temp"/>
    <n v="0"/>
    <n v="0"/>
    <n v="0"/>
    <n v="7275.38"/>
    <n v="7275.38"/>
    <n v="7275.38"/>
    <n v="0"/>
    <n v="-7275.38"/>
  </r>
  <r>
    <n v="1"/>
    <n v="15200"/>
    <x v="0"/>
    <n v="1500002"/>
    <s v="1"/>
    <s v="1152001500002"/>
    <s v="Productivitat Personal Laboral fix"/>
    <n v="0"/>
    <n v="252.61"/>
    <n v="252.61"/>
    <n v="0"/>
    <n v="0"/>
    <n v="0"/>
    <n v="0"/>
    <n v="252.61"/>
  </r>
  <r>
    <n v="1"/>
    <n v="15200"/>
    <x v="0"/>
    <n v="1500003"/>
    <s v="1"/>
    <s v="1152001500003"/>
    <s v="Productivitat personal laboral temporal"/>
    <n v="0"/>
    <n v="0"/>
    <n v="0"/>
    <n v="252.61"/>
    <n v="252.61"/>
    <n v="252.61"/>
    <n v="0"/>
    <n v="-252.61"/>
  </r>
  <r>
    <n v="1"/>
    <n v="15200"/>
    <x v="0"/>
    <n v="1600001"/>
    <s v="1"/>
    <s v="1152001600001"/>
    <s v="Seguretat Social"/>
    <n v="9167.0400000000009"/>
    <n v="0"/>
    <n v="9167.0400000000009"/>
    <n v="9828.43"/>
    <n v="9828.43"/>
    <n v="9828.43"/>
    <n v="0"/>
    <n v="-661.39"/>
  </r>
  <r>
    <n v="1"/>
    <n v="15200"/>
    <x v="1"/>
    <n v="2160001"/>
    <s v="2"/>
    <s v="1152002160001"/>
    <s v="Manteniment Equips Informàtics"/>
    <n v="50"/>
    <n v="0"/>
    <n v="50"/>
    <n v="0"/>
    <n v="0"/>
    <n v="0"/>
    <n v="0"/>
    <n v="50"/>
  </r>
  <r>
    <n v="1"/>
    <n v="15200"/>
    <x v="1"/>
    <n v="2200010"/>
    <s v="2"/>
    <s v="1152002200010"/>
    <s v="Fotocòpies i Impressions"/>
    <n v="70"/>
    <n v="0"/>
    <n v="70"/>
    <n v="172.29"/>
    <n v="105.62"/>
    <n v="105.62"/>
    <n v="0"/>
    <n v="-35.619999999999997"/>
  </r>
  <r>
    <n v="1"/>
    <n v="15320"/>
    <x v="0"/>
    <n v="1200101"/>
    <s v="1"/>
    <s v="1153201200101"/>
    <s v="Sous Grup A2"/>
    <n v="0"/>
    <n v="0"/>
    <n v="0"/>
    <n v="15065.74"/>
    <n v="15065.74"/>
    <n v="15065.74"/>
    <n v="0"/>
    <n v="-15065.74"/>
  </r>
  <r>
    <n v="1"/>
    <n v="15320"/>
    <x v="0"/>
    <n v="1200601"/>
    <s v="1"/>
    <s v="1153201200601"/>
    <s v="Triennis funcionaris"/>
    <n v="0"/>
    <n v="0"/>
    <n v="0"/>
    <n v="2734"/>
    <n v="2734"/>
    <n v="2734"/>
    <n v="0"/>
    <n v="-2734"/>
  </r>
  <r>
    <n v="1"/>
    <n v="15320"/>
    <x v="0"/>
    <n v="1210001"/>
    <s v="1"/>
    <s v="1153201210001"/>
    <s v="Complement Destí Personal Funcionari"/>
    <n v="0"/>
    <n v="0"/>
    <n v="0"/>
    <n v="8332.1"/>
    <n v="8332.1"/>
    <n v="8332.1"/>
    <n v="0"/>
    <n v="-8332.1"/>
  </r>
  <r>
    <n v="1"/>
    <n v="15320"/>
    <x v="0"/>
    <n v="1210101"/>
    <s v="1"/>
    <s v="1153201210101"/>
    <s v="Complement Específic Personal Funcionari"/>
    <n v="0"/>
    <n v="0"/>
    <n v="0"/>
    <n v="6951.98"/>
    <n v="6951.98"/>
    <n v="6951.98"/>
    <n v="0"/>
    <n v="-6951.98"/>
  </r>
  <r>
    <n v="1"/>
    <n v="15320"/>
    <x v="0"/>
    <n v="1300001"/>
    <s v="1"/>
    <s v="1153201300001"/>
    <s v="Retribucions Bàsiques Personal Laboral Fix"/>
    <n v="100545.98"/>
    <n v="0"/>
    <n v="100545.98"/>
    <n v="111577.76"/>
    <n v="111577.76"/>
    <n v="111577.76"/>
    <n v="0"/>
    <n v="-11031.78"/>
  </r>
  <r>
    <n v="1"/>
    <n v="15320"/>
    <x v="0"/>
    <n v="1300002"/>
    <s v="1"/>
    <s v="1153201300002"/>
    <s v="Triennis Personal Laboral Fix"/>
    <n v="23927.15"/>
    <n v="0"/>
    <n v="23927.15"/>
    <n v="23344.92"/>
    <n v="23344.92"/>
    <n v="23344.92"/>
    <n v="0"/>
    <n v="582.23"/>
  </r>
  <r>
    <n v="1"/>
    <n v="15320"/>
    <x v="0"/>
    <n v="1300101"/>
    <s v="1"/>
    <s v="1153201300101"/>
    <s v="Hores Extres Personal Laboral Fix"/>
    <n v="17000"/>
    <n v="0"/>
    <n v="17000"/>
    <n v="14884.99"/>
    <n v="14884.99"/>
    <n v="14884.99"/>
    <n v="0"/>
    <n v="2115.0100000000002"/>
  </r>
  <r>
    <n v="1"/>
    <n v="15320"/>
    <x v="0"/>
    <n v="1300201"/>
    <s v="1"/>
    <s v="1153201300201"/>
    <s v="Complement Destí Personal Laboral Fix"/>
    <n v="60673.9"/>
    <n v="0"/>
    <n v="60673.9"/>
    <n v="63421.34"/>
    <n v="63421.34"/>
    <n v="63421.34"/>
    <n v="0"/>
    <n v="-2747.44"/>
  </r>
  <r>
    <n v="1"/>
    <n v="15320"/>
    <x v="0"/>
    <n v="1300202"/>
    <s v="1"/>
    <s v="1153201300202"/>
    <s v="Complement Específic Personal Laboral Fix"/>
    <n v="76451.3"/>
    <n v="0"/>
    <n v="76451.3"/>
    <n v="82104.86"/>
    <n v="82104.86"/>
    <n v="82104.86"/>
    <n v="0"/>
    <n v="-5653.56"/>
  </r>
  <r>
    <n v="1"/>
    <n v="15320"/>
    <x v="0"/>
    <n v="1310001"/>
    <s v="1"/>
    <s v="1153201310001"/>
    <s v="Retribucions Bàsiques Personal Laboral Temp"/>
    <n v="65188.01"/>
    <n v="-13000"/>
    <n v="52188.01"/>
    <n v="24449.74"/>
    <n v="24449.74"/>
    <n v="24449.74"/>
    <n v="0"/>
    <n v="27738.27"/>
  </r>
  <r>
    <n v="1"/>
    <n v="15320"/>
    <x v="0"/>
    <n v="1310002"/>
    <s v="1"/>
    <s v="1153201310002"/>
    <s v="Triennis laboral temporal"/>
    <n v="4828.84"/>
    <n v="0"/>
    <n v="4828.84"/>
    <n v="1203.45"/>
    <n v="1203.45"/>
    <n v="1203.45"/>
    <n v="0"/>
    <n v="3625.39"/>
  </r>
  <r>
    <n v="1"/>
    <n v="15320"/>
    <x v="0"/>
    <n v="1310003"/>
    <s v="1"/>
    <s v="1153201310003"/>
    <s v="Complement Destí Personal Laboral Temporal"/>
    <n v="35114.94"/>
    <n v="0"/>
    <n v="35114.94"/>
    <n v="12043.36"/>
    <n v="12043.36"/>
    <n v="12043.36"/>
    <n v="0"/>
    <n v="23071.58"/>
  </r>
  <r>
    <n v="1"/>
    <n v="15320"/>
    <x v="0"/>
    <n v="1310004"/>
    <s v="1"/>
    <s v="1153201310004"/>
    <s v="Complement Específic Personal Laboral Temp"/>
    <n v="33943.14"/>
    <n v="0"/>
    <n v="33943.14"/>
    <n v="13180.92"/>
    <n v="13180.92"/>
    <n v="13180.92"/>
    <n v="0"/>
    <n v="20762.22"/>
  </r>
  <r>
    <n v="1"/>
    <n v="15320"/>
    <x v="0"/>
    <n v="1310005"/>
    <s v="1"/>
    <s v="1153201310005"/>
    <s v="Indemnitzacions personal laboral temporal"/>
    <n v="0"/>
    <n v="0"/>
    <n v="0"/>
    <n v="167"/>
    <n v="167"/>
    <n v="167"/>
    <n v="0"/>
    <n v="-167"/>
  </r>
  <r>
    <n v="1"/>
    <n v="15320"/>
    <x v="0"/>
    <n v="1500001"/>
    <s v="1"/>
    <s v="1153201500001"/>
    <s v="Productivitat Personal Funcionari"/>
    <n v="0"/>
    <n v="0"/>
    <n v="0"/>
    <n v="531.37"/>
    <n v="531.37"/>
    <n v="531.37"/>
    <n v="0"/>
    <n v="-531.37"/>
  </r>
  <r>
    <n v="1"/>
    <n v="15320"/>
    <x v="0"/>
    <n v="1500002"/>
    <s v="1"/>
    <s v="1153201500002"/>
    <s v="Productivitat Personal Laboral Fix"/>
    <n v="2603.56"/>
    <n v="6187.56"/>
    <n v="8791.1200000000008"/>
    <n v="6316.63"/>
    <n v="6316.63"/>
    <n v="6316.63"/>
    <n v="0"/>
    <n v="2474.4899999999998"/>
  </r>
  <r>
    <n v="1"/>
    <n v="15320"/>
    <x v="0"/>
    <n v="1500003"/>
    <s v="1"/>
    <s v="1153201500003"/>
    <s v="Productivitat Personal Laboral Temporal"/>
    <n v="0"/>
    <n v="0"/>
    <n v="0"/>
    <n v="393.22"/>
    <n v="393.22"/>
    <n v="393.22"/>
    <n v="0"/>
    <n v="-393.22"/>
  </r>
  <r>
    <n v="1"/>
    <n v="15320"/>
    <x v="0"/>
    <n v="1510002"/>
    <s v="1"/>
    <s v="1153201510002"/>
    <s v="Hores Extres Personal Laboral Temporal"/>
    <n v="1600"/>
    <n v="0"/>
    <n v="1600"/>
    <n v="4377.66"/>
    <n v="4377.66"/>
    <n v="4377.66"/>
    <n v="0"/>
    <n v="-2777.66"/>
  </r>
  <r>
    <n v="1"/>
    <n v="15320"/>
    <x v="0"/>
    <n v="1600001"/>
    <s v="1"/>
    <s v="1153201600001"/>
    <s v="Seguretat Social"/>
    <n v="127090.24000000001"/>
    <n v="0"/>
    <n v="127090.24000000001"/>
    <n v="135331.38"/>
    <n v="135331.38"/>
    <n v="135331.38"/>
    <n v="0"/>
    <n v="-8241.14"/>
  </r>
  <r>
    <n v="1"/>
    <n v="15320"/>
    <x v="1"/>
    <n v="2060001"/>
    <s v="2"/>
    <s v="1153202060001"/>
    <s v="Arrendament equips informàtic"/>
    <n v="290.39999999999998"/>
    <n v="0"/>
    <n v="290.39999999999998"/>
    <n v="290.39999999999998"/>
    <n v="290.39999999999998"/>
    <n v="290.39999999999998"/>
    <n v="0"/>
    <n v="0"/>
  </r>
  <r>
    <n v="1"/>
    <n v="15320"/>
    <x v="1"/>
    <n v="2160001"/>
    <s v="2"/>
    <s v="1153202160001"/>
    <s v="Manteniment Equips Informàtics"/>
    <n v="500"/>
    <n v="0"/>
    <n v="500"/>
    <n v="611.04999999999995"/>
    <n v="0"/>
    <n v="0"/>
    <n v="0"/>
    <n v="500"/>
  </r>
  <r>
    <n v="1"/>
    <n v="15320"/>
    <x v="1"/>
    <n v="2160002"/>
    <s v="2"/>
    <s v="1153202160002"/>
    <s v="Compra de petit material informàtic"/>
    <n v="600"/>
    <n v="0"/>
    <n v="600"/>
    <n v="0"/>
    <n v="0"/>
    <n v="0"/>
    <n v="0"/>
    <n v="600"/>
  </r>
  <r>
    <n v="1"/>
    <n v="15320"/>
    <x v="1"/>
    <n v="2200001"/>
    <s v="2"/>
    <s v="1153202200001"/>
    <s v="Material d'oficina"/>
    <n v="0"/>
    <n v="0"/>
    <n v="0"/>
    <n v="66.239999999999995"/>
    <n v="66.239999999999995"/>
    <n v="66.239999999999995"/>
    <n v="0"/>
    <n v="-66.239999999999995"/>
  </r>
  <r>
    <n v="1"/>
    <n v="15320"/>
    <x v="1"/>
    <n v="2200010"/>
    <s v="2"/>
    <s v="1153202200010"/>
    <s v="Fotocòpies i impressions"/>
    <n v="381.16"/>
    <n v="0"/>
    <n v="381.16"/>
    <n v="381.15"/>
    <n v="335.67"/>
    <n v="335.67"/>
    <n v="0"/>
    <n v="45.49"/>
  </r>
  <r>
    <n v="1"/>
    <n v="15320"/>
    <x v="1"/>
    <n v="2220001"/>
    <s v="2"/>
    <s v="1153202220001"/>
    <s v="Serveis de Telecomunicacions"/>
    <n v="2500"/>
    <n v="0"/>
    <n v="2500"/>
    <n v="1009.78"/>
    <n v="743.14"/>
    <n v="743.14"/>
    <n v="0"/>
    <n v="1756.86"/>
  </r>
  <r>
    <n v="1"/>
    <n v="15320"/>
    <x v="1"/>
    <n v="2279940"/>
    <s v="2"/>
    <s v="1153202279940"/>
    <s v="Manteniment programari informàtic"/>
    <n v="2600"/>
    <n v="0"/>
    <n v="2600"/>
    <n v="2662.31"/>
    <n v="2662.31"/>
    <n v="2662.31"/>
    <n v="0"/>
    <n v="-62.31"/>
  </r>
  <r>
    <n v="1"/>
    <n v="16300"/>
    <x v="0"/>
    <n v="1300001"/>
    <s v="1"/>
    <s v="1163001300001"/>
    <s v="Retribucions Bàsiques Personal Laboral Fix"/>
    <n v="62109.95"/>
    <n v="0"/>
    <n v="62109.95"/>
    <n v="53804.72"/>
    <n v="53804.72"/>
    <n v="53804.72"/>
    <n v="0"/>
    <n v="8305.23"/>
  </r>
  <r>
    <n v="1"/>
    <n v="16300"/>
    <x v="0"/>
    <n v="1300002"/>
    <s v="1"/>
    <s v="1163001300002"/>
    <s v="Triennis Personal Laboral Fix"/>
    <n v="9484.2800000000007"/>
    <n v="0"/>
    <n v="9484.2800000000007"/>
    <n v="9359.69"/>
    <n v="9359.69"/>
    <n v="9359.69"/>
    <n v="0"/>
    <n v="124.59"/>
  </r>
  <r>
    <n v="1"/>
    <n v="16300"/>
    <x v="0"/>
    <n v="1300101"/>
    <s v="1"/>
    <s v="1163001300101"/>
    <s v="Hores Extres Personal Laboral Fix"/>
    <n v="8000"/>
    <n v="0"/>
    <n v="8000"/>
    <n v="11603.11"/>
    <n v="11603.11"/>
    <n v="11603.11"/>
    <n v="0"/>
    <n v="-3603.11"/>
  </r>
  <r>
    <n v="1"/>
    <n v="16300"/>
    <x v="0"/>
    <n v="1300201"/>
    <s v="1"/>
    <s v="1163001300201"/>
    <s v="Complement Destí Personal Laboral Fix"/>
    <n v="34556.76"/>
    <n v="0"/>
    <n v="34556.76"/>
    <n v="29923.88"/>
    <n v="29923.88"/>
    <n v="29923.88"/>
    <n v="0"/>
    <n v="4632.88"/>
  </r>
  <r>
    <n v="1"/>
    <n v="16300"/>
    <x v="0"/>
    <n v="1300202"/>
    <s v="1"/>
    <s v="1163001300202"/>
    <s v="Complement Específic Personal Laboral Fix"/>
    <n v="36184.54"/>
    <n v="0"/>
    <n v="36184.54"/>
    <n v="31704.71"/>
    <n v="31704.71"/>
    <n v="31704.71"/>
    <n v="0"/>
    <n v="4479.83"/>
  </r>
  <r>
    <n v="1"/>
    <n v="16300"/>
    <x v="0"/>
    <n v="1310001"/>
    <s v="1"/>
    <s v="1163001310001"/>
    <s v="Retribucions Bàsiques Personal Laboral Temp"/>
    <n v="35491.4"/>
    <n v="0"/>
    <n v="35491.4"/>
    <n v="48343.99"/>
    <n v="48343.99"/>
    <n v="48343.99"/>
    <n v="0"/>
    <n v="-12852.59"/>
  </r>
  <r>
    <n v="1"/>
    <n v="16300"/>
    <x v="0"/>
    <n v="1310002"/>
    <s v="1"/>
    <s v="1163001310002"/>
    <s v="Triennis laboral temporal"/>
    <n v="874.16"/>
    <n v="0"/>
    <n v="874.16"/>
    <n v="1106.03"/>
    <n v="1106.03"/>
    <n v="1106.03"/>
    <n v="0"/>
    <n v="-231.87"/>
  </r>
  <r>
    <n v="1"/>
    <n v="16300"/>
    <x v="0"/>
    <n v="1310003"/>
    <s v="1"/>
    <s v="1163001310003"/>
    <s v="Complement Destí Personal Laboral Temporal"/>
    <n v="19746.72"/>
    <n v="0"/>
    <n v="19746.72"/>
    <n v="26886.86"/>
    <n v="26886.86"/>
    <n v="26886.86"/>
    <n v="0"/>
    <n v="-7140.14"/>
  </r>
  <r>
    <n v="1"/>
    <n v="16300"/>
    <x v="0"/>
    <n v="1310004"/>
    <s v="1"/>
    <s v="1163001310004"/>
    <s v="Complement Específic Personal Laboral Temp"/>
    <n v="19213.04"/>
    <n v="0"/>
    <n v="19213.04"/>
    <n v="26159.71"/>
    <n v="26159.71"/>
    <n v="26159.71"/>
    <n v="0"/>
    <n v="-6946.67"/>
  </r>
  <r>
    <n v="1"/>
    <n v="16300"/>
    <x v="0"/>
    <n v="1310005"/>
    <s v="1"/>
    <s v="1163001310005"/>
    <s v="Indemnitzacions personal laboral temporal"/>
    <n v="0"/>
    <n v="0"/>
    <n v="0"/>
    <n v="2240.4699999999998"/>
    <n v="2240.4699999999998"/>
    <n v="2240.4699999999998"/>
    <n v="0"/>
    <n v="-2240.4699999999998"/>
  </r>
  <r>
    <n v="1"/>
    <n v="16300"/>
    <x v="0"/>
    <n v="1500002"/>
    <s v="1"/>
    <s v="1163001500002"/>
    <s v="Productivitat Personal Laboral Fix"/>
    <n v="0"/>
    <n v="2673.25"/>
    <n v="2673.25"/>
    <n v="1178.6199999999999"/>
    <n v="1178.6199999999999"/>
    <n v="1178.6199999999999"/>
    <n v="0"/>
    <n v="1494.63"/>
  </r>
  <r>
    <n v="1"/>
    <n v="16300"/>
    <x v="0"/>
    <n v="1500003"/>
    <s v="1"/>
    <s v="1163001500003"/>
    <s v="Productivitat Personal Laboral Temporal"/>
    <n v="0"/>
    <n v="0"/>
    <n v="0"/>
    <n v="1494.61"/>
    <n v="1494.61"/>
    <n v="1494.61"/>
    <n v="0"/>
    <n v="-1494.61"/>
  </r>
  <r>
    <n v="1"/>
    <n v="16300"/>
    <x v="0"/>
    <n v="1510002"/>
    <s v="1"/>
    <s v="1163001510002"/>
    <s v="Hores Extres Personal Laboral Temporal"/>
    <n v="7500"/>
    <n v="0"/>
    <n v="7500"/>
    <n v="8359.68"/>
    <n v="8359.68"/>
    <n v="8359.68"/>
    <n v="0"/>
    <n v="-859.68"/>
  </r>
  <r>
    <n v="1"/>
    <n v="16300"/>
    <x v="0"/>
    <n v="1600001"/>
    <s v="1"/>
    <s v="1163001600001"/>
    <s v="Seguretat Social"/>
    <n v="68685.31"/>
    <n v="0"/>
    <n v="68685.31"/>
    <n v="74445.490000000005"/>
    <n v="74445.490000000005"/>
    <n v="74445.490000000005"/>
    <n v="0"/>
    <n v="-5760.18"/>
  </r>
  <r>
    <n v="1"/>
    <n v="16400"/>
    <x v="0"/>
    <n v="1300001"/>
    <s v="1"/>
    <s v="1164001300001"/>
    <s v="Retribucions Bàsiques Personal Laboral Fix"/>
    <n v="18554.560000000001"/>
    <n v="-1500"/>
    <n v="17054.560000000001"/>
    <n v="22110.05"/>
    <n v="22110.05"/>
    <n v="22110.05"/>
    <n v="0"/>
    <n v="-5055.49"/>
  </r>
  <r>
    <n v="1"/>
    <n v="16400"/>
    <x v="0"/>
    <n v="1300002"/>
    <s v="1"/>
    <s v="1164001300002"/>
    <s v="Triennis Personal Laboral Fix"/>
    <n v="3339.88"/>
    <n v="0"/>
    <n v="3339.88"/>
    <n v="3870.03"/>
    <n v="3870.03"/>
    <n v="3870.03"/>
    <n v="0"/>
    <n v="-530.15"/>
  </r>
  <r>
    <n v="1"/>
    <n v="16400"/>
    <x v="0"/>
    <n v="1300101"/>
    <s v="1"/>
    <s v="1164001300101"/>
    <s v="Hores Extres Personal Laboral Fix"/>
    <n v="200"/>
    <n v="0"/>
    <n v="200"/>
    <n v="100.87"/>
    <n v="100.87"/>
    <n v="100.87"/>
    <n v="0"/>
    <n v="99.13"/>
  </r>
  <r>
    <n v="1"/>
    <n v="16400"/>
    <x v="0"/>
    <n v="1300201"/>
    <s v="1"/>
    <s v="1164001300201"/>
    <s v="Complement Destí Personal Laboral Fix"/>
    <n v="10600.1"/>
    <n v="0"/>
    <n v="10600.1"/>
    <n v="12576.2"/>
    <n v="12576.2"/>
    <n v="12576.2"/>
    <n v="0"/>
    <n v="-1976.1"/>
  </r>
  <r>
    <n v="1"/>
    <n v="16400"/>
    <x v="0"/>
    <n v="1300202"/>
    <s v="1"/>
    <s v="1164001300202"/>
    <s v="Complement Específic Personal Laboral Fix"/>
    <n v="11975.88"/>
    <n v="0"/>
    <n v="11975.88"/>
    <n v="13909"/>
    <n v="13909"/>
    <n v="13909"/>
    <n v="0"/>
    <n v="-1933.12"/>
  </r>
  <r>
    <n v="1"/>
    <n v="16400"/>
    <x v="0"/>
    <n v="1500002"/>
    <s v="1"/>
    <s v="1164001500002"/>
    <s v="Productivitat Personal Laboral Fix"/>
    <n v="12000"/>
    <n v="251.92"/>
    <n v="12251.92"/>
    <n v="14972.64"/>
    <n v="14972.64"/>
    <n v="14972.64"/>
    <n v="0"/>
    <n v="-2720.72"/>
  </r>
  <r>
    <n v="1"/>
    <n v="16400"/>
    <x v="0"/>
    <n v="1500003"/>
    <s v="1"/>
    <s v="1164001500003"/>
    <s v="Productivitat personal laboral temporal"/>
    <n v="1500"/>
    <n v="0"/>
    <n v="1500"/>
    <n v="1492.46"/>
    <n v="1492.46"/>
    <n v="1492.46"/>
    <n v="0"/>
    <n v="7.54"/>
  </r>
  <r>
    <n v="1"/>
    <n v="16400"/>
    <x v="0"/>
    <n v="1510002"/>
    <s v="1"/>
    <s v="1164001510002"/>
    <s v="Hores Extres Personal Laboral Temporal"/>
    <n v="300"/>
    <n v="0"/>
    <n v="300"/>
    <n v="0"/>
    <n v="0"/>
    <n v="0"/>
    <n v="0"/>
    <n v="300"/>
  </r>
  <r>
    <n v="1"/>
    <n v="16400"/>
    <x v="0"/>
    <n v="1600001"/>
    <s v="1"/>
    <s v="1164001600001"/>
    <s v="Seguretat Social"/>
    <n v="14032.68"/>
    <n v="0"/>
    <n v="14032.68"/>
    <n v="1033.0999999999999"/>
    <n v="1033.0999999999999"/>
    <n v="1033.0999999999999"/>
    <n v="0"/>
    <n v="12999.58"/>
  </r>
  <r>
    <n v="1"/>
    <n v="16500"/>
    <x v="0"/>
    <n v="1300001"/>
    <s v="1"/>
    <s v="1165001300001"/>
    <s v="Retribucions Bàsiques Personal Laboral Fix"/>
    <n v="34268.370000000003"/>
    <n v="0"/>
    <n v="34268.370000000003"/>
    <n v="11538.76"/>
    <n v="11538.76"/>
    <n v="11538.76"/>
    <n v="0"/>
    <n v="22729.61"/>
  </r>
  <r>
    <n v="1"/>
    <n v="16500"/>
    <x v="0"/>
    <n v="1300002"/>
    <s v="1"/>
    <s v="1165001300002"/>
    <s v="Triennis Personal Laboral Fix"/>
    <n v="4599.3"/>
    <n v="0"/>
    <n v="4599.3"/>
    <n v="4644.42"/>
    <n v="4644.42"/>
    <n v="4644.42"/>
    <n v="0"/>
    <n v="-45.12"/>
  </r>
  <r>
    <n v="1"/>
    <n v="16500"/>
    <x v="0"/>
    <n v="1300101"/>
    <s v="1"/>
    <s v="1165001300101"/>
    <s v="Hores Extres Personal Laboral Fix"/>
    <n v="1800"/>
    <n v="0"/>
    <n v="1800"/>
    <n v="114.19"/>
    <n v="114.19"/>
    <n v="114.19"/>
    <n v="0"/>
    <n v="1685.81"/>
  </r>
  <r>
    <n v="1"/>
    <n v="16500"/>
    <x v="0"/>
    <n v="1300201"/>
    <s v="1"/>
    <s v="1165001300201"/>
    <s v="Complement Destí Personal Laboral Fix"/>
    <n v="16990.259999999998"/>
    <n v="0"/>
    <n v="16990.259999999998"/>
    <n v="5719"/>
    <n v="5719"/>
    <n v="5719"/>
    <n v="0"/>
    <n v="11271.26"/>
  </r>
  <r>
    <n v="1"/>
    <n v="16500"/>
    <x v="0"/>
    <n v="1300202"/>
    <s v="1"/>
    <s v="1165001300202"/>
    <s v="Complement Específic Personal Laboral Fix"/>
    <n v="19116.72"/>
    <n v="0"/>
    <n v="19116.72"/>
    <n v="7065.24"/>
    <n v="7065.24"/>
    <n v="7065.24"/>
    <n v="0"/>
    <n v="12051.48"/>
  </r>
  <r>
    <n v="1"/>
    <n v="16500"/>
    <x v="0"/>
    <n v="1310001"/>
    <s v="1"/>
    <s v="1165001310001"/>
    <s v="Retribucions Bàsiques Personal Laboral Temp"/>
    <n v="0"/>
    <n v="0"/>
    <n v="0"/>
    <n v="21319.3"/>
    <n v="21319.3"/>
    <n v="21319.3"/>
    <n v="0"/>
    <n v="-21319.3"/>
  </r>
  <r>
    <n v="1"/>
    <n v="16500"/>
    <x v="0"/>
    <n v="1310003"/>
    <s v="1"/>
    <s v="1165001310003"/>
    <s v="Complement Destí Personal Laboral Temporal"/>
    <n v="0"/>
    <n v="0"/>
    <n v="0"/>
    <n v="11438.01"/>
    <n v="11438.01"/>
    <n v="11438.01"/>
    <n v="0"/>
    <n v="-11438.01"/>
  </r>
  <r>
    <n v="1"/>
    <n v="16500"/>
    <x v="0"/>
    <n v="1310004"/>
    <s v="1"/>
    <s v="1165001310004"/>
    <s v="Complement Específic Personal Laboral Temp"/>
    <n v="0"/>
    <n v="0"/>
    <n v="0"/>
    <n v="12238.79"/>
    <n v="12238.79"/>
    <n v="12238.79"/>
    <n v="0"/>
    <n v="-12238.79"/>
  </r>
  <r>
    <n v="1"/>
    <n v="16500"/>
    <x v="0"/>
    <n v="1500002"/>
    <s v="1"/>
    <s v="1165001500002"/>
    <s v="Productivitat Personal Laboral Fix"/>
    <n v="0"/>
    <n v="419.41"/>
    <n v="419.41"/>
    <n v="419.41"/>
    <n v="419.41"/>
    <n v="419.41"/>
    <n v="0"/>
    <n v="0"/>
  </r>
  <r>
    <n v="1"/>
    <n v="16500"/>
    <x v="0"/>
    <n v="1510002"/>
    <s v="1"/>
    <s v="1165001510002"/>
    <s v="Hores Extres Personal Laboral Temporal"/>
    <n v="500"/>
    <n v="0"/>
    <n v="500"/>
    <n v="1027.71"/>
    <n v="1027.71"/>
    <n v="1027.71"/>
    <n v="0"/>
    <n v="-527.71"/>
  </r>
  <r>
    <n v="1"/>
    <n v="16500"/>
    <x v="0"/>
    <n v="1600001"/>
    <s v="1"/>
    <s v="1165001600001"/>
    <s v="Seguretat Social"/>
    <n v="23658.48"/>
    <n v="0"/>
    <n v="23658.48"/>
    <n v="27501.02"/>
    <n v="27501.02"/>
    <n v="27501.02"/>
    <n v="0"/>
    <n v="-3842.54"/>
  </r>
  <r>
    <n v="1"/>
    <n v="16500"/>
    <x v="1"/>
    <n v="2160001"/>
    <s v="2"/>
    <s v="1165002160001"/>
    <s v="Manteniment Equips Informàtics"/>
    <n v="50"/>
    <n v="0"/>
    <n v="50"/>
    <n v="0"/>
    <n v="0"/>
    <n v="0"/>
    <n v="0"/>
    <n v="50"/>
  </r>
  <r>
    <n v="1"/>
    <n v="16500"/>
    <x v="1"/>
    <n v="2220001"/>
    <s v="2"/>
    <s v="1165002220001"/>
    <s v="Serveis de Telecomunicacions"/>
    <n v="150"/>
    <n v="0"/>
    <n v="150"/>
    <n v="0"/>
    <n v="0"/>
    <n v="0"/>
    <n v="0"/>
    <n v="150"/>
  </r>
  <r>
    <n v="1"/>
    <n v="17100"/>
    <x v="0"/>
    <n v="1300001"/>
    <s v="1"/>
    <s v="1171001300001"/>
    <s v="Retribucions Bàsiques Personal Laboral Fix"/>
    <n v="50272.99"/>
    <n v="0"/>
    <n v="50272.99"/>
    <n v="53836.92"/>
    <n v="53836.92"/>
    <n v="53836.92"/>
    <n v="0"/>
    <n v="-3563.93"/>
  </r>
  <r>
    <n v="1"/>
    <n v="17100"/>
    <x v="0"/>
    <n v="1300002"/>
    <s v="1"/>
    <s v="1171001300002"/>
    <s v="Triennis Personal Laboral Fix"/>
    <n v="11196.4"/>
    <n v="0"/>
    <n v="11196.4"/>
    <n v="10261.219999999999"/>
    <n v="10261.219999999999"/>
    <n v="10261.219999999999"/>
    <n v="0"/>
    <n v="935.18"/>
  </r>
  <r>
    <n v="1"/>
    <n v="17100"/>
    <x v="0"/>
    <n v="1300101"/>
    <s v="1"/>
    <s v="1171001300101"/>
    <s v="Hores Extres Personal Laboral Fix"/>
    <n v="2000"/>
    <n v="0"/>
    <n v="2000"/>
    <n v="1896.76"/>
    <n v="1896.76"/>
    <n v="1896.76"/>
    <n v="0"/>
    <n v="103.24"/>
  </r>
  <r>
    <n v="1"/>
    <n v="17100"/>
    <x v="0"/>
    <n v="1300201"/>
    <s v="1"/>
    <s v="1171001300201"/>
    <s v="Complement Destí Personal Laboral Fix"/>
    <n v="26863.62"/>
    <n v="0"/>
    <n v="26863.62"/>
    <n v="28544.9"/>
    <n v="28544.9"/>
    <n v="28544.9"/>
    <n v="0"/>
    <n v="-1681.28"/>
  </r>
  <r>
    <n v="1"/>
    <n v="17100"/>
    <x v="0"/>
    <n v="1300202"/>
    <s v="1"/>
    <s v="1171001300202"/>
    <s v="Complement Específic Personal Laboral Fix"/>
    <n v="29486.28"/>
    <n v="0"/>
    <n v="29486.28"/>
    <n v="31476.04"/>
    <n v="31476.04"/>
    <n v="31476.04"/>
    <n v="0"/>
    <n v="-1989.76"/>
  </r>
  <r>
    <n v="1"/>
    <n v="17100"/>
    <x v="0"/>
    <n v="1310001"/>
    <s v="1"/>
    <s v="1171001310001"/>
    <s v="Retribucions Bàsiques Personal Laboral Temp"/>
    <n v="38850.199999999997"/>
    <n v="-10600"/>
    <n v="28250.2"/>
    <n v="14877.65"/>
    <n v="14877.65"/>
    <n v="14877.65"/>
    <n v="0"/>
    <n v="13372.55"/>
  </r>
  <r>
    <n v="1"/>
    <n v="17100"/>
    <x v="0"/>
    <n v="1310002"/>
    <s v="1"/>
    <s v="1171001310002"/>
    <s v="Triennis laboral temporal"/>
    <n v="1453.62"/>
    <n v="0"/>
    <n v="1453.62"/>
    <n v="1087.2"/>
    <n v="1087.2"/>
    <n v="1087.2"/>
    <n v="0"/>
    <n v="366.42"/>
  </r>
  <r>
    <n v="1"/>
    <n v="17100"/>
    <x v="0"/>
    <n v="1310003"/>
    <s v="1"/>
    <s v="1171001310003"/>
    <s v="Complement Destí Personal Laboral Temporal"/>
    <n v="21200.2"/>
    <n v="-4000"/>
    <n v="17200.2"/>
    <n v="8553.7999999999993"/>
    <n v="8553.7999999999993"/>
    <n v="8553.7999999999993"/>
    <n v="0"/>
    <n v="8646.4"/>
  </r>
  <r>
    <n v="1"/>
    <n v="17100"/>
    <x v="0"/>
    <n v="1310004"/>
    <s v="1"/>
    <s v="1171001310004"/>
    <s v="Complement Específic Personal Laboral Temp"/>
    <n v="21454.44"/>
    <n v="0"/>
    <n v="21454.44"/>
    <n v="8879.7900000000009"/>
    <n v="8879.7900000000009"/>
    <n v="8879.7900000000009"/>
    <n v="0"/>
    <n v="12574.65"/>
  </r>
  <r>
    <n v="1"/>
    <n v="17100"/>
    <x v="0"/>
    <n v="1500002"/>
    <s v="1"/>
    <s v="1171001500002"/>
    <s v="Productivitat Personal Laboral Fix"/>
    <n v="2444.16"/>
    <n v="2571.79"/>
    <n v="5015.95"/>
    <n v="4307.2700000000004"/>
    <n v="4307.2700000000004"/>
    <n v="4307.2700000000004"/>
    <n v="0"/>
    <n v="708.68"/>
  </r>
  <r>
    <n v="1"/>
    <n v="17100"/>
    <x v="0"/>
    <n v="1500003"/>
    <s v="1"/>
    <s v="1171001500003"/>
    <s v="Productivitat personal laboral temporal"/>
    <n v="0"/>
    <n v="0"/>
    <n v="0"/>
    <n v="708.68"/>
    <n v="708.68"/>
    <n v="708.68"/>
    <n v="0"/>
    <n v="-708.68"/>
  </r>
  <r>
    <n v="1"/>
    <n v="17100"/>
    <x v="0"/>
    <n v="1510002"/>
    <s v="1"/>
    <s v="1171001510002"/>
    <s v="Hores Extres Personal Laboral Temporal"/>
    <n v="1000"/>
    <n v="0"/>
    <n v="1000"/>
    <n v="0"/>
    <n v="0"/>
    <n v="0"/>
    <n v="0"/>
    <n v="1000"/>
  </r>
  <r>
    <n v="1"/>
    <n v="17100"/>
    <x v="0"/>
    <n v="1600001"/>
    <s v="1"/>
    <s v="1171001600001"/>
    <s v="Seguretat Social"/>
    <n v="64127.76"/>
    <n v="-15264.19"/>
    <n v="48863.57"/>
    <n v="54683.49"/>
    <n v="54683.49"/>
    <n v="54683.49"/>
    <n v="0"/>
    <n v="-5819.92"/>
  </r>
  <r>
    <n v="1"/>
    <n v="17100"/>
    <x v="1"/>
    <n v="2160001"/>
    <s v="2"/>
    <s v="1171002160001"/>
    <s v="Manteniment Equips Informàtics"/>
    <n v="50"/>
    <n v="0"/>
    <n v="50"/>
    <n v="0"/>
    <n v="0"/>
    <n v="0"/>
    <n v="0"/>
    <n v="50"/>
  </r>
  <r>
    <n v="1"/>
    <n v="17100"/>
    <x v="1"/>
    <n v="2220001"/>
    <s v="2"/>
    <s v="1171002220001"/>
    <s v="Serveis de Telecomunicacions"/>
    <n v="1000"/>
    <n v="0"/>
    <n v="1000"/>
    <n v="188.89"/>
    <n v="102.56"/>
    <n v="102.56"/>
    <n v="0"/>
    <n v="897.44"/>
  </r>
  <r>
    <n v="1"/>
    <n v="23100"/>
    <x v="0"/>
    <n v="1200301"/>
    <s v="1"/>
    <s v="1231001200301"/>
    <s v="Sous Grup C1"/>
    <n v="5711.39"/>
    <n v="0"/>
    <n v="5711.39"/>
    <n v="5833.15"/>
    <n v="5833.15"/>
    <n v="5833.15"/>
    <n v="0"/>
    <n v="-121.76"/>
  </r>
  <r>
    <n v="1"/>
    <n v="23100"/>
    <x v="0"/>
    <n v="1210001"/>
    <s v="1"/>
    <s v="1231001210001"/>
    <s v="Complement Destí Personal Funcionari"/>
    <n v="3194.8"/>
    <n v="0"/>
    <n v="3194.8"/>
    <n v="3259.74"/>
    <n v="3259.74"/>
    <n v="3259.74"/>
    <n v="0"/>
    <n v="-64.94"/>
  </r>
  <r>
    <n v="1"/>
    <n v="23100"/>
    <x v="0"/>
    <n v="1210101"/>
    <s v="1"/>
    <s v="1231001210101"/>
    <s v="Complement Específic Personal Funcionari"/>
    <n v="2481.7800000000002"/>
    <n v="0"/>
    <n v="2481.7800000000002"/>
    <n v="2532.66"/>
    <n v="2532.66"/>
    <n v="2532.66"/>
    <n v="0"/>
    <n v="-50.88"/>
  </r>
  <r>
    <n v="1"/>
    <n v="23100"/>
    <x v="0"/>
    <n v="1300001"/>
    <s v="1"/>
    <s v="1231001300001"/>
    <s v="Retribucions Bàsiques Personal Laboral Fix"/>
    <n v="0"/>
    <n v="0"/>
    <n v="0"/>
    <n v="8380.94"/>
    <n v="8380.94"/>
    <n v="8380.94"/>
    <n v="0"/>
    <n v="-8380.94"/>
  </r>
  <r>
    <n v="1"/>
    <n v="23100"/>
    <x v="0"/>
    <n v="1300002"/>
    <s v="1"/>
    <s v="1231001300002"/>
    <s v="Triennis Personal Laboral Fix"/>
    <n v="0"/>
    <n v="0"/>
    <n v="0"/>
    <n v="1075.74"/>
    <n v="1075.74"/>
    <n v="1075.74"/>
    <n v="0"/>
    <n v="-1075.74"/>
  </r>
  <r>
    <n v="1"/>
    <n v="23100"/>
    <x v="0"/>
    <n v="1300201"/>
    <s v="1"/>
    <s v="1231001300201"/>
    <s v="Complement Destí Personal Laboral Fix"/>
    <n v="0"/>
    <n v="0"/>
    <n v="0"/>
    <n v="4634.3599999999997"/>
    <n v="4634.3599999999997"/>
    <n v="4634.3599999999997"/>
    <n v="0"/>
    <n v="-4634.3599999999997"/>
  </r>
  <r>
    <n v="1"/>
    <n v="23100"/>
    <x v="0"/>
    <n v="1300202"/>
    <s v="1"/>
    <s v="1231001300202"/>
    <s v="Complement Específic Personal Laboral Fix"/>
    <n v="0"/>
    <n v="0"/>
    <n v="0"/>
    <n v="3973.78"/>
    <n v="3973.78"/>
    <n v="3973.78"/>
    <n v="0"/>
    <n v="-3973.78"/>
  </r>
  <r>
    <n v="1"/>
    <n v="23100"/>
    <x v="0"/>
    <n v="1310001"/>
    <s v="1"/>
    <s v="1231001310001"/>
    <s v="Retribucions Bàsiques Personal Laboral Temp"/>
    <n v="14915.02"/>
    <n v="0"/>
    <n v="14915.02"/>
    <n v="9724.2900000000009"/>
    <n v="9724.2900000000009"/>
    <n v="9724.2900000000009"/>
    <n v="0"/>
    <n v="5190.7299999999996"/>
  </r>
  <r>
    <n v="1"/>
    <n v="23100"/>
    <x v="0"/>
    <n v="1310002"/>
    <s v="1"/>
    <s v="1231001310002"/>
    <s v="Triennis laboral temporal"/>
    <n v="2071.09"/>
    <n v="0"/>
    <n v="2071.09"/>
    <n v="1316.38"/>
    <n v="1316.38"/>
    <n v="1316.38"/>
    <n v="0"/>
    <n v="754.71"/>
  </r>
  <r>
    <n v="1"/>
    <n v="23100"/>
    <x v="0"/>
    <n v="1310003"/>
    <s v="1"/>
    <s v="1231001310003"/>
    <s v="Complement Destí Personal Laboral Temporal"/>
    <n v="8251.32"/>
    <n v="0"/>
    <n v="8251.32"/>
    <n v="5330.43"/>
    <n v="5330.43"/>
    <n v="5330.43"/>
    <n v="0"/>
    <n v="2920.89"/>
  </r>
  <r>
    <n v="1"/>
    <n v="23100"/>
    <x v="0"/>
    <n v="1310004"/>
    <s v="1"/>
    <s v="1231001310004"/>
    <s v="Complement Específic Personal Laboral Temp"/>
    <n v="8005.34"/>
    <n v="0"/>
    <n v="8005.34"/>
    <n v="5171.3999999999996"/>
    <n v="5171.3999999999996"/>
    <n v="5171.3999999999996"/>
    <n v="0"/>
    <n v="2833.94"/>
  </r>
  <r>
    <n v="1"/>
    <n v="23100"/>
    <x v="0"/>
    <n v="1500001"/>
    <s v="1"/>
    <s v="1231001500001"/>
    <s v="Productivitat Personal Funcionari"/>
    <n v="0"/>
    <n v="335.61"/>
    <n v="335.61"/>
    <n v="0"/>
    <n v="0"/>
    <n v="0"/>
    <n v="0"/>
    <n v="335.61"/>
  </r>
  <r>
    <n v="1"/>
    <n v="23100"/>
    <x v="0"/>
    <n v="1500002"/>
    <s v="1"/>
    <s v="1231001500002"/>
    <s v="Productivitat Personal Laboral Fix"/>
    <n v="0"/>
    <n v="0"/>
    <n v="0"/>
    <n v="83.88"/>
    <n v="83.88"/>
    <n v="83.88"/>
    <n v="0"/>
    <n v="-83.88"/>
  </r>
  <r>
    <n v="1"/>
    <n v="23100"/>
    <x v="0"/>
    <n v="1500003"/>
    <s v="1"/>
    <s v="1231001500003"/>
    <s v="Productivitat personal laboral temporal"/>
    <n v="0"/>
    <n v="0"/>
    <n v="0"/>
    <n v="251.42"/>
    <n v="251.42"/>
    <n v="251.42"/>
    <n v="0"/>
    <n v="-251.42"/>
  </r>
  <r>
    <n v="1"/>
    <n v="23100"/>
    <x v="0"/>
    <n v="1600001"/>
    <s v="1"/>
    <s v="1231001600001"/>
    <s v="Seguretat Social"/>
    <n v="14061.8"/>
    <n v="0"/>
    <n v="14061.8"/>
    <n v="14067.82"/>
    <n v="14067.82"/>
    <n v="14067.82"/>
    <n v="0"/>
    <n v="-6.02"/>
  </r>
  <r>
    <n v="1"/>
    <n v="23100"/>
    <x v="1"/>
    <n v="2060001"/>
    <s v="2"/>
    <s v="1231002060001"/>
    <s v="Arrendament equips informàtic"/>
    <n v="290.39999999999998"/>
    <n v="0"/>
    <n v="290.39999999999998"/>
    <n v="290.39999999999998"/>
    <n v="242"/>
    <n v="242"/>
    <n v="0"/>
    <n v="48.4"/>
  </r>
  <r>
    <n v="1"/>
    <n v="23100"/>
    <x v="1"/>
    <n v="2160001"/>
    <s v="2"/>
    <s v="1231002160001"/>
    <s v="Manteniment Equips Informàtics"/>
    <n v="100"/>
    <n v="0"/>
    <n v="100"/>
    <n v="0"/>
    <n v="0"/>
    <n v="0"/>
    <n v="0"/>
    <n v="100"/>
  </r>
  <r>
    <n v="1"/>
    <n v="23100"/>
    <x v="1"/>
    <n v="2160002"/>
    <s v="2"/>
    <s v="1231002160002"/>
    <s v="Compra de petit material informàtic"/>
    <n v="100"/>
    <n v="0"/>
    <n v="100"/>
    <n v="0"/>
    <n v="0"/>
    <n v="0"/>
    <n v="0"/>
    <n v="100"/>
  </r>
  <r>
    <n v="1"/>
    <n v="23100"/>
    <x v="1"/>
    <n v="2200001"/>
    <s v="2"/>
    <s v="1231002200001"/>
    <s v="Material d'oficina"/>
    <n v="0"/>
    <n v="0"/>
    <n v="0"/>
    <n v="56.77"/>
    <n v="56.77"/>
    <n v="56.77"/>
    <n v="0"/>
    <n v="-56.77"/>
  </r>
  <r>
    <n v="1"/>
    <n v="23100"/>
    <x v="1"/>
    <n v="2200010"/>
    <s v="2"/>
    <s v="1231002200010"/>
    <s v="Fotocòpies i impressions"/>
    <n v="500"/>
    <n v="0"/>
    <n v="500"/>
    <n v="734.62"/>
    <n v="378.02"/>
    <n v="378.02"/>
    <n v="0"/>
    <n v="121.98"/>
  </r>
  <r>
    <n v="1"/>
    <n v="23100"/>
    <x v="1"/>
    <n v="2220001"/>
    <s v="2"/>
    <s v="1231002220001"/>
    <s v="Serveis de Telecomunicacions"/>
    <n v="750"/>
    <n v="0"/>
    <n v="750"/>
    <n v="1298.47"/>
    <n v="740.23"/>
    <n v="740.23"/>
    <n v="0"/>
    <n v="9.77"/>
  </r>
  <r>
    <n v="1"/>
    <n v="23103"/>
    <x v="0"/>
    <n v="1300001"/>
    <s v="1"/>
    <s v="1231031300001"/>
    <s v="Retribucions Bàsiques Personal Laboral Fix"/>
    <n v="30241.65"/>
    <n v="0"/>
    <n v="30241.65"/>
    <n v="37104.629999999997"/>
    <n v="37104.629999999997"/>
    <n v="37104.629999999997"/>
    <n v="0"/>
    <n v="-6862.98"/>
  </r>
  <r>
    <n v="1"/>
    <n v="23103"/>
    <x v="0"/>
    <n v="1300002"/>
    <s v="1"/>
    <s v="1231031300002"/>
    <s v="Triennis Personal Laboral Fix"/>
    <n v="7164.42"/>
    <n v="0"/>
    <n v="7164.42"/>
    <n v="7728.78"/>
    <n v="7728.78"/>
    <n v="7728.78"/>
    <n v="0"/>
    <n v="-564.36"/>
  </r>
  <r>
    <n v="1"/>
    <n v="23103"/>
    <x v="0"/>
    <n v="1300201"/>
    <s v="1"/>
    <s v="1231031300201"/>
    <s v="Complement Destí Personal Laboral Fix"/>
    <n v="16963.240000000002"/>
    <n v="0"/>
    <n v="16963.240000000002"/>
    <n v="20444.759999999998"/>
    <n v="20444.759999999998"/>
    <n v="20444.759999999998"/>
    <n v="0"/>
    <n v="-3481.52"/>
  </r>
  <r>
    <n v="1"/>
    <n v="23103"/>
    <x v="0"/>
    <n v="1300202"/>
    <s v="1"/>
    <s v="1231031300202"/>
    <s v="Complement Específic Personal Laboral Fix"/>
    <n v="15743.56"/>
    <n v="0"/>
    <n v="15743.56"/>
    <n v="18728.71"/>
    <n v="18728.71"/>
    <n v="18728.71"/>
    <n v="0"/>
    <n v="-2985.15"/>
  </r>
  <r>
    <n v="1"/>
    <n v="23103"/>
    <x v="0"/>
    <n v="1310001"/>
    <s v="1"/>
    <s v="1231031310001"/>
    <s v="Retribucions Bàsiques Personal Laboral Temp"/>
    <n v="14915.02"/>
    <n v="0"/>
    <n v="14915.02"/>
    <n v="9084.41"/>
    <n v="9084.41"/>
    <n v="9084.41"/>
    <n v="0"/>
    <n v="5830.61"/>
  </r>
  <r>
    <n v="1"/>
    <n v="23103"/>
    <x v="0"/>
    <n v="1310002"/>
    <s v="1"/>
    <s v="1231031310002"/>
    <s v="Triennis laboral temporal"/>
    <n v="1083.1199999999999"/>
    <n v="0"/>
    <n v="1083.1199999999999"/>
    <n v="242.64"/>
    <n v="242.64"/>
    <n v="242.64"/>
    <n v="0"/>
    <n v="840.48"/>
  </r>
  <r>
    <n v="1"/>
    <n v="23103"/>
    <x v="0"/>
    <n v="1310003"/>
    <s v="1"/>
    <s v="1231031310003"/>
    <s v="Complement Destí Personal Laboral Temporal"/>
    <n v="7116.2"/>
    <n v="0"/>
    <n v="7116.2"/>
    <n v="4399.1000000000004"/>
    <n v="4399.1000000000004"/>
    <n v="4399.1000000000004"/>
    <n v="0"/>
    <n v="2717.1"/>
  </r>
  <r>
    <n v="1"/>
    <n v="23103"/>
    <x v="0"/>
    <n v="1310004"/>
    <s v="1"/>
    <s v="1231031310004"/>
    <s v="Complement Específic Personal Laboral Temp"/>
    <n v="6084.12"/>
    <n v="0"/>
    <n v="6084.12"/>
    <n v="3728.63"/>
    <n v="3728.63"/>
    <n v="3728.63"/>
    <n v="0"/>
    <n v="2355.4899999999998"/>
  </r>
  <r>
    <n v="1"/>
    <n v="23103"/>
    <x v="0"/>
    <n v="1310005"/>
    <s v="1"/>
    <s v="1231031310005"/>
    <s v="Indemnitzacions personal laboral temporal"/>
    <n v="0"/>
    <n v="0"/>
    <n v="0"/>
    <n v="15.87"/>
    <n v="15.87"/>
    <n v="15.87"/>
    <n v="0"/>
    <n v="-15.87"/>
  </r>
  <r>
    <n v="1"/>
    <n v="23103"/>
    <x v="0"/>
    <n v="1500002"/>
    <s v="1"/>
    <s v="1231031500002"/>
    <s v="Productivitat Personal Laboral Fix"/>
    <n v="0"/>
    <n v="756.47"/>
    <n v="756.47"/>
    <n v="786.79"/>
    <n v="786.79"/>
    <n v="786.79"/>
    <n v="0"/>
    <n v="-30.32"/>
  </r>
  <r>
    <n v="1"/>
    <n v="23103"/>
    <x v="0"/>
    <n v="1600001"/>
    <s v="1"/>
    <s v="1231031600001"/>
    <s v="Seguretat Social"/>
    <n v="31339.93"/>
    <n v="0"/>
    <n v="31339.93"/>
    <n v="22679.53"/>
    <n v="22679.53"/>
    <n v="22679.53"/>
    <n v="0"/>
    <n v="8660.4"/>
  </r>
  <r>
    <n v="1"/>
    <n v="23103"/>
    <x v="0"/>
    <n v="1620001"/>
    <s v="1"/>
    <s v="1231031620001"/>
    <s v="Formació i perfeccionament"/>
    <n v="100"/>
    <n v="0"/>
    <n v="100"/>
    <n v="0"/>
    <n v="0"/>
    <n v="0"/>
    <n v="0"/>
    <n v="100"/>
  </r>
  <r>
    <n v="1"/>
    <n v="23103"/>
    <x v="1"/>
    <n v="2060001"/>
    <s v="2"/>
    <s v="1231032060001"/>
    <s v="Arrendament equips informàtic"/>
    <n v="290.39999999999998"/>
    <n v="0"/>
    <n v="290.39999999999998"/>
    <n v="290.39999999999998"/>
    <n v="266.2"/>
    <n v="266.2"/>
    <n v="0"/>
    <n v="24.2"/>
  </r>
  <r>
    <n v="1"/>
    <n v="23103"/>
    <x v="1"/>
    <n v="2160001"/>
    <s v="2"/>
    <s v="1231032160001"/>
    <s v="Manteniment Equips Informàtics"/>
    <n v="150"/>
    <n v="0"/>
    <n v="150"/>
    <n v="0"/>
    <n v="0"/>
    <n v="0"/>
    <n v="0"/>
    <n v="150"/>
  </r>
  <r>
    <n v="1"/>
    <n v="23103"/>
    <x v="1"/>
    <n v="2160002"/>
    <s v="2"/>
    <s v="1231032160002"/>
    <s v="Compra de petit material informàtic"/>
    <n v="150"/>
    <n v="0"/>
    <n v="150"/>
    <n v="0"/>
    <n v="0"/>
    <n v="0"/>
    <n v="0"/>
    <n v="150"/>
  </r>
  <r>
    <n v="1"/>
    <n v="23103"/>
    <x v="1"/>
    <n v="2200001"/>
    <s v="2"/>
    <s v="1231032200001"/>
    <s v="Material d'oficina"/>
    <n v="0"/>
    <n v="0"/>
    <n v="0"/>
    <n v="104.08"/>
    <n v="104.08"/>
    <n v="104.08"/>
    <n v="0"/>
    <n v="-104.08"/>
  </r>
  <r>
    <n v="1"/>
    <n v="23103"/>
    <x v="1"/>
    <n v="2200010"/>
    <s v="2"/>
    <s v="1231032200010"/>
    <s v="Fotocòpies i impressions"/>
    <n v="1246.3"/>
    <n v="0"/>
    <n v="1246.3"/>
    <n v="1264.08"/>
    <n v="366.88"/>
    <n v="366.88"/>
    <n v="0"/>
    <n v="879.42"/>
  </r>
  <r>
    <n v="1"/>
    <n v="23103"/>
    <x v="1"/>
    <n v="2220001"/>
    <s v="2"/>
    <s v="1231032220001"/>
    <s v="Serveis de Telecomunicacions"/>
    <n v="1000"/>
    <n v="0"/>
    <n v="1000"/>
    <n v="879.06"/>
    <n v="596.01"/>
    <n v="596.01"/>
    <n v="0"/>
    <n v="403.99"/>
  </r>
  <r>
    <n v="1"/>
    <n v="23104"/>
    <x v="1"/>
    <n v="2060001"/>
    <s v="2"/>
    <s v="1231042060001"/>
    <s v="Arrendament equips informàtic"/>
    <n v="50"/>
    <n v="0"/>
    <n v="50"/>
    <n v="0"/>
    <n v="0"/>
    <n v="0"/>
    <n v="0"/>
    <n v="50"/>
  </r>
  <r>
    <n v="1"/>
    <n v="23104"/>
    <x v="1"/>
    <n v="2160001"/>
    <s v="2"/>
    <s v="1231042160001"/>
    <s v="Manteniment Equips Informàtics"/>
    <n v="100"/>
    <n v="0"/>
    <n v="100"/>
    <n v="0"/>
    <n v="0"/>
    <n v="0"/>
    <n v="0"/>
    <n v="100"/>
  </r>
  <r>
    <n v="1"/>
    <n v="23104"/>
    <x v="1"/>
    <n v="2200010"/>
    <s v="2"/>
    <s v="1231042200010"/>
    <s v="Fotocòpies i impressions"/>
    <n v="100"/>
    <n v="0"/>
    <n v="100"/>
    <n v="0"/>
    <n v="0"/>
    <n v="0"/>
    <n v="0"/>
    <n v="100"/>
  </r>
  <r>
    <n v="1"/>
    <n v="23104"/>
    <x v="1"/>
    <n v="2220001"/>
    <s v="2"/>
    <s v="1231042220001"/>
    <s v="Serveis de Telecomunicacions"/>
    <n v="500"/>
    <n v="0"/>
    <n v="500"/>
    <n v="639.05999999999995"/>
    <n v="465.79"/>
    <n v="465.79"/>
    <n v="0"/>
    <n v="34.21"/>
  </r>
  <r>
    <n v="1"/>
    <n v="23104"/>
    <x v="1"/>
    <n v="2279940"/>
    <s v="2"/>
    <s v="1231042279940"/>
    <s v="Manteniment programari informàtic"/>
    <n v="3100"/>
    <n v="0"/>
    <n v="3100"/>
    <n v="3049.2"/>
    <n v="3049.2"/>
    <n v="3049.2"/>
    <n v="0"/>
    <n v="50.8"/>
  </r>
  <r>
    <n v="1"/>
    <n v="24100"/>
    <x v="0"/>
    <n v="1200301"/>
    <s v="1"/>
    <s v="1241001200301"/>
    <s v="Sous Grup C1"/>
    <n v="11422.79"/>
    <n v="0"/>
    <n v="11422.79"/>
    <n v="10169.23"/>
    <n v="10169.23"/>
    <n v="10169.23"/>
    <n v="0"/>
    <n v="1253.56"/>
  </r>
  <r>
    <n v="1"/>
    <n v="24100"/>
    <x v="0"/>
    <n v="1200601"/>
    <s v="1"/>
    <s v="1241001200601"/>
    <s v="Triennis funcionaris"/>
    <n v="1676.28"/>
    <n v="0"/>
    <n v="1676.28"/>
    <n v="1311.16"/>
    <n v="1311.16"/>
    <n v="1311.16"/>
    <n v="0"/>
    <n v="365.12"/>
  </r>
  <r>
    <n v="1"/>
    <n v="24100"/>
    <x v="0"/>
    <n v="1210001"/>
    <s v="1"/>
    <s v="1241001210001"/>
    <s v="Complement Destí Personal Funcionari"/>
    <n v="6389.6"/>
    <n v="0"/>
    <n v="6389.6"/>
    <n v="5824.89"/>
    <n v="5824.89"/>
    <n v="5824.89"/>
    <n v="0"/>
    <n v="564.71"/>
  </r>
  <r>
    <n v="1"/>
    <n v="24100"/>
    <x v="0"/>
    <n v="1210101"/>
    <s v="1"/>
    <s v="1241001210101"/>
    <s v="Complement Específic Personal Funcionari"/>
    <n v="4963.5600000000004"/>
    <n v="0"/>
    <n v="4963.5600000000004"/>
    <n v="4524.9799999999996"/>
    <n v="4524.9799999999996"/>
    <n v="4524.9799999999996"/>
    <n v="0"/>
    <n v="438.58"/>
  </r>
  <r>
    <n v="1"/>
    <n v="24100"/>
    <x v="0"/>
    <n v="1300001"/>
    <s v="1"/>
    <s v="1241001300001"/>
    <s v="Retribucions Bàsiques Personal Laboral Fix"/>
    <n v="16962.259999999998"/>
    <n v="0"/>
    <n v="16962.259999999998"/>
    <n v="17132.96"/>
    <n v="17132.96"/>
    <n v="17132.96"/>
    <n v="0"/>
    <n v="-170.7"/>
  </r>
  <r>
    <n v="1"/>
    <n v="24100"/>
    <x v="0"/>
    <n v="1300002"/>
    <s v="1"/>
    <s v="1241001300002"/>
    <s v="Triennis Personal Laboral Fix"/>
    <n v="5876.88"/>
    <n v="0"/>
    <n v="5876.88"/>
    <n v="5935.32"/>
    <n v="5935.32"/>
    <n v="5935.32"/>
    <n v="0"/>
    <n v="-58.44"/>
  </r>
  <r>
    <n v="1"/>
    <n v="24100"/>
    <x v="0"/>
    <n v="1300201"/>
    <s v="1"/>
    <s v="1241001300201"/>
    <s v="Complement Destí Personal Laboral Fix"/>
    <n v="9433.9"/>
    <n v="0"/>
    <n v="9433.9"/>
    <n v="9526.2999999999993"/>
    <n v="9526.2999999999993"/>
    <n v="9526.2999999999993"/>
    <n v="0"/>
    <n v="-92.4"/>
  </r>
  <r>
    <n v="1"/>
    <n v="24100"/>
    <x v="0"/>
    <n v="1300202"/>
    <s v="1"/>
    <s v="1241001300202"/>
    <s v="Complement Específic Personal Laboral Fix"/>
    <n v="8005.34"/>
    <n v="0"/>
    <n v="8005.34"/>
    <n v="8083.6"/>
    <n v="8083.6"/>
    <n v="8083.6"/>
    <n v="0"/>
    <n v="-78.260000000000005"/>
  </r>
  <r>
    <n v="1"/>
    <n v="24100"/>
    <x v="0"/>
    <n v="1310001"/>
    <s v="1"/>
    <s v="1241001310001"/>
    <s v="Retribucions Bàsiques Personal Laboral Temp"/>
    <n v="29830.04"/>
    <n v="13538.64"/>
    <n v="43368.68"/>
    <n v="30131.48"/>
    <n v="30131.48"/>
    <n v="30131.48"/>
    <n v="0"/>
    <n v="13237.2"/>
  </r>
  <r>
    <n v="1"/>
    <n v="24100"/>
    <x v="0"/>
    <n v="1310002"/>
    <s v="1"/>
    <s v="1241001310002"/>
    <s v="Triennis laboral temporal"/>
    <n v="2793.17"/>
    <n v="0"/>
    <n v="2793.17"/>
    <n v="2820.2"/>
    <n v="2820.2"/>
    <n v="2820.2"/>
    <n v="0"/>
    <n v="-27.03"/>
  </r>
  <r>
    <n v="1"/>
    <n v="24100"/>
    <x v="0"/>
    <n v="1310003"/>
    <s v="1"/>
    <s v="1241001310003"/>
    <s v="Complement Destí Personal Laboral Temporal"/>
    <n v="14232.4"/>
    <n v="3478.08"/>
    <n v="17710.48"/>
    <n v="14371.84"/>
    <n v="14371.84"/>
    <n v="14371.84"/>
    <n v="0"/>
    <n v="3338.64"/>
  </r>
  <r>
    <n v="1"/>
    <n v="24100"/>
    <x v="0"/>
    <n v="1310004"/>
    <s v="1"/>
    <s v="1241001310004"/>
    <s v="Complement Específic Personal Laboral Temp"/>
    <n v="12168.24"/>
    <n v="2318.7199999999998"/>
    <n v="14486.96"/>
    <n v="12287.24"/>
    <n v="12287.24"/>
    <n v="12287.24"/>
    <n v="0"/>
    <n v="2199.7199999999998"/>
  </r>
  <r>
    <n v="1"/>
    <n v="24100"/>
    <x v="0"/>
    <n v="1310005"/>
    <s v="1"/>
    <s v="1241001310005"/>
    <s v="Indemnitzacions personal laboral temporal"/>
    <n v="0"/>
    <n v="0"/>
    <n v="0"/>
    <n v="946.51"/>
    <n v="946.51"/>
    <n v="946.51"/>
    <n v="0"/>
    <n v="-946.51"/>
  </r>
  <r>
    <n v="1"/>
    <n v="24100"/>
    <x v="0"/>
    <n v="1500001"/>
    <s v="1"/>
    <s v="1241001500001"/>
    <s v="Productivitat Personal Funcionari"/>
    <n v="0"/>
    <n v="1839.74"/>
    <n v="1839.74"/>
    <n v="498.31"/>
    <n v="498.31"/>
    <n v="498.31"/>
    <n v="0"/>
    <n v="1341.43"/>
  </r>
  <r>
    <n v="1"/>
    <n v="24100"/>
    <x v="0"/>
    <n v="1500002"/>
    <s v="1"/>
    <s v="1241001500002"/>
    <s v="Productivitat Personal Laboral Fix"/>
    <n v="0"/>
    <n v="0"/>
    <n v="0"/>
    <n v="308.75"/>
    <n v="308.75"/>
    <n v="308.75"/>
    <n v="0"/>
    <n v="-308.75"/>
  </r>
  <r>
    <n v="1"/>
    <n v="24100"/>
    <x v="0"/>
    <n v="1500003"/>
    <s v="1"/>
    <s v="1241001500003"/>
    <s v="Productivitat personal laboral temporal"/>
    <n v="0"/>
    <n v="0"/>
    <n v="0"/>
    <n v="998"/>
    <n v="998"/>
    <n v="998"/>
    <n v="0"/>
    <n v="-998"/>
  </r>
  <r>
    <n v="1"/>
    <n v="24100"/>
    <x v="0"/>
    <n v="1600001"/>
    <s v="1"/>
    <s v="1241001600001"/>
    <s v="Seguretat Social"/>
    <n v="39347.800000000003"/>
    <n v="7651.79"/>
    <n v="46999.59"/>
    <n v="39663.370000000003"/>
    <n v="39663.370000000003"/>
    <n v="39663.370000000003"/>
    <n v="0"/>
    <n v="7336.22"/>
  </r>
  <r>
    <n v="1"/>
    <n v="24100"/>
    <x v="0"/>
    <n v="1620001"/>
    <s v="1"/>
    <s v="1241001620001"/>
    <s v="Formació i perfeccionament"/>
    <n v="300"/>
    <n v="0"/>
    <n v="300"/>
    <n v="0"/>
    <n v="0"/>
    <n v="0"/>
    <n v="0"/>
    <n v="300"/>
  </r>
  <r>
    <n v="1"/>
    <n v="24100"/>
    <x v="1"/>
    <n v="2060001"/>
    <s v="2"/>
    <s v="1241002060001"/>
    <s v="Arrendament equips informàtic"/>
    <n v="363"/>
    <n v="0"/>
    <n v="363"/>
    <n v="363"/>
    <n v="363"/>
    <n v="363"/>
    <n v="0"/>
    <n v="0"/>
  </r>
  <r>
    <n v="1"/>
    <n v="24100"/>
    <x v="1"/>
    <n v="2160001"/>
    <s v="2"/>
    <s v="1241002160001"/>
    <s v="Manteniment Equips Informàtics"/>
    <n v="300"/>
    <n v="0"/>
    <n v="300"/>
    <n v="0"/>
    <n v="0"/>
    <n v="0"/>
    <n v="0"/>
    <n v="300"/>
  </r>
  <r>
    <n v="1"/>
    <n v="24100"/>
    <x v="1"/>
    <n v="2160002"/>
    <s v="2"/>
    <s v="1241002160002"/>
    <s v="Compra de petit material informàtic"/>
    <n v="400"/>
    <n v="0"/>
    <n v="400"/>
    <n v="108.9"/>
    <n v="108.9"/>
    <n v="108.9"/>
    <n v="0"/>
    <n v="291.10000000000002"/>
  </r>
  <r>
    <n v="1"/>
    <n v="24100"/>
    <x v="1"/>
    <n v="2200001"/>
    <s v="2"/>
    <s v="1241002200001"/>
    <s v="Material d'oficina"/>
    <n v="0"/>
    <n v="0"/>
    <n v="0"/>
    <n v="501.5"/>
    <n v="501.5"/>
    <n v="501.5"/>
    <n v="0"/>
    <n v="-501.5"/>
  </r>
  <r>
    <n v="1"/>
    <n v="24100"/>
    <x v="1"/>
    <n v="2200010"/>
    <s v="2"/>
    <s v="1241002200010"/>
    <s v="Fotocòpies i impressions"/>
    <n v="1700"/>
    <n v="0"/>
    <n v="1700"/>
    <n v="1700"/>
    <n v="922.6"/>
    <n v="922.6"/>
    <n v="0"/>
    <n v="777.4"/>
  </r>
  <r>
    <n v="1"/>
    <n v="24100"/>
    <x v="1"/>
    <n v="2220001"/>
    <s v="2"/>
    <s v="1241002220001"/>
    <s v="Serveis de Telecomunicacions"/>
    <n v="1200"/>
    <n v="0"/>
    <n v="1200"/>
    <n v="1070.2"/>
    <n v="709.22"/>
    <n v="709.22"/>
    <n v="0"/>
    <n v="490.78"/>
  </r>
  <r>
    <n v="1"/>
    <n v="24100"/>
    <x v="1"/>
    <n v="2279926"/>
    <s v="2"/>
    <s v="1241002279926"/>
    <s v="Manteniment programari informàtic Solana"/>
    <n v="3300"/>
    <n v="0"/>
    <n v="3300"/>
    <n v="3630"/>
    <n v="3412.2"/>
    <n v="3412.2"/>
    <n v="0"/>
    <n v="-112.2"/>
  </r>
  <r>
    <n v="1"/>
    <n v="24100"/>
    <x v="2"/>
    <n v="6360000"/>
    <s v="6"/>
    <s v="1241006360000"/>
    <s v="Adquisició equips informàtic"/>
    <n v="1000"/>
    <n v="0"/>
    <n v="1000"/>
    <n v="544.5"/>
    <n v="544.5"/>
    <n v="544.5"/>
    <n v="0"/>
    <n v="455.5"/>
  </r>
  <r>
    <n v="1"/>
    <n v="24104"/>
    <x v="0"/>
    <n v="1310001"/>
    <s v="1"/>
    <s v="1241041310001"/>
    <s v="Retribucions Bàsiques Personal Laboral Temp"/>
    <n v="7457.44"/>
    <n v="0"/>
    <n v="7457.44"/>
    <n v="7600.95"/>
    <n v="7600.95"/>
    <n v="7600.95"/>
    <n v="0"/>
    <n v="-143.51"/>
  </r>
  <r>
    <n v="1"/>
    <n v="24104"/>
    <x v="0"/>
    <n v="1310002"/>
    <s v="1"/>
    <s v="1241041310002"/>
    <s v="Triennis laboral temporal"/>
    <n v="472.84"/>
    <n v="0"/>
    <n v="472.84"/>
    <n v="489.26"/>
    <n v="489.26"/>
    <n v="489.26"/>
    <n v="0"/>
    <n v="-16.420000000000002"/>
  </r>
  <r>
    <n v="1"/>
    <n v="24104"/>
    <x v="0"/>
    <n v="1310003"/>
    <s v="1"/>
    <s v="1241041310003"/>
    <s v="Complement Destí Personal Laboral Temporal"/>
    <n v="3558.1"/>
    <n v="0"/>
    <n v="3558.1"/>
    <n v="3635.73"/>
    <n v="3635.73"/>
    <n v="3635.73"/>
    <n v="0"/>
    <n v="-77.63"/>
  </r>
  <r>
    <n v="1"/>
    <n v="24104"/>
    <x v="0"/>
    <n v="1310004"/>
    <s v="1"/>
    <s v="1241041310004"/>
    <s v="Complement Específic Personal Laboral Temp"/>
    <n v="2561.7199999999998"/>
    <n v="0"/>
    <n v="2561.7199999999998"/>
    <n v="2617.58"/>
    <n v="2617.58"/>
    <n v="2617.58"/>
    <n v="0"/>
    <n v="-55.86"/>
  </r>
  <r>
    <n v="1"/>
    <n v="24104"/>
    <x v="0"/>
    <n v="1310005"/>
    <s v="1"/>
    <s v="1241041310005"/>
    <s v="Indemnitzacions personal laboral temporal"/>
    <n v="0"/>
    <n v="0"/>
    <n v="0"/>
    <n v="1569.58"/>
    <n v="1569.58"/>
    <n v="1569.58"/>
    <n v="0"/>
    <n v="-1569.58"/>
  </r>
  <r>
    <n v="1"/>
    <n v="24104"/>
    <x v="0"/>
    <n v="1500002"/>
    <s v="1"/>
    <s v="1241041500002"/>
    <s v="Productivitat Personal Laboral Fix"/>
    <n v="0"/>
    <n v="122.94"/>
    <n v="122.94"/>
    <n v="0"/>
    <n v="0"/>
    <n v="0"/>
    <n v="0"/>
    <n v="122.94"/>
  </r>
  <r>
    <n v="1"/>
    <n v="24104"/>
    <x v="0"/>
    <n v="1500003"/>
    <s v="1"/>
    <s v="1241041500003"/>
    <s v="Productivitat personal laboral temporal"/>
    <n v="0"/>
    <n v="0"/>
    <n v="0"/>
    <n v="122.94"/>
    <n v="122.94"/>
    <n v="122.94"/>
    <n v="0"/>
    <n v="-122.94"/>
  </r>
  <r>
    <n v="1"/>
    <n v="24104"/>
    <x v="0"/>
    <n v="1600001"/>
    <s v="1"/>
    <s v="1241041600001"/>
    <s v="Seguretat Social"/>
    <n v="4602.12"/>
    <n v="0"/>
    <n v="4602.12"/>
    <n v="4777.5"/>
    <n v="4777.5"/>
    <n v="4777.5"/>
    <n v="0"/>
    <n v="-175.38"/>
  </r>
  <r>
    <n v="1"/>
    <n v="24104"/>
    <x v="1"/>
    <n v="2220001"/>
    <s v="2"/>
    <s v="1241042220001"/>
    <s v="Serveis de Telecomunicacions"/>
    <n v="500"/>
    <n v="0"/>
    <n v="500"/>
    <n v="188.55"/>
    <n v="86.77"/>
    <n v="86.77"/>
    <n v="0"/>
    <n v="413.23"/>
  </r>
  <r>
    <n v="1"/>
    <n v="24131"/>
    <x v="0"/>
    <n v="1310001"/>
    <s v="1"/>
    <s v="1241311310001"/>
    <s v="Retribucions Bàsiques Personal Laboral Temp"/>
    <n v="0"/>
    <n v="9325.42"/>
    <n v="9325.42"/>
    <n v="31.11"/>
    <n v="31.11"/>
    <n v="31.11"/>
    <n v="0"/>
    <n v="9294.31"/>
  </r>
  <r>
    <n v="1"/>
    <n v="24131"/>
    <x v="0"/>
    <n v="1500002"/>
    <s v="1"/>
    <s v="1241311500002"/>
    <s v="Productivitat Personal Laboral Fix"/>
    <n v="0"/>
    <n v="0"/>
    <n v="0"/>
    <n v="1200"/>
    <n v="1200"/>
    <n v="1200"/>
    <n v="0"/>
    <n v="-1200"/>
  </r>
  <r>
    <n v="1"/>
    <n v="24133"/>
    <x v="0"/>
    <n v="1310001"/>
    <s v="1"/>
    <s v="1241331310001"/>
    <s v="Retribucions Bàsiques Personal Laboral Temp"/>
    <n v="0"/>
    <n v="9336.8700000000008"/>
    <n v="9336.8700000000008"/>
    <n v="37449.22"/>
    <n v="37449.22"/>
    <n v="37449.22"/>
    <n v="0"/>
    <n v="-28112.35"/>
  </r>
  <r>
    <n v="1"/>
    <n v="24133"/>
    <x v="0"/>
    <n v="1310003"/>
    <s v="1"/>
    <s v="1241331310003"/>
    <s v="Complement Destí Personal Laboral Temporal"/>
    <n v="0"/>
    <n v="28226.63"/>
    <n v="28226.63"/>
    <n v="0"/>
    <n v="0"/>
    <n v="0"/>
    <n v="0"/>
    <n v="28226.63"/>
  </r>
  <r>
    <n v="1"/>
    <n v="24133"/>
    <x v="0"/>
    <n v="1310004"/>
    <s v="1"/>
    <s v="1241331310004"/>
    <s v="Complement Específic Personal Laboral Temp"/>
    <n v="0"/>
    <n v="18825.13"/>
    <n v="18825.13"/>
    <n v="0"/>
    <n v="0"/>
    <n v="0"/>
    <n v="0"/>
    <n v="18825.13"/>
  </r>
  <r>
    <n v="1"/>
    <n v="24133"/>
    <x v="0"/>
    <n v="1310005"/>
    <s v="1"/>
    <s v="1241331310005"/>
    <s v="Indemnitzacions personal laboral temporal"/>
    <n v="0"/>
    <n v="0"/>
    <n v="0"/>
    <n v="3456"/>
    <n v="3456"/>
    <n v="3456"/>
    <n v="0"/>
    <n v="-3456"/>
  </r>
  <r>
    <n v="1"/>
    <n v="24133"/>
    <x v="0"/>
    <n v="1500003"/>
    <s v="1"/>
    <s v="1241331500003"/>
    <s v="Productivitat personal laboral temporal"/>
    <n v="0"/>
    <n v="0"/>
    <n v="0"/>
    <n v="1166.6199999999999"/>
    <n v="1166.6199999999999"/>
    <n v="1166.6199999999999"/>
    <n v="0"/>
    <n v="-1166.6199999999999"/>
  </r>
  <r>
    <n v="1"/>
    <n v="24133"/>
    <x v="0"/>
    <n v="1600001"/>
    <s v="1"/>
    <s v="1241331600001"/>
    <s v="Seguretat Social"/>
    <n v="0"/>
    <n v="38815.43"/>
    <n v="38815.43"/>
    <n v="7291.96"/>
    <n v="7291.96"/>
    <n v="7291.96"/>
    <n v="0"/>
    <n v="31523.47"/>
  </r>
  <r>
    <n v="1"/>
    <n v="24134"/>
    <x v="0"/>
    <n v="1310001"/>
    <s v="1"/>
    <s v="1241341310001"/>
    <s v="Retribucions Bàsiques Personal Laboral Temp"/>
    <n v="0"/>
    <n v="19913.13"/>
    <n v="19913.13"/>
    <n v="9060.4500000000007"/>
    <n v="9060.4500000000007"/>
    <n v="9060.4500000000007"/>
    <n v="0"/>
    <n v="10852.68"/>
  </r>
  <r>
    <n v="1"/>
    <n v="24134"/>
    <x v="0"/>
    <n v="1310002"/>
    <s v="1"/>
    <s v="1241341310002"/>
    <s v="Triennis laboral temporal"/>
    <n v="0"/>
    <n v="0"/>
    <n v="0"/>
    <n v="45.76"/>
    <n v="45.76"/>
    <n v="45.76"/>
    <n v="0"/>
    <n v="-45.76"/>
  </r>
  <r>
    <n v="1"/>
    <n v="24134"/>
    <x v="0"/>
    <n v="1310003"/>
    <s v="1"/>
    <s v="1241341310003"/>
    <s v="Complement Destí Personal Laboral Temporal"/>
    <n v="0"/>
    <n v="6329.44"/>
    <n v="6329.44"/>
    <n v="4793.34"/>
    <n v="4793.34"/>
    <n v="4793.34"/>
    <n v="0"/>
    <n v="1536.1"/>
  </r>
  <r>
    <n v="1"/>
    <n v="24134"/>
    <x v="0"/>
    <n v="1310004"/>
    <s v="1"/>
    <s v="1241341310004"/>
    <s v="Complement Específic Personal Laboral Temp"/>
    <n v="0"/>
    <n v="3783.47"/>
    <n v="3783.47"/>
    <n v="4097.34"/>
    <n v="4097.34"/>
    <n v="4097.34"/>
    <n v="0"/>
    <n v="-313.87"/>
  </r>
  <r>
    <n v="1"/>
    <n v="24134"/>
    <x v="0"/>
    <n v="1310005"/>
    <s v="1"/>
    <s v="1241341310005"/>
    <s v="Indemnitzacions personal laboral temporal"/>
    <n v="0"/>
    <n v="0"/>
    <n v="0"/>
    <n v="549.45000000000005"/>
    <n v="549.45000000000005"/>
    <n v="549.45000000000005"/>
    <n v="0"/>
    <n v="-549.45000000000005"/>
  </r>
  <r>
    <n v="1"/>
    <n v="24134"/>
    <x v="0"/>
    <n v="1600001"/>
    <s v="1"/>
    <s v="1241341600001"/>
    <s v="Seguretat Social"/>
    <n v="0"/>
    <n v="16287.61"/>
    <n v="16287.61"/>
    <n v="5887.2"/>
    <n v="5887.2"/>
    <n v="5887.2"/>
    <n v="0"/>
    <n v="10400.41"/>
  </r>
  <r>
    <n v="1"/>
    <n v="24135"/>
    <x v="0"/>
    <n v="1310001"/>
    <s v="1"/>
    <s v="1241351310001"/>
    <s v="Retribucions Bàsiques Personal Laboral Temp"/>
    <n v="0"/>
    <n v="15059.98"/>
    <n v="15059.98"/>
    <n v="12690.85"/>
    <n v="12690.85"/>
    <n v="12690.85"/>
    <n v="0"/>
    <n v="2369.13"/>
  </r>
  <r>
    <n v="1"/>
    <n v="24135"/>
    <x v="0"/>
    <n v="1310003"/>
    <s v="1"/>
    <s v="1241351310003"/>
    <s v="Complement Destí Personal Laboral Temporal"/>
    <n v="0"/>
    <n v="4248.83"/>
    <n v="4248.83"/>
    <n v="6073.81"/>
    <n v="6073.81"/>
    <n v="6073.81"/>
    <n v="0"/>
    <n v="-1824.98"/>
  </r>
  <r>
    <n v="1"/>
    <n v="24135"/>
    <x v="0"/>
    <n v="1310004"/>
    <s v="1"/>
    <s v="1241351310004"/>
    <s v="Complement Específic Personal Laboral Temp"/>
    <n v="0"/>
    <n v="2615.84"/>
    <n v="2615.84"/>
    <n v="5192.82"/>
    <n v="5192.82"/>
    <n v="5192.82"/>
    <n v="0"/>
    <n v="-2576.98"/>
  </r>
  <r>
    <n v="1"/>
    <n v="24135"/>
    <x v="0"/>
    <n v="1500003"/>
    <s v="1"/>
    <s v="1241351500003"/>
    <s v="Productivitat personal laboral temporal"/>
    <n v="0"/>
    <n v="0"/>
    <n v="0"/>
    <n v="90.82"/>
    <n v="90.82"/>
    <n v="90.82"/>
    <n v="0"/>
    <n v="-90.82"/>
  </r>
  <r>
    <n v="1"/>
    <n v="24135"/>
    <x v="0"/>
    <n v="1600001"/>
    <s v="1"/>
    <s v="1241351600001"/>
    <s v="Seguretat Social"/>
    <n v="0"/>
    <n v="10273.42"/>
    <n v="10273.42"/>
    <n v="7898"/>
    <n v="7898"/>
    <n v="7898"/>
    <n v="0"/>
    <n v="2375.42"/>
  </r>
  <r>
    <n v="1"/>
    <n v="24136"/>
    <x v="0"/>
    <n v="1310001"/>
    <s v="1"/>
    <s v="1241361310001"/>
    <s v="Retribucions Bàsiques Personal Laboral Temp"/>
    <n v="0"/>
    <n v="16695.740000000002"/>
    <n v="16695.740000000002"/>
    <n v="11808.91"/>
    <n v="11808.91"/>
    <n v="11808.91"/>
    <n v="0"/>
    <n v="4886.83"/>
  </r>
  <r>
    <n v="1"/>
    <n v="24136"/>
    <x v="0"/>
    <n v="1310003"/>
    <s v="1"/>
    <s v="1241361310003"/>
    <s v="Complement Destí Personal Laboral Temporal"/>
    <n v="0"/>
    <n v="5892.93"/>
    <n v="5892.93"/>
    <n v="5362.67"/>
    <n v="5362.67"/>
    <n v="5362.67"/>
    <n v="0"/>
    <n v="530.26"/>
  </r>
  <r>
    <n v="1"/>
    <n v="24136"/>
    <x v="0"/>
    <n v="1310004"/>
    <s v="1"/>
    <s v="1241361310004"/>
    <s v="Complement Específic Personal Laboral Temp"/>
    <n v="0"/>
    <n v="3869.2"/>
    <n v="3869.2"/>
    <n v="4584.82"/>
    <n v="4584.82"/>
    <n v="4584.82"/>
    <n v="0"/>
    <n v="-715.62"/>
  </r>
  <r>
    <n v="1"/>
    <n v="24136"/>
    <x v="0"/>
    <n v="1500001"/>
    <s v="1"/>
    <s v="1241361500001"/>
    <s v="Productivitat Personal Funcionari"/>
    <n v="0"/>
    <n v="0"/>
    <n v="0"/>
    <n v="80"/>
    <n v="80"/>
    <n v="80"/>
    <n v="0"/>
    <n v="-80"/>
  </r>
  <r>
    <n v="1"/>
    <n v="24136"/>
    <x v="0"/>
    <n v="1600001"/>
    <s v="1"/>
    <s v="1241361600001"/>
    <s v="Seguretat Social"/>
    <n v="0"/>
    <n v="13182.35"/>
    <n v="13182.35"/>
    <n v="7434.02"/>
    <n v="7434.02"/>
    <n v="7434.02"/>
    <n v="0"/>
    <n v="5748.33"/>
  </r>
  <r>
    <n v="1"/>
    <n v="24137"/>
    <x v="0"/>
    <n v="1310001"/>
    <s v="1"/>
    <s v="1241371310001"/>
    <s v="Retribucions Bàsiques Personal Laboral Temp"/>
    <n v="0"/>
    <n v="13050.3"/>
    <n v="13050.3"/>
    <n v="16384.91"/>
    <n v="16384.91"/>
    <n v="16384.91"/>
    <n v="0"/>
    <n v="-3334.61"/>
  </r>
  <r>
    <n v="1"/>
    <n v="24137"/>
    <x v="0"/>
    <n v="1310003"/>
    <s v="1"/>
    <s v="1241371310003"/>
    <s v="Complement Destí Personal Laboral Temporal"/>
    <n v="0"/>
    <n v="4660.82"/>
    <n v="4660.82"/>
    <n v="0"/>
    <n v="0"/>
    <n v="0"/>
    <n v="0"/>
    <n v="4660.82"/>
  </r>
  <r>
    <n v="1"/>
    <n v="24137"/>
    <x v="0"/>
    <n v="1310004"/>
    <s v="1"/>
    <s v="1241371310004"/>
    <s v="Complement Específic Personal Laboral Temp"/>
    <n v="0"/>
    <n v="3107.22"/>
    <n v="3107.22"/>
    <n v="0"/>
    <n v="0"/>
    <n v="0"/>
    <n v="0"/>
    <n v="3107.22"/>
  </r>
  <r>
    <n v="1"/>
    <n v="24137"/>
    <x v="0"/>
    <n v="1600001"/>
    <s v="1"/>
    <s v="1241371600001"/>
    <s v="Seguretat Social"/>
    <n v="0"/>
    <n v="10253.81"/>
    <n v="10253.81"/>
    <n v="-3235.93"/>
    <n v="-3235.93"/>
    <n v="-3235.93"/>
    <n v="0"/>
    <n v="13489.74"/>
  </r>
  <r>
    <n v="1"/>
    <n v="24138"/>
    <x v="0"/>
    <n v="1310001"/>
    <s v="1"/>
    <s v="1241381310001"/>
    <s v="Retribucions Bàsiques Personal Laboral Temp"/>
    <n v="0"/>
    <n v="37088.449999999997"/>
    <n v="37088.449999999997"/>
    <n v="55574.52"/>
    <n v="55574.52"/>
    <n v="55574.52"/>
    <n v="0"/>
    <n v="-18486.07"/>
  </r>
  <r>
    <n v="1"/>
    <n v="24138"/>
    <x v="0"/>
    <n v="1310003"/>
    <s v="1"/>
    <s v="1241381310003"/>
    <s v="Complement Destí Personal Laboral Temporal"/>
    <n v="0"/>
    <n v="13245.87"/>
    <n v="13245.87"/>
    <n v="0"/>
    <n v="0"/>
    <n v="0"/>
    <n v="0"/>
    <n v="13245.87"/>
  </r>
  <r>
    <n v="1"/>
    <n v="24138"/>
    <x v="0"/>
    <n v="1310004"/>
    <s v="1"/>
    <s v="1241381310004"/>
    <s v="Complement Específic Personal Laboral Temp"/>
    <n v="0"/>
    <n v="8830.59"/>
    <n v="8830.59"/>
    <n v="0"/>
    <n v="0"/>
    <n v="0"/>
    <n v="0"/>
    <n v="8830.59"/>
  </r>
  <r>
    <n v="1"/>
    <n v="24138"/>
    <x v="0"/>
    <n v="1510002"/>
    <s v="1"/>
    <s v="1241381510002"/>
    <s v="Hores Extres Personal Laboral Temporal"/>
    <n v="0"/>
    <n v="0"/>
    <n v="0"/>
    <n v="120.64"/>
    <n v="120.64"/>
    <n v="120.64"/>
    <n v="0"/>
    <n v="-120.64"/>
  </r>
  <r>
    <n v="1"/>
    <n v="24138"/>
    <x v="0"/>
    <n v="1600001"/>
    <s v="1"/>
    <s v="1241381600001"/>
    <s v="Seguretat Social"/>
    <n v="0"/>
    <n v="29140.93"/>
    <n v="29140.93"/>
    <n v="21817.05"/>
    <n v="21817.05"/>
    <n v="21817.05"/>
    <n v="0"/>
    <n v="7323.88"/>
  </r>
  <r>
    <n v="1"/>
    <n v="24139"/>
    <x v="0"/>
    <n v="1310001"/>
    <s v="1"/>
    <s v="1241391310001"/>
    <s v="Retribucions Bàsiques Personal Laboral Temp"/>
    <n v="0"/>
    <n v="0"/>
    <n v="0"/>
    <n v="8860.43"/>
    <n v="8860.43"/>
    <n v="8860.43"/>
    <n v="0"/>
    <n v="-8860.43"/>
  </r>
  <r>
    <n v="1"/>
    <n v="24139"/>
    <x v="0"/>
    <n v="1510002"/>
    <s v="1"/>
    <s v="1241391510002"/>
    <s v="Hores Extres Personal Laboral Temporal"/>
    <n v="0"/>
    <n v="0"/>
    <n v="0"/>
    <n v="29.77"/>
    <n v="29.77"/>
    <n v="29.77"/>
    <n v="0"/>
    <n v="-29.77"/>
  </r>
  <r>
    <n v="1"/>
    <n v="24139"/>
    <x v="0"/>
    <n v="1600001"/>
    <s v="1"/>
    <s v="1241391600001"/>
    <s v="Seguretat Social"/>
    <n v="0"/>
    <n v="24807.63"/>
    <n v="24807.63"/>
    <n v="3717.59"/>
    <n v="3717.59"/>
    <n v="3717.59"/>
    <n v="0"/>
    <n v="21090.04"/>
  </r>
  <r>
    <n v="1"/>
    <n v="24140"/>
    <x v="0"/>
    <n v="1310001"/>
    <s v="1"/>
    <s v="1241401310001"/>
    <s v="Retribucions Bàsiques Personal Laboral Temp"/>
    <n v="0"/>
    <n v="30348.54"/>
    <n v="30348.54"/>
    <n v="3673"/>
    <n v="3673"/>
    <n v="3673"/>
    <n v="0"/>
    <n v="26675.54"/>
  </r>
  <r>
    <n v="1"/>
    <n v="24140"/>
    <x v="0"/>
    <n v="1310003"/>
    <s v="1"/>
    <s v="1241401310003"/>
    <s v="Complement Destí Personal Laboral Temporal"/>
    <n v="0"/>
    <n v="10098.129999999999"/>
    <n v="10098.129999999999"/>
    <n v="1731.26"/>
    <n v="1731.26"/>
    <n v="1731.26"/>
    <n v="0"/>
    <n v="8366.8700000000008"/>
  </r>
  <r>
    <n v="1"/>
    <n v="24140"/>
    <x v="0"/>
    <n v="1310004"/>
    <s v="1"/>
    <s v="1241401310004"/>
    <s v="Complement Específic Personal Laboral Temp"/>
    <n v="0"/>
    <n v="6429.78"/>
    <n v="6429.78"/>
    <n v="1480.16"/>
    <n v="1480.16"/>
    <n v="1480.16"/>
    <n v="0"/>
    <n v="4949.62"/>
  </r>
  <r>
    <n v="1"/>
    <n v="24140"/>
    <x v="0"/>
    <n v="1310005"/>
    <s v="1"/>
    <s v="1241401310005"/>
    <s v="Indemnitzacions personal laboral temporal"/>
    <n v="0"/>
    <n v="0"/>
    <n v="0"/>
    <n v="2.68"/>
    <n v="2.68"/>
    <n v="2.68"/>
    <n v="0"/>
    <n v="-2.68"/>
  </r>
  <r>
    <n v="1"/>
    <n v="24140"/>
    <x v="0"/>
    <n v="1600001"/>
    <s v="1"/>
    <s v="1241401600001"/>
    <s v="Seguretat Social"/>
    <n v="0"/>
    <n v="24406.75"/>
    <n v="24406.75"/>
    <n v="2385.63"/>
    <n v="2385.63"/>
    <n v="2385.63"/>
    <n v="0"/>
    <n v="22021.119999999999"/>
  </r>
  <r>
    <n v="1"/>
    <n v="24141"/>
    <x v="0"/>
    <n v="1200101"/>
    <s v="1"/>
    <s v="1241411200101"/>
    <s v="Sous Grup A2"/>
    <n v="0"/>
    <n v="0"/>
    <n v="0"/>
    <n v="2374.89"/>
    <n v="2374.89"/>
    <n v="2374.89"/>
    <n v="0"/>
    <n v="-2374.89"/>
  </r>
  <r>
    <n v="1"/>
    <n v="24141"/>
    <x v="0"/>
    <n v="1200601"/>
    <s v="1"/>
    <s v="1241411200601"/>
    <s v="Trienis funcionaris "/>
    <n v="0"/>
    <n v="0"/>
    <n v="0"/>
    <n v="86.2"/>
    <n v="86.2"/>
    <n v="86.2"/>
    <n v="0"/>
    <n v="-86.2"/>
  </r>
  <r>
    <n v="1"/>
    <n v="24141"/>
    <x v="0"/>
    <n v="1210001"/>
    <s v="1"/>
    <s v="1241411210001"/>
    <s v="Complement Destí Personal Funcionari"/>
    <n v="0"/>
    <n v="0"/>
    <n v="0"/>
    <n v="1112.1099999999999"/>
    <n v="1112.1099999999999"/>
    <n v="1112.1099999999999"/>
    <n v="0"/>
    <n v="-1112.1099999999999"/>
  </r>
  <r>
    <n v="1"/>
    <n v="24141"/>
    <x v="0"/>
    <n v="1210101"/>
    <s v="1"/>
    <s v="1241411210101"/>
    <s v="Complement Específic Personal Funcionari"/>
    <n v="0"/>
    <n v="0"/>
    <n v="0"/>
    <n v="950.8"/>
    <n v="950.8"/>
    <n v="950.8"/>
    <n v="0"/>
    <n v="-950.8"/>
  </r>
  <r>
    <n v="1"/>
    <n v="24141"/>
    <x v="0"/>
    <n v="1310001"/>
    <s v="1"/>
    <s v="1241411310001"/>
    <s v="Retribucions Bàsiques Personal Laboral Temp"/>
    <n v="0"/>
    <n v="15120"/>
    <n v="15120"/>
    <n v="0"/>
    <n v="0"/>
    <n v="0"/>
    <n v="0"/>
    <n v="15120"/>
  </r>
  <r>
    <n v="1"/>
    <n v="24141"/>
    <x v="0"/>
    <n v="1310003"/>
    <s v="1"/>
    <s v="1241411310003"/>
    <s v="Complement Destí Personal Laboral Temporal"/>
    <n v="0"/>
    <n v="5400"/>
    <n v="5400"/>
    <n v="0"/>
    <n v="0"/>
    <n v="0"/>
    <n v="0"/>
    <n v="5400"/>
  </r>
  <r>
    <n v="1"/>
    <n v="24141"/>
    <x v="0"/>
    <n v="1310004"/>
    <s v="1"/>
    <s v="1241411310004"/>
    <s v="Complement Específic Personal Laboral Temp"/>
    <n v="0"/>
    <n v="3600"/>
    <n v="3600"/>
    <n v="0"/>
    <n v="0"/>
    <n v="0"/>
    <n v="0"/>
    <n v="3600"/>
  </r>
  <r>
    <n v="1"/>
    <n v="24141"/>
    <x v="0"/>
    <n v="1600001"/>
    <s v="1"/>
    <s v="1241411600001"/>
    <s v="Seguretat Social"/>
    <n v="0"/>
    <n v="11880"/>
    <n v="11880"/>
    <n v="1556.09"/>
    <n v="1556.09"/>
    <n v="1556.09"/>
    <n v="0"/>
    <n v="10323.91"/>
  </r>
  <r>
    <n v="1"/>
    <n v="31100"/>
    <x v="0"/>
    <n v="1200301"/>
    <s v="1"/>
    <s v="1311001200301"/>
    <s v="Sous Grup C1"/>
    <n v="1130.6300000000001"/>
    <n v="0"/>
    <n v="1130.6300000000001"/>
    <n v="2299.69"/>
    <n v="2299.69"/>
    <n v="2299.69"/>
    <n v="0"/>
    <n v="-1169.06"/>
  </r>
  <r>
    <n v="1"/>
    <n v="31100"/>
    <x v="0"/>
    <n v="1210001"/>
    <s v="1"/>
    <s v="1311001210001"/>
    <s v="Complement Destí Personal Funcionari"/>
    <n v="631.35"/>
    <n v="0"/>
    <n v="631.35"/>
    <n v="1285.98"/>
    <n v="1285.98"/>
    <n v="1285.98"/>
    <n v="0"/>
    <n v="-654.63"/>
  </r>
  <r>
    <n v="1"/>
    <n v="31100"/>
    <x v="0"/>
    <n v="1210101"/>
    <s v="1"/>
    <s v="1311001210101"/>
    <s v="Complement Específic Personal Funcionari"/>
    <n v="490.39"/>
    <n v="0"/>
    <n v="490.39"/>
    <n v="999"/>
    <n v="999"/>
    <n v="999"/>
    <n v="0"/>
    <n v="-508.61"/>
  </r>
  <r>
    <n v="1"/>
    <n v="31100"/>
    <x v="0"/>
    <n v="1300001"/>
    <s v="1"/>
    <s v="1311001300001"/>
    <s v="Retribucions Bàsiques Personal Laboral Fix"/>
    <n v="382.85"/>
    <n v="0"/>
    <n v="382.85"/>
    <n v="9529.31"/>
    <n v="9529.31"/>
    <n v="9529.31"/>
    <n v="0"/>
    <n v="-9146.4599999999991"/>
  </r>
  <r>
    <n v="1"/>
    <n v="31100"/>
    <x v="0"/>
    <n v="1300002"/>
    <s v="1"/>
    <s v="1311001300002"/>
    <s v="Triennis Personal Laboral Fix"/>
    <n v="0"/>
    <n v="0"/>
    <n v="0"/>
    <n v="1263.75"/>
    <n v="1263.75"/>
    <n v="1263.75"/>
    <n v="0"/>
    <n v="-1263.75"/>
  </r>
  <r>
    <n v="1"/>
    <n v="31100"/>
    <x v="0"/>
    <n v="1300101"/>
    <s v="1"/>
    <s v="1311001300101"/>
    <s v="Hores Extres Personal Laboral Fix"/>
    <n v="0"/>
    <n v="0"/>
    <n v="0"/>
    <n v="0.71"/>
    <n v="0.71"/>
    <n v="0.71"/>
    <n v="0"/>
    <n v="-0.71"/>
  </r>
  <r>
    <n v="1"/>
    <n v="31100"/>
    <x v="0"/>
    <n v="1300201"/>
    <s v="1"/>
    <s v="1311001300201"/>
    <s v="Complement Destí Personal Laboral Fix"/>
    <n v="223.82"/>
    <n v="0"/>
    <n v="223.82"/>
    <n v="5307.34"/>
    <n v="5307.34"/>
    <n v="5307.34"/>
    <n v="0"/>
    <n v="-5083.5200000000004"/>
  </r>
  <r>
    <n v="1"/>
    <n v="31100"/>
    <x v="0"/>
    <n v="1300202"/>
    <s v="1"/>
    <s v="1311001300202"/>
    <s v="Complement Específic Personal Laboral Fix"/>
    <n v="145.53"/>
    <n v="0"/>
    <n v="145.53"/>
    <n v="5833.74"/>
    <n v="5833.74"/>
    <n v="5833.74"/>
    <n v="0"/>
    <n v="-5688.21"/>
  </r>
  <r>
    <n v="1"/>
    <n v="31100"/>
    <x v="0"/>
    <n v="1310001"/>
    <s v="1"/>
    <s v="1311001310001"/>
    <s v="Retribucions Bàsiques Personal Laboral Temp"/>
    <n v="21675.56"/>
    <n v="0"/>
    <n v="21675.56"/>
    <n v="12364.13"/>
    <n v="12364.13"/>
    <n v="12364.13"/>
    <n v="0"/>
    <n v="9311.43"/>
  </r>
  <r>
    <n v="1"/>
    <n v="31100"/>
    <x v="0"/>
    <n v="1310002"/>
    <s v="1"/>
    <s v="1311001310002"/>
    <s v="Triennis laboral temporal"/>
    <n v="1475.58"/>
    <n v="0"/>
    <n v="1475.58"/>
    <n v="265.89"/>
    <n v="265.89"/>
    <n v="265.89"/>
    <n v="0"/>
    <n v="1209.69"/>
  </r>
  <r>
    <n v="1"/>
    <n v="31100"/>
    <x v="0"/>
    <n v="1310003"/>
    <s v="1"/>
    <s v="1311001310003"/>
    <s v="Complement Destí Personal Laboral Temporal"/>
    <n v="11597.32"/>
    <n v="0"/>
    <n v="11597.32"/>
    <n v="6401.64"/>
    <n v="6401.64"/>
    <n v="6401.64"/>
    <n v="0"/>
    <n v="5195.68"/>
  </r>
  <r>
    <n v="1"/>
    <n v="31100"/>
    <x v="0"/>
    <n v="1310004"/>
    <s v="1"/>
    <s v="1311001310004"/>
    <s v="Complement Específic Personal Laboral Temp"/>
    <n v="11982.18"/>
    <n v="0"/>
    <n v="11982.18"/>
    <n v="6261.94"/>
    <n v="6261.94"/>
    <n v="6261.94"/>
    <n v="0"/>
    <n v="5720.24"/>
  </r>
  <r>
    <n v="1"/>
    <n v="31100"/>
    <x v="0"/>
    <n v="1500002"/>
    <s v="1"/>
    <s v="1311001500002"/>
    <s v="Productivitat Personal Laboral Fix"/>
    <n v="0"/>
    <n v="0"/>
    <n v="0"/>
    <n v="22.46"/>
    <n v="22.46"/>
    <n v="22.46"/>
    <n v="0"/>
    <n v="-22.46"/>
  </r>
  <r>
    <n v="1"/>
    <n v="31100"/>
    <x v="0"/>
    <n v="1500003"/>
    <s v="1"/>
    <s v="1311001500003"/>
    <s v="Productivitat personal laboral temporal"/>
    <n v="0"/>
    <n v="381.72"/>
    <n v="381.72"/>
    <n v="337.47"/>
    <n v="337.47"/>
    <n v="337.47"/>
    <n v="0"/>
    <n v="44.25"/>
  </r>
  <r>
    <n v="1"/>
    <n v="31100"/>
    <x v="0"/>
    <n v="1600001"/>
    <s v="1"/>
    <s v="1311001600001"/>
    <s v="Seguretat Social"/>
    <n v="16093.8"/>
    <n v="0"/>
    <n v="16093.8"/>
    <n v="17188.830000000002"/>
    <n v="17188.830000000002"/>
    <n v="17188.830000000002"/>
    <n v="0"/>
    <n v="-1095.03"/>
  </r>
  <r>
    <n v="1"/>
    <n v="31100"/>
    <x v="1"/>
    <n v="2160001"/>
    <s v="2"/>
    <s v="1311002160001"/>
    <s v="Manteniment Equips Informàtics"/>
    <n v="50"/>
    <n v="0"/>
    <n v="50"/>
    <n v="0"/>
    <n v="0"/>
    <n v="0"/>
    <n v="0"/>
    <n v="50"/>
  </r>
  <r>
    <n v="1"/>
    <n v="31100"/>
    <x v="1"/>
    <n v="2160002"/>
    <s v="2"/>
    <s v="1311002160002"/>
    <s v="Compra de petit material informàtic"/>
    <n v="50"/>
    <n v="0"/>
    <n v="50"/>
    <n v="0"/>
    <n v="0"/>
    <n v="0"/>
    <n v="0"/>
    <n v="50"/>
  </r>
  <r>
    <n v="1"/>
    <n v="31100"/>
    <x v="1"/>
    <n v="2220001"/>
    <s v="2"/>
    <s v="1311002220001"/>
    <s v="Serveis de Telecomunicacions"/>
    <n v="50"/>
    <n v="0"/>
    <n v="50"/>
    <n v="0"/>
    <n v="0"/>
    <n v="0"/>
    <n v="0"/>
    <n v="50"/>
  </r>
  <r>
    <n v="1"/>
    <n v="32000"/>
    <x v="0"/>
    <n v="1300001"/>
    <s v="1"/>
    <s v="1320001300001"/>
    <s v="Retribucions Bàsiques Personal Laboral Fix"/>
    <n v="0"/>
    <n v="0"/>
    <n v="0"/>
    <n v="7356.71"/>
    <n v="7356.71"/>
    <n v="7356.71"/>
    <n v="0"/>
    <n v="-7356.71"/>
  </r>
  <r>
    <n v="1"/>
    <n v="32000"/>
    <x v="0"/>
    <n v="1300002"/>
    <s v="1"/>
    <s v="1320001300002"/>
    <s v="Triennis Personal Laboral Fix"/>
    <n v="0"/>
    <n v="0"/>
    <n v="0"/>
    <n v="1076.68"/>
    <n v="1076.68"/>
    <n v="1076.68"/>
    <n v="0"/>
    <n v="-1076.68"/>
  </r>
  <r>
    <n v="1"/>
    <n v="32000"/>
    <x v="0"/>
    <n v="1300201"/>
    <s v="1"/>
    <s v="1320001300201"/>
    <s v="Complement Destí Personal Laboral Fix"/>
    <n v="0"/>
    <n v="0"/>
    <n v="0"/>
    <n v="4158.9799999999996"/>
    <n v="4158.9799999999996"/>
    <n v="4158.9799999999996"/>
    <n v="0"/>
    <n v="-4158.9799999999996"/>
  </r>
  <r>
    <n v="1"/>
    <n v="32000"/>
    <x v="0"/>
    <n v="1300202"/>
    <s v="1"/>
    <s v="1320001300202"/>
    <s v="Complement Específic Personal Laboral Fix"/>
    <n v="0"/>
    <n v="0"/>
    <n v="0"/>
    <n v="4064.46"/>
    <n v="4064.46"/>
    <n v="4064.46"/>
    <n v="0"/>
    <n v="-4064.46"/>
  </r>
  <r>
    <n v="1"/>
    <n v="32000"/>
    <x v="0"/>
    <n v="1310001"/>
    <s v="1"/>
    <s v="1320001310001"/>
    <s v="Retribucions Bàsiques Personal Laboral Temp"/>
    <n v="11422.79"/>
    <n v="0"/>
    <n v="11422.79"/>
    <n v="4182.05"/>
    <n v="4182.05"/>
    <n v="4182.05"/>
    <n v="0"/>
    <n v="7240.74"/>
  </r>
  <r>
    <n v="1"/>
    <n v="32000"/>
    <x v="0"/>
    <n v="1310002"/>
    <s v="1"/>
    <s v="1320001310002"/>
    <s v="Triennis laboral temporal"/>
    <n v="1672.46"/>
    <n v="0"/>
    <n v="1672.46"/>
    <n v="612.20000000000005"/>
    <n v="612.20000000000005"/>
    <n v="612.20000000000005"/>
    <n v="0"/>
    <n v="1060.26"/>
  </r>
  <r>
    <n v="1"/>
    <n v="32000"/>
    <x v="0"/>
    <n v="1310003"/>
    <s v="1"/>
    <s v="1320001310003"/>
    <s v="Complement Destí Personal Laboral Temporal"/>
    <n v="6389.6"/>
    <n v="0"/>
    <n v="6389.6"/>
    <n v="2293.1999999999998"/>
    <n v="2293.1999999999998"/>
    <n v="2293.1999999999998"/>
    <n v="0"/>
    <n v="4096.3999999999996"/>
  </r>
  <r>
    <n v="1"/>
    <n v="32000"/>
    <x v="0"/>
    <n v="1310004"/>
    <s v="1"/>
    <s v="1320001310004"/>
    <s v="Complement Específic Personal Laboral Temp"/>
    <n v="6244.14"/>
    <n v="0"/>
    <n v="6244.14"/>
    <n v="2241"/>
    <n v="2241"/>
    <n v="2241"/>
    <n v="0"/>
    <n v="4003.14"/>
  </r>
  <r>
    <n v="1"/>
    <n v="32000"/>
    <x v="0"/>
    <n v="1500002"/>
    <s v="1"/>
    <s v="1320001500002"/>
    <s v="Productivitat Personal Laboral Fix"/>
    <n v="0"/>
    <n v="252.61"/>
    <n v="252.61"/>
    <n v="26.14"/>
    <n v="26.14"/>
    <n v="26.14"/>
    <n v="0"/>
    <n v="226.47"/>
  </r>
  <r>
    <n v="1"/>
    <n v="32000"/>
    <x v="0"/>
    <n v="1500003"/>
    <s v="1"/>
    <s v="1320001500003"/>
    <s v="Productivitat personal laboral temporal"/>
    <n v="0"/>
    <n v="0"/>
    <n v="0"/>
    <n v="252.61"/>
    <n v="252.61"/>
    <n v="252.61"/>
    <n v="0"/>
    <n v="-252.61"/>
  </r>
  <r>
    <n v="1"/>
    <n v="32000"/>
    <x v="0"/>
    <n v="1600001"/>
    <s v="1"/>
    <s v="1320001600001"/>
    <s v="Seguretat Social"/>
    <n v="8118.72"/>
    <n v="0"/>
    <n v="8118.72"/>
    <n v="8720.32"/>
    <n v="8720.32"/>
    <n v="8720.32"/>
    <n v="0"/>
    <n v="-601.6"/>
  </r>
  <r>
    <n v="1"/>
    <n v="32000"/>
    <x v="1"/>
    <n v="2060001"/>
    <s v="2"/>
    <s v="1320002060001"/>
    <s v="Arrendament equips informàtic"/>
    <n v="290.39999999999998"/>
    <n v="0"/>
    <n v="290.39999999999998"/>
    <n v="290.39999999999998"/>
    <n v="266.2"/>
    <n v="266.2"/>
    <n v="0"/>
    <n v="24.2"/>
  </r>
  <r>
    <n v="1"/>
    <n v="32000"/>
    <x v="1"/>
    <n v="2160001"/>
    <s v="2"/>
    <s v="1320002160001"/>
    <s v="Manteniment Equips Informàtics"/>
    <n v="50"/>
    <n v="0"/>
    <n v="50"/>
    <n v="0"/>
    <n v="0"/>
    <n v="0"/>
    <n v="0"/>
    <n v="50"/>
  </r>
  <r>
    <n v="1"/>
    <n v="32000"/>
    <x v="1"/>
    <n v="2160002"/>
    <s v="2"/>
    <s v="1320002160002"/>
    <s v="Compra de petit material informàtic"/>
    <n v="50"/>
    <n v="0"/>
    <n v="50"/>
    <n v="0"/>
    <n v="0"/>
    <n v="0"/>
    <n v="0"/>
    <n v="50"/>
  </r>
  <r>
    <n v="1"/>
    <n v="32000"/>
    <x v="1"/>
    <n v="2200010"/>
    <s v="2"/>
    <s v="1320002200010"/>
    <s v="Fotocòpies i impressions"/>
    <n v="520.29999999999995"/>
    <n v="0"/>
    <n v="520.29999999999995"/>
    <n v="520.29999999999995"/>
    <n v="18.43"/>
    <n v="18.43"/>
    <n v="0"/>
    <n v="501.87"/>
  </r>
  <r>
    <n v="1"/>
    <n v="32000"/>
    <x v="1"/>
    <n v="2220001"/>
    <s v="2"/>
    <s v="1320002220001"/>
    <s v="Serveis de Telecomunicacions"/>
    <n v="1800"/>
    <n v="0"/>
    <n v="1800"/>
    <n v="707.99"/>
    <n v="554.61"/>
    <n v="554.61"/>
    <n v="0"/>
    <n v="1245.3900000000001"/>
  </r>
  <r>
    <n v="1"/>
    <n v="32301"/>
    <x v="0"/>
    <n v="1300001"/>
    <s v="1"/>
    <s v="1323011300001"/>
    <s v="Retribucions Bàsiques Personal Laboral Fix"/>
    <n v="15425.35"/>
    <n v="0"/>
    <n v="15425.35"/>
    <n v="7677.27"/>
    <n v="7677.27"/>
    <n v="7677.27"/>
    <n v="0"/>
    <n v="7748.08"/>
  </r>
  <r>
    <n v="1"/>
    <n v="32301"/>
    <x v="0"/>
    <n v="1300002"/>
    <s v="1"/>
    <s v="1323011300002"/>
    <s v="Triennis Personal Laboral Fix"/>
    <n v="983.36"/>
    <n v="0"/>
    <n v="983.36"/>
    <n v="815.87"/>
    <n v="815.87"/>
    <n v="815.87"/>
    <n v="0"/>
    <n v="167.49"/>
  </r>
  <r>
    <n v="1"/>
    <n v="32301"/>
    <x v="0"/>
    <n v="1300201"/>
    <s v="1"/>
    <s v="1323011300201"/>
    <s v="Complement Destí Personal Laboral Fix"/>
    <n v="8580.49"/>
    <n v="0"/>
    <n v="8580.49"/>
    <n v="4269.74"/>
    <n v="4269.74"/>
    <n v="4269.74"/>
    <n v="0"/>
    <n v="4310.75"/>
  </r>
  <r>
    <n v="1"/>
    <n v="32301"/>
    <x v="0"/>
    <n v="1300202"/>
    <s v="1"/>
    <s v="1323011300202"/>
    <s v="Complement Específic Personal Laboral Fix"/>
    <n v="8307.83"/>
    <n v="0"/>
    <n v="8307.83"/>
    <n v="4207.59"/>
    <n v="4207.59"/>
    <n v="4207.59"/>
    <n v="0"/>
    <n v="4100.24"/>
  </r>
  <r>
    <n v="1"/>
    <n v="32301"/>
    <x v="0"/>
    <n v="1310001"/>
    <s v="1"/>
    <s v="1323011310001"/>
    <s v="Retribucions Bàsiques Personal Laboral Temp"/>
    <n v="0"/>
    <n v="0"/>
    <n v="0"/>
    <n v="7683"/>
    <n v="7683"/>
    <n v="7683"/>
    <n v="0"/>
    <n v="-7683"/>
  </r>
  <r>
    <n v="1"/>
    <n v="32301"/>
    <x v="0"/>
    <n v="1310003"/>
    <s v="1"/>
    <s v="1323011310003"/>
    <s v="Complement Destí Personal Laboral Temporal"/>
    <n v="0"/>
    <n v="0"/>
    <n v="0"/>
    <n v="4272.96"/>
    <n v="4272.96"/>
    <n v="4272.96"/>
    <n v="0"/>
    <n v="-4272.96"/>
  </r>
  <r>
    <n v="1"/>
    <n v="32301"/>
    <x v="0"/>
    <n v="1310004"/>
    <s v="1"/>
    <s v="1323011310004"/>
    <s v="Complement Específic Personal Laboral Temp"/>
    <n v="0"/>
    <n v="0"/>
    <n v="0"/>
    <n v="3880.32"/>
    <n v="3880.32"/>
    <n v="3880.32"/>
    <n v="0"/>
    <n v="-3880.32"/>
  </r>
  <r>
    <n v="1"/>
    <n v="32301"/>
    <x v="0"/>
    <n v="1600001"/>
    <s v="1"/>
    <s v="1323011600001"/>
    <s v="Seguretat Social"/>
    <n v="11656.68"/>
    <n v="0"/>
    <n v="11656.68"/>
    <n v="13765.07"/>
    <n v="13765.07"/>
    <n v="13765.07"/>
    <n v="0"/>
    <n v="-2108.39"/>
  </r>
  <r>
    <n v="1"/>
    <n v="32301"/>
    <x v="1"/>
    <n v="2220001"/>
    <s v="2"/>
    <s v="1323012220001"/>
    <s v="Serveis de Telecomunicacions"/>
    <n v="2500"/>
    <n v="0"/>
    <n v="2500"/>
    <n v="2507.29"/>
    <n v="2349"/>
    <n v="2349"/>
    <n v="0"/>
    <n v="151"/>
  </r>
  <r>
    <n v="1"/>
    <n v="32302"/>
    <x v="0"/>
    <n v="1300001"/>
    <s v="1"/>
    <s v="1323021300001"/>
    <s v="Retribucions Bàsiques Personal Laboral Fix"/>
    <n v="8872.85"/>
    <n v="0"/>
    <n v="8872.85"/>
    <n v="8963.5"/>
    <n v="8963.5"/>
    <n v="8963.5"/>
    <n v="0"/>
    <n v="-90.65"/>
  </r>
  <r>
    <n v="1"/>
    <n v="32302"/>
    <x v="0"/>
    <n v="1300002"/>
    <s v="1"/>
    <s v="1323021300002"/>
    <s v="Triennis Personal Laboral Fix"/>
    <n v="161.30000000000001"/>
    <n v="0"/>
    <n v="161.30000000000001"/>
    <n v="162.85"/>
    <n v="162.85"/>
    <n v="162.85"/>
    <n v="0"/>
    <n v="-1.55"/>
  </r>
  <r>
    <n v="1"/>
    <n v="32302"/>
    <x v="0"/>
    <n v="1300101"/>
    <s v="1"/>
    <s v="1323021300101"/>
    <s v="Hores Extres Personal Laboral Fix"/>
    <n v="0"/>
    <n v="0"/>
    <n v="0"/>
    <n v="147.31"/>
    <n v="147.31"/>
    <n v="147.31"/>
    <n v="0"/>
    <n v="-147.31"/>
  </r>
  <r>
    <n v="1"/>
    <n v="32302"/>
    <x v="0"/>
    <n v="1300201"/>
    <s v="1"/>
    <s v="1323021300201"/>
    <s v="Complement Destí Personal Laboral Fix"/>
    <n v="4936.68"/>
    <n v="0"/>
    <n v="4936.68"/>
    <n v="4985.12"/>
    <n v="4985.12"/>
    <n v="4985.12"/>
    <n v="0"/>
    <n v="-48.44"/>
  </r>
  <r>
    <n v="1"/>
    <n v="32302"/>
    <x v="0"/>
    <n v="1300202"/>
    <s v="1"/>
    <s v="1323021300202"/>
    <s v="Complement Específic Personal Laboral Fix"/>
    <n v="4483.08"/>
    <n v="0"/>
    <n v="4483.08"/>
    <n v="4527.04"/>
    <n v="4527.04"/>
    <n v="4527.04"/>
    <n v="0"/>
    <n v="-43.96"/>
  </r>
  <r>
    <n v="1"/>
    <n v="32302"/>
    <x v="0"/>
    <n v="1500002"/>
    <s v="1"/>
    <s v="1323021500002"/>
    <s v="Productivitat Personal Laboral Fix"/>
    <n v="0"/>
    <n v="505.23"/>
    <n v="505.23"/>
    <n v="505.23"/>
    <n v="505.23"/>
    <n v="505.23"/>
    <n v="0"/>
    <n v="0"/>
  </r>
  <r>
    <n v="1"/>
    <n v="32302"/>
    <x v="0"/>
    <n v="1600001"/>
    <s v="1"/>
    <s v="1323021600001"/>
    <s v="Seguretat Social"/>
    <n v="5824.11"/>
    <n v="0"/>
    <n v="5824.11"/>
    <n v="6566.56"/>
    <n v="6566.56"/>
    <n v="6566.56"/>
    <n v="0"/>
    <n v="-742.45"/>
  </r>
  <r>
    <n v="1"/>
    <n v="32302"/>
    <x v="1"/>
    <n v="2220001"/>
    <s v="2"/>
    <s v="1323022220001"/>
    <s v="Serveis de Telecomunicacions"/>
    <n v="3000"/>
    <n v="0"/>
    <n v="3000"/>
    <n v="3000"/>
    <n v="2837.28"/>
    <n v="2837.28"/>
    <n v="0"/>
    <n v="162.72"/>
  </r>
  <r>
    <n v="1"/>
    <n v="32303"/>
    <x v="0"/>
    <n v="1300001"/>
    <s v="1"/>
    <s v="1323031300001"/>
    <s v="Retribucions Bàsiques Personal Laboral Fix"/>
    <n v="11422.79"/>
    <n v="0"/>
    <n v="11422.79"/>
    <n v="7001.41"/>
    <n v="7001.41"/>
    <n v="7001.41"/>
    <n v="0"/>
    <n v="4421.38"/>
  </r>
  <r>
    <n v="1"/>
    <n v="32303"/>
    <x v="0"/>
    <n v="1300002"/>
    <s v="1"/>
    <s v="1323031300002"/>
    <s v="Triennis Personal Laboral Fix"/>
    <n v="4599.3"/>
    <n v="0"/>
    <n v="4599.3"/>
    <n v="2757.92"/>
    <n v="2757.92"/>
    <n v="2757.92"/>
    <n v="0"/>
    <n v="1841.38"/>
  </r>
  <r>
    <n v="1"/>
    <n v="32303"/>
    <x v="0"/>
    <n v="1300201"/>
    <s v="1"/>
    <s v="1323031300201"/>
    <s v="Complement Destí Personal Laboral Fix"/>
    <n v="6026.02"/>
    <n v="0"/>
    <n v="6026.02"/>
    <n v="3705.17"/>
    <n v="3705.17"/>
    <n v="3705.17"/>
    <n v="0"/>
    <n v="2320.85"/>
  </r>
  <r>
    <n v="1"/>
    <n v="32303"/>
    <x v="0"/>
    <n v="1300202"/>
    <s v="1"/>
    <s v="1323031300202"/>
    <s v="Complement Específic Personal Laboral Fix"/>
    <n v="4483.08"/>
    <n v="0"/>
    <n v="4483.08"/>
    <n v="2770.12"/>
    <n v="2770.12"/>
    <n v="2770.12"/>
    <n v="0"/>
    <n v="1712.96"/>
  </r>
  <r>
    <n v="1"/>
    <n v="32303"/>
    <x v="0"/>
    <n v="1310001"/>
    <s v="1"/>
    <s v="1323031310001"/>
    <s v="Retribucions Bàsiques Personal Laboral Temp"/>
    <n v="0"/>
    <n v="0"/>
    <n v="0"/>
    <n v="1212.92"/>
    <n v="1212.92"/>
    <n v="1212.92"/>
    <n v="0"/>
    <n v="-1212.92"/>
  </r>
  <r>
    <n v="1"/>
    <n v="32303"/>
    <x v="0"/>
    <n v="1310003"/>
    <s v="1"/>
    <s v="1323031310003"/>
    <s v="Complement Destí Personal Laboral Temporal"/>
    <n v="0"/>
    <n v="0"/>
    <n v="0"/>
    <n v="674.57"/>
    <n v="674.57"/>
    <n v="674.57"/>
    <n v="0"/>
    <n v="-674.57"/>
  </r>
  <r>
    <n v="1"/>
    <n v="32303"/>
    <x v="0"/>
    <n v="1310004"/>
    <s v="1"/>
    <s v="1323031310004"/>
    <s v="Complement Específic Personal Laboral Temp"/>
    <n v="0"/>
    <n v="0"/>
    <n v="0"/>
    <n v="612.59"/>
    <n v="612.59"/>
    <n v="612.59"/>
    <n v="0"/>
    <n v="-612.59"/>
  </r>
  <r>
    <n v="1"/>
    <n v="32303"/>
    <x v="0"/>
    <n v="1500002"/>
    <s v="1"/>
    <s v="1323031500002"/>
    <s v="Productivitat Personal Laboral Fix"/>
    <n v="0"/>
    <n v="252.61"/>
    <n v="252.61"/>
    <n v="252.61"/>
    <n v="252.61"/>
    <n v="252.61"/>
    <n v="0"/>
    <n v="0"/>
  </r>
  <r>
    <n v="1"/>
    <n v="32303"/>
    <x v="0"/>
    <n v="1600001"/>
    <s v="1"/>
    <s v="1323031600001"/>
    <s v="Seguretat Social"/>
    <n v="8371.92"/>
    <n v="0"/>
    <n v="8371.92"/>
    <n v="6386.11"/>
    <n v="6386.11"/>
    <n v="6386.11"/>
    <n v="0"/>
    <n v="1985.81"/>
  </r>
  <r>
    <n v="1"/>
    <n v="32303"/>
    <x v="1"/>
    <n v="2220001"/>
    <s v="2"/>
    <s v="1323032220001"/>
    <s v="Serveis de Telecomunicacions"/>
    <n v="1000"/>
    <n v="0"/>
    <n v="1000"/>
    <n v="314.98"/>
    <n v="167.68"/>
    <n v="167.68"/>
    <n v="0"/>
    <n v="832.32"/>
  </r>
  <r>
    <n v="1"/>
    <n v="32304"/>
    <x v="0"/>
    <n v="1300001"/>
    <s v="1"/>
    <s v="1323041300001"/>
    <s v="Retribucions Bàsiques Personal Laboral Fix"/>
    <n v="86580.45"/>
    <n v="-12000"/>
    <n v="74580.45"/>
    <n v="65024.36"/>
    <n v="65024.36"/>
    <n v="65024.36"/>
    <n v="0"/>
    <n v="9556.09"/>
  </r>
  <r>
    <n v="1"/>
    <n v="32304"/>
    <x v="0"/>
    <n v="1300002"/>
    <s v="1"/>
    <s v="1323041300002"/>
    <s v="Triennis Personal Laboral Fix"/>
    <n v="26461.46"/>
    <n v="0"/>
    <n v="26461.46"/>
    <n v="22112.19"/>
    <n v="22112.19"/>
    <n v="22112.19"/>
    <n v="0"/>
    <n v="4349.2700000000004"/>
  </r>
  <r>
    <n v="1"/>
    <n v="32304"/>
    <x v="0"/>
    <n v="1300201"/>
    <s v="1"/>
    <s v="1323041300201"/>
    <s v="Complement Destí Personal Laboral Fix"/>
    <n v="47579.839999999997"/>
    <n v="0"/>
    <n v="47579.839999999997"/>
    <n v="33827.57"/>
    <n v="33827.57"/>
    <n v="33827.57"/>
    <n v="0"/>
    <n v="13752.27"/>
  </r>
  <r>
    <n v="1"/>
    <n v="32304"/>
    <x v="0"/>
    <n v="1300202"/>
    <s v="1"/>
    <s v="1323041300202"/>
    <s v="Complement Específic Personal Laboral Fix"/>
    <n v="40147.379999999997"/>
    <n v="0"/>
    <n v="40147.379999999997"/>
    <n v="29731.21"/>
    <n v="29731.21"/>
    <n v="29731.21"/>
    <n v="0"/>
    <n v="10416.17"/>
  </r>
  <r>
    <n v="1"/>
    <n v="32304"/>
    <x v="0"/>
    <n v="1310001"/>
    <s v="1"/>
    <s v="1323041310001"/>
    <s v="Retribucions Bàsiques Personal Laboral Temp"/>
    <n v="14279.51"/>
    <n v="0"/>
    <n v="14279.51"/>
    <n v="25771.56"/>
    <n v="25771.56"/>
    <n v="25771.56"/>
    <n v="0"/>
    <n v="-11492.05"/>
  </r>
  <r>
    <n v="1"/>
    <n v="32304"/>
    <x v="0"/>
    <n v="1310002"/>
    <s v="1"/>
    <s v="1323041310002"/>
    <s v="Triennis laboral temporal"/>
    <n v="0"/>
    <n v="0"/>
    <n v="0"/>
    <n v="1402.98"/>
    <n v="1402.98"/>
    <n v="1402.98"/>
    <n v="0"/>
    <n v="-1402.98"/>
  </r>
  <r>
    <n v="1"/>
    <n v="32304"/>
    <x v="0"/>
    <n v="1310003"/>
    <s v="1"/>
    <s v="1323041310003"/>
    <s v="Complement Destí Personal Laboral Temporal"/>
    <n v="7987.01"/>
    <n v="0"/>
    <n v="7987.01"/>
    <n v="14328.97"/>
    <n v="14328.97"/>
    <n v="14328.97"/>
    <n v="0"/>
    <n v="-6341.96"/>
  </r>
  <r>
    <n v="1"/>
    <n v="32304"/>
    <x v="0"/>
    <n v="1310004"/>
    <s v="1"/>
    <s v="1323041310004"/>
    <s v="Complement Específic Personal Laboral Temp"/>
    <n v="6604.5"/>
    <n v="0"/>
    <n v="6604.5"/>
    <n v="11848.83"/>
    <n v="11848.83"/>
    <n v="11848.83"/>
    <n v="0"/>
    <n v="-5244.33"/>
  </r>
  <r>
    <n v="1"/>
    <n v="32304"/>
    <x v="0"/>
    <n v="1310005"/>
    <s v="1"/>
    <s v="1323041310005"/>
    <s v="Indemnitzacions personal laboral temporal"/>
    <n v="0"/>
    <n v="0"/>
    <n v="0"/>
    <n v="99.34"/>
    <n v="99.34"/>
    <n v="99.34"/>
    <n v="0"/>
    <n v="-99.34"/>
  </r>
  <r>
    <n v="1"/>
    <n v="32304"/>
    <x v="0"/>
    <n v="1500002"/>
    <s v="1"/>
    <s v="1323041500002"/>
    <s v="Productivitat Personal Laboral Fix"/>
    <n v="0"/>
    <n v="1202.74"/>
    <n v="1202.74"/>
    <n v="1092.1199999999999"/>
    <n v="1092.1199999999999"/>
    <n v="1092.1199999999999"/>
    <n v="0"/>
    <n v="110.62"/>
  </r>
  <r>
    <n v="1"/>
    <n v="32304"/>
    <x v="0"/>
    <n v="1500003"/>
    <s v="1"/>
    <s v="1323041500003"/>
    <s v="Productivitat personal laboral temporal"/>
    <n v="0"/>
    <n v="0"/>
    <n v="0"/>
    <n v="110.62"/>
    <n v="110.62"/>
    <n v="110.62"/>
    <n v="0"/>
    <n v="-110.62"/>
  </r>
  <r>
    <n v="1"/>
    <n v="32304"/>
    <x v="0"/>
    <n v="1600001"/>
    <s v="1"/>
    <s v="1323041600001"/>
    <s v="Seguretat Social"/>
    <n v="72462.100000000006"/>
    <n v="0"/>
    <n v="72462.100000000006"/>
    <n v="65136.7"/>
    <n v="65136.7"/>
    <n v="65136.7"/>
    <n v="0"/>
    <n v="7325.4"/>
  </r>
  <r>
    <n v="1"/>
    <n v="32304"/>
    <x v="0"/>
    <n v="1620001"/>
    <s v="1"/>
    <s v="1323041620001"/>
    <s v="Formació i perfeccionament"/>
    <n v="500"/>
    <n v="0"/>
    <n v="500"/>
    <n v="0"/>
    <n v="0"/>
    <n v="0"/>
    <n v="0"/>
    <n v="500"/>
  </r>
  <r>
    <n v="1"/>
    <n v="32304"/>
    <x v="0"/>
    <n v="1620401"/>
    <s v="1"/>
    <s v="1323041620401"/>
    <s v="Fons d'acció social"/>
    <n v="0"/>
    <n v="0"/>
    <n v="0"/>
    <n v="459.05"/>
    <n v="459.05"/>
    <n v="459.05"/>
    <n v="0"/>
    <n v="-459.05"/>
  </r>
  <r>
    <n v="1"/>
    <n v="32304"/>
    <x v="1"/>
    <n v="2060001"/>
    <s v="2"/>
    <s v="1323042060001"/>
    <s v="Arrendament equips informàtic"/>
    <n v="363"/>
    <n v="0"/>
    <n v="363"/>
    <n v="363"/>
    <n v="332.75"/>
    <n v="332.75"/>
    <n v="0"/>
    <n v="30.25"/>
  </r>
  <r>
    <n v="1"/>
    <n v="32304"/>
    <x v="1"/>
    <n v="2160001"/>
    <s v="2"/>
    <s v="1323042160001"/>
    <s v="Manteniment Equips Informàtics"/>
    <n v="100"/>
    <n v="0"/>
    <n v="100"/>
    <n v="0"/>
    <n v="0"/>
    <n v="0"/>
    <n v="0"/>
    <n v="100"/>
  </r>
  <r>
    <n v="1"/>
    <n v="32304"/>
    <x v="1"/>
    <n v="2160002"/>
    <s v="2"/>
    <s v="1323042160002"/>
    <s v="Compra de petit material informàtic"/>
    <n v="100"/>
    <n v="0"/>
    <n v="100"/>
    <n v="0"/>
    <n v="0"/>
    <n v="0"/>
    <n v="0"/>
    <n v="100"/>
  </r>
  <r>
    <n v="1"/>
    <n v="32304"/>
    <x v="1"/>
    <n v="2200010"/>
    <s v="2"/>
    <s v="1323042200010"/>
    <s v="Fotocòpies i impressions"/>
    <n v="435.09"/>
    <n v="0"/>
    <n v="435.09"/>
    <n v="435.09"/>
    <n v="355.3"/>
    <n v="355.3"/>
    <n v="0"/>
    <n v="79.790000000000006"/>
  </r>
  <r>
    <n v="1"/>
    <n v="32304"/>
    <x v="1"/>
    <n v="2220001"/>
    <s v="2"/>
    <s v="1323042220001"/>
    <s v="Serveis de Telecomunicacions"/>
    <n v="550"/>
    <n v="0"/>
    <n v="550"/>
    <n v="879.06"/>
    <n v="588.59"/>
    <n v="588.59"/>
    <n v="0"/>
    <n v="-38.590000000000003"/>
  </r>
  <r>
    <n v="1"/>
    <n v="32305"/>
    <x v="0"/>
    <n v="1300001"/>
    <s v="1"/>
    <s v="1323051300001"/>
    <s v="Retribucions Bàsiques Personal Laboral Fix"/>
    <n v="89436.22"/>
    <n v="0"/>
    <n v="89436.22"/>
    <n v="103145.28"/>
    <n v="103145.28"/>
    <n v="103145.28"/>
    <n v="0"/>
    <n v="-13709.06"/>
  </r>
  <r>
    <n v="1"/>
    <n v="32305"/>
    <x v="0"/>
    <n v="1300002"/>
    <s v="1"/>
    <s v="1323051300002"/>
    <s v="Triennis Personal Laboral Fix"/>
    <n v="20932.18"/>
    <n v="0"/>
    <n v="20932.18"/>
    <n v="23207.15"/>
    <n v="23207.15"/>
    <n v="23207.15"/>
    <n v="0"/>
    <n v="-2274.9699999999998"/>
  </r>
  <r>
    <n v="1"/>
    <n v="32305"/>
    <x v="0"/>
    <n v="1300201"/>
    <s v="1"/>
    <s v="1323051300201"/>
    <s v="Complement Destí Personal Laboral Fix"/>
    <n v="49177.24"/>
    <n v="0"/>
    <n v="49177.24"/>
    <n v="55111.31"/>
    <n v="55111.31"/>
    <n v="55111.31"/>
    <n v="0"/>
    <n v="-5934.07"/>
  </r>
  <r>
    <n v="1"/>
    <n v="32305"/>
    <x v="0"/>
    <n v="1300202"/>
    <s v="1"/>
    <s v="1323051300202"/>
    <s v="Complement Específic Personal Laboral Fix"/>
    <n v="45150.559999999998"/>
    <n v="0"/>
    <n v="45150.559999999998"/>
    <n v="49896.77"/>
    <n v="49896.77"/>
    <n v="49896.77"/>
    <n v="0"/>
    <n v="-4746.21"/>
  </r>
  <r>
    <n v="1"/>
    <n v="32305"/>
    <x v="0"/>
    <n v="1310001"/>
    <s v="1"/>
    <s v="1323051310001"/>
    <s v="Retribucions Bàsiques Personal Laboral Temp"/>
    <n v="27606.78"/>
    <n v="0"/>
    <n v="27606.78"/>
    <n v="20611.349999999999"/>
    <n v="20611.349999999999"/>
    <n v="20611.349999999999"/>
    <n v="0"/>
    <n v="6995.43"/>
  </r>
  <r>
    <n v="1"/>
    <n v="32305"/>
    <x v="0"/>
    <n v="1310002"/>
    <s v="1"/>
    <s v="1323051310002"/>
    <s v="Triennis laboral temporal"/>
    <n v="1254.3399999999999"/>
    <n v="0"/>
    <n v="1254.3399999999999"/>
    <n v="482.32"/>
    <n v="482.32"/>
    <n v="482.32"/>
    <n v="0"/>
    <n v="772.02"/>
  </r>
  <r>
    <n v="1"/>
    <n v="32305"/>
    <x v="0"/>
    <n v="1310003"/>
    <s v="1"/>
    <s v="1323051310003"/>
    <s v="Complement Destí Personal Laboral Temporal"/>
    <n v="15441.55"/>
    <n v="0"/>
    <n v="15441.55"/>
    <n v="9876.01"/>
    <n v="9876.01"/>
    <n v="9876.01"/>
    <n v="0"/>
    <n v="5565.54"/>
  </r>
  <r>
    <n v="1"/>
    <n v="32305"/>
    <x v="0"/>
    <n v="1310004"/>
    <s v="1"/>
    <s v="1323051310004"/>
    <s v="Complement Específic Personal Laboral Temp"/>
    <n v="12768.7"/>
    <n v="0"/>
    <n v="12768.7"/>
    <n v="8166.57"/>
    <n v="8166.57"/>
    <n v="8166.57"/>
    <n v="0"/>
    <n v="4602.13"/>
  </r>
  <r>
    <n v="1"/>
    <n v="32305"/>
    <x v="0"/>
    <n v="1310005"/>
    <s v="1"/>
    <s v="1323051310005"/>
    <s v="Indemnitzacions personal laboral temporal"/>
    <n v="0"/>
    <n v="0"/>
    <n v="0"/>
    <n v="115.25"/>
    <n v="115.25"/>
    <n v="115.25"/>
    <n v="0"/>
    <n v="-115.25"/>
  </r>
  <r>
    <n v="1"/>
    <n v="32305"/>
    <x v="0"/>
    <n v="1500002"/>
    <s v="1"/>
    <s v="1323051500002"/>
    <s v="Productivitat Personal Laboral Fix"/>
    <n v="0"/>
    <n v="3738.73"/>
    <n v="3738.73"/>
    <n v="2830.86"/>
    <n v="2830.86"/>
    <n v="2830.86"/>
    <n v="0"/>
    <n v="907.87"/>
  </r>
  <r>
    <n v="1"/>
    <n v="32305"/>
    <x v="0"/>
    <n v="1500003"/>
    <s v="1"/>
    <s v="1323051500003"/>
    <s v="Productivitat personal laboral temporal"/>
    <n v="0"/>
    <n v="0"/>
    <n v="0"/>
    <n v="934"/>
    <n v="934"/>
    <n v="934"/>
    <n v="0"/>
    <n v="-934"/>
  </r>
  <r>
    <n v="1"/>
    <n v="32305"/>
    <x v="0"/>
    <n v="1600001"/>
    <s v="1"/>
    <s v="1323051600001"/>
    <s v="Seguretat Social"/>
    <n v="83091.11"/>
    <n v="0"/>
    <n v="83091.11"/>
    <n v="88233.63"/>
    <n v="88233.63"/>
    <n v="88233.63"/>
    <n v="0"/>
    <n v="-5142.5200000000004"/>
  </r>
  <r>
    <n v="1"/>
    <n v="32305"/>
    <x v="0"/>
    <n v="1620001"/>
    <s v="1"/>
    <s v="1323051620001"/>
    <s v="Formació i perfeccionament"/>
    <n v="500"/>
    <n v="0"/>
    <n v="500"/>
    <n v="0"/>
    <n v="0"/>
    <n v="0"/>
    <n v="0"/>
    <n v="500"/>
  </r>
  <r>
    <n v="1"/>
    <n v="32305"/>
    <x v="1"/>
    <n v="2060001"/>
    <s v="2"/>
    <s v="1323052060001"/>
    <s v="Arrendament equips informàtic"/>
    <n v="384.78"/>
    <n v="0"/>
    <n v="384.78"/>
    <n v="384.78"/>
    <n v="352.77"/>
    <n v="352.77"/>
    <n v="0"/>
    <n v="32.01"/>
  </r>
  <r>
    <n v="1"/>
    <n v="32305"/>
    <x v="1"/>
    <n v="2160001"/>
    <s v="2"/>
    <s v="1323052160001"/>
    <s v="Manteniment Equips Informàtics"/>
    <n v="100"/>
    <n v="0"/>
    <n v="100"/>
    <n v="0"/>
    <n v="0"/>
    <n v="0"/>
    <n v="0"/>
    <n v="100"/>
  </r>
  <r>
    <n v="1"/>
    <n v="32305"/>
    <x v="1"/>
    <n v="2160002"/>
    <s v="2"/>
    <s v="1323052160002"/>
    <s v="Compra de petit material informàtic"/>
    <n v="100"/>
    <n v="0"/>
    <n v="100"/>
    <n v="260.27"/>
    <n v="260.27"/>
    <n v="260.27"/>
    <n v="0"/>
    <n v="-160.27000000000001"/>
  </r>
  <r>
    <n v="1"/>
    <n v="32305"/>
    <x v="1"/>
    <n v="2200010"/>
    <s v="2"/>
    <s v="1323052200010"/>
    <s v="Fotocòpies i impressions"/>
    <n v="112.53"/>
    <n v="0"/>
    <n v="112.53"/>
    <n v="212.53"/>
    <n v="164.48"/>
    <n v="164.48"/>
    <n v="0"/>
    <n v="-51.95"/>
  </r>
  <r>
    <n v="1"/>
    <n v="32305"/>
    <x v="1"/>
    <n v="2220001"/>
    <s v="2"/>
    <s v="1323052220001"/>
    <s v="Serveis de Telecomunicacions"/>
    <n v="1000"/>
    <n v="0"/>
    <n v="1000"/>
    <n v="879.06"/>
    <n v="543.13"/>
    <n v="543.13"/>
    <n v="0"/>
    <n v="456.87"/>
  </r>
  <r>
    <n v="1"/>
    <n v="32600"/>
    <x v="0"/>
    <n v="1300001"/>
    <s v="1"/>
    <s v="1326001300001"/>
    <s v="Retribucions Bàsiques Personal Laboral Fix"/>
    <n v="157955.4"/>
    <n v="0"/>
    <n v="157955.4"/>
    <n v="130780.49"/>
    <n v="130780.49"/>
    <n v="130780.49"/>
    <n v="0"/>
    <n v="27174.91"/>
  </r>
  <r>
    <n v="1"/>
    <n v="32600"/>
    <x v="0"/>
    <n v="1300002"/>
    <s v="1"/>
    <s v="1326001300002"/>
    <s v="Triennis Personal Laboral Fix"/>
    <n v="32092.86"/>
    <n v="0"/>
    <n v="32092.86"/>
    <n v="30973.49"/>
    <n v="30973.49"/>
    <n v="30973.49"/>
    <n v="0"/>
    <n v="1119.3699999999999"/>
  </r>
  <r>
    <n v="1"/>
    <n v="32600"/>
    <x v="0"/>
    <n v="1300201"/>
    <s v="1"/>
    <s v="1326001300201"/>
    <s v="Complement Destí Personal Laboral Fix"/>
    <n v="77482.720000000001"/>
    <n v="0"/>
    <n v="77482.720000000001"/>
    <n v="63830.38"/>
    <n v="63830.38"/>
    <n v="63830.38"/>
    <n v="0"/>
    <n v="13652.34"/>
  </r>
  <r>
    <n v="1"/>
    <n v="32600"/>
    <x v="0"/>
    <n v="1300202"/>
    <s v="1"/>
    <s v="1326001300202"/>
    <s v="Complement Específic Personal Laboral Fix"/>
    <n v="62499.22"/>
    <n v="0"/>
    <n v="62499.22"/>
    <n v="51485.98"/>
    <n v="51485.98"/>
    <n v="51485.98"/>
    <n v="0"/>
    <n v="11013.24"/>
  </r>
  <r>
    <n v="1"/>
    <n v="32600"/>
    <x v="0"/>
    <n v="1310001"/>
    <s v="1"/>
    <s v="1326001310001"/>
    <s v="Retribucions Bàsiques Personal Laboral Temp"/>
    <n v="60221.73"/>
    <n v="0"/>
    <n v="60221.73"/>
    <n v="87809.17"/>
    <n v="87809.17"/>
    <n v="87809.17"/>
    <n v="0"/>
    <n v="-27587.439999999999"/>
  </r>
  <r>
    <n v="1"/>
    <n v="32600"/>
    <x v="0"/>
    <n v="1310002"/>
    <s v="1"/>
    <s v="1326001310002"/>
    <s v="Triennis laboral temporal"/>
    <n v="6038.15"/>
    <n v="0"/>
    <n v="6038.15"/>
    <n v="4842.9799999999996"/>
    <n v="4842.9799999999996"/>
    <n v="4842.9799999999996"/>
    <n v="0"/>
    <n v="1195.17"/>
  </r>
  <r>
    <n v="1"/>
    <n v="32600"/>
    <x v="0"/>
    <n v="1310003"/>
    <s v="1"/>
    <s v="1326001310003"/>
    <s v="Complement Destí Personal Laboral Temporal"/>
    <n v="28971.46"/>
    <n v="0"/>
    <n v="28971.46"/>
    <n v="41784.99"/>
    <n v="41784.99"/>
    <n v="41784.99"/>
    <n v="0"/>
    <n v="-12813.53"/>
  </r>
  <r>
    <n v="1"/>
    <n v="32600"/>
    <x v="0"/>
    <n v="1310004"/>
    <s v="1"/>
    <s v="1326001310004"/>
    <s v="Complement Específic Personal Laboral Temp"/>
    <n v="23100"/>
    <n v="0"/>
    <n v="23100"/>
    <n v="32625.48"/>
    <n v="32625.48"/>
    <n v="32625.48"/>
    <n v="0"/>
    <n v="-9525.48"/>
  </r>
  <r>
    <n v="1"/>
    <n v="32600"/>
    <x v="0"/>
    <n v="1310005"/>
    <s v="1"/>
    <s v="1326001310005"/>
    <s v="Indemnitzacions personal laboral temporal"/>
    <n v="0"/>
    <n v="0"/>
    <n v="0"/>
    <n v="146.05000000000001"/>
    <n v="146.05000000000001"/>
    <n v="146.05000000000001"/>
    <n v="0"/>
    <n v="-146.05000000000001"/>
  </r>
  <r>
    <n v="1"/>
    <n v="32600"/>
    <x v="0"/>
    <n v="1500002"/>
    <s v="1"/>
    <s v="1326001500002"/>
    <s v="Productivitat Personal Laboral Fix"/>
    <n v="0"/>
    <n v="4045.16"/>
    <n v="4045.16"/>
    <n v="3818.22"/>
    <n v="3818.22"/>
    <n v="3818.22"/>
    <n v="0"/>
    <n v="226.94"/>
  </r>
  <r>
    <n v="1"/>
    <n v="32600"/>
    <x v="0"/>
    <n v="1500003"/>
    <s v="1"/>
    <s v="1326001500003"/>
    <s v="Productivitat personal laboral temporal"/>
    <n v="0"/>
    <n v="0"/>
    <n v="0"/>
    <n v="2053.11"/>
    <n v="2053.11"/>
    <n v="2053.11"/>
    <n v="0"/>
    <n v="-2053.11"/>
  </r>
  <r>
    <n v="1"/>
    <n v="32600"/>
    <x v="0"/>
    <n v="1600001"/>
    <s v="1"/>
    <s v="1326001600001"/>
    <s v="Seguretat Social"/>
    <n v="141482.35"/>
    <n v="0"/>
    <n v="141482.35"/>
    <n v="140703.18"/>
    <n v="140703.18"/>
    <n v="140703.18"/>
    <n v="0"/>
    <n v="779.17"/>
  </r>
  <r>
    <n v="1"/>
    <n v="32600"/>
    <x v="1"/>
    <n v="2160001"/>
    <s v="2"/>
    <s v="1326002160001"/>
    <s v="Manteniment Equips Informàtics"/>
    <n v="600"/>
    <n v="0"/>
    <n v="600"/>
    <n v="0"/>
    <n v="0"/>
    <n v="0"/>
    <n v="0"/>
    <n v="600"/>
  </r>
  <r>
    <n v="1"/>
    <n v="32600"/>
    <x v="1"/>
    <n v="2160002"/>
    <s v="2"/>
    <s v="1326002160002"/>
    <s v="Compra de petit material informàtic"/>
    <n v="100"/>
    <n v="0"/>
    <n v="100"/>
    <n v="48.34"/>
    <n v="48.34"/>
    <n v="48.34"/>
    <n v="0"/>
    <n v="51.66"/>
  </r>
  <r>
    <n v="1"/>
    <n v="32600"/>
    <x v="1"/>
    <n v="2200001"/>
    <s v="2"/>
    <s v="1326002200001"/>
    <s v="Material d'oficina"/>
    <n v="0"/>
    <n v="0"/>
    <n v="0"/>
    <n v="302.79000000000002"/>
    <n v="302.79000000000002"/>
    <n v="302.79000000000002"/>
    <n v="0"/>
    <n v="-302.79000000000002"/>
  </r>
  <r>
    <n v="1"/>
    <n v="32600"/>
    <x v="1"/>
    <n v="2200010"/>
    <s v="2"/>
    <s v="1326002200010"/>
    <s v="Fotocòpies i impressions"/>
    <n v="700"/>
    <n v="0"/>
    <n v="700"/>
    <n v="584.66999999999996"/>
    <n v="584.66999999999996"/>
    <n v="584.66999999999996"/>
    <n v="0"/>
    <n v="115.33"/>
  </r>
  <r>
    <n v="1"/>
    <n v="32600"/>
    <x v="1"/>
    <n v="2220001"/>
    <s v="2"/>
    <s v="1326002220001"/>
    <s v="Serveis de Telecomunicacions"/>
    <n v="750"/>
    <n v="0"/>
    <n v="750"/>
    <n v="639.05999999999995"/>
    <n v="495.81"/>
    <n v="495.81"/>
    <n v="0"/>
    <n v="254.19"/>
  </r>
  <r>
    <n v="1"/>
    <n v="32600"/>
    <x v="2"/>
    <n v="6360000"/>
    <s v="6"/>
    <s v="1326006360000"/>
    <s v="Adquisició equips informàtic"/>
    <n v="1000"/>
    <n v="0"/>
    <n v="1000"/>
    <n v="0"/>
    <n v="0"/>
    <n v="0"/>
    <n v="0"/>
    <n v="1000"/>
  </r>
  <r>
    <n v="1"/>
    <n v="32601"/>
    <x v="0"/>
    <n v="1300001"/>
    <s v="1"/>
    <s v="1326011300001"/>
    <s v="Retribucions Bàsiques Personal Laboral Fix"/>
    <n v="11422.79"/>
    <n v="0"/>
    <n v="11422.79"/>
    <n v="11538.75"/>
    <n v="11538.75"/>
    <n v="11538.75"/>
    <n v="0"/>
    <n v="-115.96"/>
  </r>
  <r>
    <n v="1"/>
    <n v="32601"/>
    <x v="0"/>
    <n v="1300002"/>
    <s v="1"/>
    <s v="1326011300002"/>
    <s v="Triennis Personal Laboral Fix"/>
    <n v="2926.82"/>
    <n v="0"/>
    <n v="2926.82"/>
    <n v="2955.54"/>
    <n v="2955.54"/>
    <n v="2955.54"/>
    <n v="0"/>
    <n v="-28.72"/>
  </r>
  <r>
    <n v="1"/>
    <n v="32601"/>
    <x v="0"/>
    <n v="1300201"/>
    <s v="1"/>
    <s v="1326011300201"/>
    <s v="Complement Destí Personal Laboral Fix"/>
    <n v="5663.42"/>
    <n v="0"/>
    <n v="5663.42"/>
    <n v="5719"/>
    <n v="5719"/>
    <n v="5719"/>
    <n v="0"/>
    <n v="-55.58"/>
  </r>
  <r>
    <n v="1"/>
    <n v="32601"/>
    <x v="0"/>
    <n v="1300202"/>
    <s v="1"/>
    <s v="1326011300202"/>
    <s v="Complement Específic Personal Laboral Fix"/>
    <n v="4642.82"/>
    <n v="0"/>
    <n v="4642.82"/>
    <n v="4688.46"/>
    <n v="4688.46"/>
    <n v="4688.46"/>
    <n v="0"/>
    <n v="-45.64"/>
  </r>
  <r>
    <n v="1"/>
    <n v="32601"/>
    <x v="0"/>
    <n v="1500002"/>
    <s v="1"/>
    <s v="1326011500002"/>
    <s v="Productivitat Personal Laboral Fix"/>
    <n v="0"/>
    <n v="247.29"/>
    <n v="247.29"/>
    <n v="273.43"/>
    <n v="273.43"/>
    <n v="273.43"/>
    <n v="0"/>
    <n v="-26.14"/>
  </r>
  <r>
    <n v="1"/>
    <n v="32601"/>
    <x v="0"/>
    <n v="1600001"/>
    <s v="1"/>
    <s v="1326011600001"/>
    <s v="Seguretat Social"/>
    <n v="7780.2"/>
    <n v="0"/>
    <n v="7780.2"/>
    <n v="8435.1200000000008"/>
    <n v="8435.1200000000008"/>
    <n v="8435.1200000000008"/>
    <n v="0"/>
    <n v="-654.91999999999996"/>
  </r>
  <r>
    <n v="1"/>
    <n v="32601"/>
    <x v="1"/>
    <n v="2060001"/>
    <s v="2"/>
    <s v="1326012060001"/>
    <s v="Arrendament equips informàtic"/>
    <n v="134.32"/>
    <n v="0"/>
    <n v="134.32"/>
    <n v="134.31"/>
    <n v="123.09"/>
    <n v="123.09"/>
    <n v="0"/>
    <n v="11.23"/>
  </r>
  <r>
    <n v="1"/>
    <n v="32601"/>
    <x v="1"/>
    <n v="2160001"/>
    <s v="2"/>
    <s v="1326012160001"/>
    <s v="Manteniment Equips Informàtics"/>
    <n v="500"/>
    <n v="0"/>
    <n v="500"/>
    <n v="306.66000000000003"/>
    <n v="306.66000000000003"/>
    <n v="306.66000000000003"/>
    <n v="0"/>
    <n v="193.34"/>
  </r>
  <r>
    <n v="1"/>
    <n v="32601"/>
    <x v="1"/>
    <n v="2160002"/>
    <s v="2"/>
    <s v="1326012160002"/>
    <s v="Compra de petit material informàtic"/>
    <n v="200"/>
    <n v="0"/>
    <n v="200"/>
    <n v="340"/>
    <n v="340"/>
    <n v="340"/>
    <n v="0"/>
    <n v="-140"/>
  </r>
  <r>
    <n v="1"/>
    <n v="32601"/>
    <x v="1"/>
    <n v="2200010"/>
    <s v="2"/>
    <s v="1326012200010"/>
    <s v="Fotocòpies i impressions"/>
    <n v="75.5"/>
    <n v="0"/>
    <n v="75.5"/>
    <n v="75.5"/>
    <n v="75.5"/>
    <n v="75.5"/>
    <n v="0"/>
    <n v="0"/>
  </r>
  <r>
    <n v="1"/>
    <n v="32601"/>
    <x v="1"/>
    <n v="2220001"/>
    <s v="2"/>
    <s v="1326012220001"/>
    <s v="Serveis de Telecomunicacions"/>
    <n v="2000"/>
    <n v="0"/>
    <n v="2000"/>
    <n v="879.06"/>
    <n v="592.46"/>
    <n v="592.46"/>
    <n v="0"/>
    <n v="1407.54"/>
  </r>
  <r>
    <n v="1"/>
    <n v="32601"/>
    <x v="2"/>
    <n v="6360000"/>
    <s v="6"/>
    <s v="1326016360000"/>
    <s v="Adquisició equips informàtic"/>
    <n v="3500"/>
    <n v="0"/>
    <n v="3500"/>
    <n v="3500"/>
    <n v="3500"/>
    <n v="3500"/>
    <n v="0"/>
    <n v="0"/>
  </r>
  <r>
    <n v="1"/>
    <n v="32602"/>
    <x v="0"/>
    <n v="1200101"/>
    <s v="1"/>
    <s v="1326021200101"/>
    <s v="Sous Grup A2"/>
    <n v="0"/>
    <n v="0"/>
    <n v="0"/>
    <n v="2165.64"/>
    <n v="2165.64"/>
    <n v="2165.64"/>
    <n v="0"/>
    <n v="-2165.64"/>
  </r>
  <r>
    <n v="1"/>
    <n v="32602"/>
    <x v="0"/>
    <n v="1210001"/>
    <s v="1"/>
    <s v="1326021210001"/>
    <s v="Complement Destí Personal Funcionari"/>
    <n v="0"/>
    <n v="0"/>
    <n v="0"/>
    <n v="1012.3"/>
    <n v="1012.3"/>
    <n v="1012.3"/>
    <n v="0"/>
    <n v="-1012.3"/>
  </r>
  <r>
    <n v="1"/>
    <n v="32602"/>
    <x v="0"/>
    <n v="1210101"/>
    <s v="1"/>
    <s v="1326021210101"/>
    <s v="Complement Específic Personal Funcionari"/>
    <n v="0"/>
    <n v="0"/>
    <n v="0"/>
    <n v="865.47"/>
    <n v="865.47"/>
    <n v="865.47"/>
    <n v="0"/>
    <n v="-865.47"/>
  </r>
  <r>
    <n v="1"/>
    <n v="32602"/>
    <x v="0"/>
    <n v="1310001"/>
    <s v="1"/>
    <s v="1326021310001"/>
    <s v="Retribucions Bàsiques Personal Laboral Temp"/>
    <n v="0"/>
    <n v="36100"/>
    <n v="36100"/>
    <n v="0"/>
    <n v="0"/>
    <n v="0"/>
    <n v="0"/>
    <n v="36100"/>
  </r>
  <r>
    <n v="1"/>
    <n v="32602"/>
    <x v="0"/>
    <n v="1310003"/>
    <s v="1"/>
    <s v="1326021310003"/>
    <s v="Complement Destí Personal Laboral Temporal"/>
    <n v="0"/>
    <n v="5000"/>
    <n v="5000"/>
    <n v="0"/>
    <n v="0"/>
    <n v="0"/>
    <n v="0"/>
    <n v="5000"/>
  </r>
  <r>
    <n v="1"/>
    <n v="32602"/>
    <x v="0"/>
    <n v="1310004"/>
    <s v="1"/>
    <s v="1326021310004"/>
    <s v="Complement Específic Personal Laboral Temp"/>
    <n v="0"/>
    <n v="5000"/>
    <n v="5000"/>
    <n v="0"/>
    <n v="0"/>
    <n v="0"/>
    <n v="0"/>
    <n v="5000"/>
  </r>
  <r>
    <n v="1"/>
    <n v="32602"/>
    <x v="0"/>
    <n v="1600001"/>
    <s v="1"/>
    <s v="1326021600001"/>
    <s v="Seguretat Social"/>
    <n v="0"/>
    <n v="20000"/>
    <n v="20000"/>
    <n v="1381.71"/>
    <n v="1381.71"/>
    <n v="1381.71"/>
    <n v="0"/>
    <n v="18618.29"/>
  </r>
  <r>
    <n v="1"/>
    <n v="32603"/>
    <x v="1"/>
    <n v="2200010"/>
    <s v="2"/>
    <s v="1326032200010"/>
    <s v="Fotocòpies i Impressions"/>
    <n v="0"/>
    <n v="0"/>
    <n v="0"/>
    <n v="335.8"/>
    <n v="335.8"/>
    <n v="335.8"/>
    <n v="0"/>
    <n v="-335.8"/>
  </r>
  <r>
    <n v="1"/>
    <n v="32603"/>
    <x v="1"/>
    <n v="2220001"/>
    <s v="2"/>
    <s v="1326032220001"/>
    <s v="Serveis de Telecomunicacions"/>
    <n v="550"/>
    <n v="0"/>
    <n v="550"/>
    <n v="250.83"/>
    <n v="125.75"/>
    <n v="125.75"/>
    <n v="0"/>
    <n v="424.25"/>
  </r>
  <r>
    <n v="1"/>
    <n v="32701"/>
    <x v="0"/>
    <n v="1300001"/>
    <s v="1"/>
    <s v="1327011300001"/>
    <s v="Retribucions Bàsiques Personal Laboral Fix"/>
    <n v="11422.79"/>
    <n v="0"/>
    <n v="11422.79"/>
    <n v="18060.939999999999"/>
    <n v="18060.939999999999"/>
    <n v="18060.939999999999"/>
    <n v="0"/>
    <n v="-6638.15"/>
  </r>
  <r>
    <n v="1"/>
    <n v="32701"/>
    <x v="0"/>
    <n v="1300002"/>
    <s v="1"/>
    <s v="1327011300002"/>
    <s v="Triennis Personal Laboral Fix"/>
    <n v="2508.6999999999998"/>
    <n v="0"/>
    <n v="2508.6999999999998"/>
    <n v="3733.35"/>
    <n v="3733.35"/>
    <n v="3733.35"/>
    <n v="0"/>
    <n v="-1224.6500000000001"/>
  </r>
  <r>
    <n v="1"/>
    <n v="32701"/>
    <x v="0"/>
    <n v="1300201"/>
    <s v="1"/>
    <s v="1327011300201"/>
    <s v="Complement Destí Personal Laboral Fix"/>
    <n v="6389.6"/>
    <n v="0"/>
    <n v="6389.6"/>
    <n v="10074.61"/>
    <n v="10074.61"/>
    <n v="10074.61"/>
    <n v="0"/>
    <n v="-3685.01"/>
  </r>
  <r>
    <n v="1"/>
    <n v="32701"/>
    <x v="0"/>
    <n v="1300202"/>
    <s v="1"/>
    <s v="1327011300202"/>
    <s v="Complement Específic Personal Laboral Fix"/>
    <n v="5443.76"/>
    <n v="0"/>
    <n v="5443.76"/>
    <n v="9249.5499999999993"/>
    <n v="9249.5499999999993"/>
    <n v="9249.5499999999993"/>
    <n v="0"/>
    <n v="-3805.79"/>
  </r>
  <r>
    <n v="1"/>
    <n v="32701"/>
    <x v="0"/>
    <n v="1310001"/>
    <s v="1"/>
    <s v="1327011310001"/>
    <s v="Retribucions Bàsiques Personal Laboral Temp"/>
    <n v="2956.95"/>
    <n v="0"/>
    <n v="2956.95"/>
    <n v="0"/>
    <n v="0"/>
    <n v="0"/>
    <n v="0"/>
    <n v="2956.95"/>
  </r>
  <r>
    <n v="1"/>
    <n v="32701"/>
    <x v="0"/>
    <n v="1310002"/>
    <s v="1"/>
    <s v="1327011310002"/>
    <s v="Triennis laboral temporal"/>
    <n v="125.16"/>
    <n v="0"/>
    <n v="125.16"/>
    <n v="0"/>
    <n v="0"/>
    <n v="0"/>
    <n v="0"/>
    <n v="125.16"/>
  </r>
  <r>
    <n v="1"/>
    <n v="32701"/>
    <x v="0"/>
    <n v="1310003"/>
    <s v="1"/>
    <s v="1327011310003"/>
    <s v="Complement Destí Personal Laboral Temporal"/>
    <n v="1630.67"/>
    <n v="0"/>
    <n v="1630.67"/>
    <n v="0"/>
    <n v="0"/>
    <n v="0"/>
    <n v="0"/>
    <n v="1630.67"/>
  </r>
  <r>
    <n v="1"/>
    <n v="32701"/>
    <x v="0"/>
    <n v="1310004"/>
    <s v="1"/>
    <s v="1327011310004"/>
    <s v="Complement Específic Personal Laboral Temp"/>
    <n v="1740.23"/>
    <n v="0"/>
    <n v="1740.23"/>
    <n v="0"/>
    <n v="0"/>
    <n v="0"/>
    <n v="0"/>
    <n v="1740.23"/>
  </r>
  <r>
    <n v="1"/>
    <n v="32701"/>
    <x v="0"/>
    <n v="1500002"/>
    <s v="1"/>
    <s v="1327011500002"/>
    <s v="Productivitat Personal Laboral Fix"/>
    <n v="0"/>
    <n v="233.98"/>
    <n v="233.98"/>
    <n v="282.57"/>
    <n v="282.57"/>
    <n v="282.57"/>
    <n v="0"/>
    <n v="-48.59"/>
  </r>
  <r>
    <n v="1"/>
    <n v="32701"/>
    <x v="0"/>
    <n v="1600001"/>
    <s v="1"/>
    <s v="1327011600001"/>
    <s v="Seguretat Social"/>
    <n v="10187.76"/>
    <n v="0"/>
    <n v="10187.76"/>
    <n v="12640"/>
    <n v="12640"/>
    <n v="12640"/>
    <n v="0"/>
    <n v="-2452.2399999999998"/>
  </r>
  <r>
    <n v="1"/>
    <n v="32701"/>
    <x v="1"/>
    <n v="2060001"/>
    <s v="2"/>
    <s v="1327012060001"/>
    <s v="Arrendament equips informàtic"/>
    <n v="43.56"/>
    <n v="0"/>
    <n v="43.56"/>
    <n v="43.56"/>
    <n v="0"/>
    <n v="0"/>
    <n v="0"/>
    <n v="43.56"/>
  </r>
  <r>
    <n v="1"/>
    <n v="32701"/>
    <x v="1"/>
    <n v="2160001"/>
    <s v="2"/>
    <s v="1327012160001"/>
    <s v="Manteniment Equips Informàtics"/>
    <n v="250"/>
    <n v="0"/>
    <n v="250"/>
    <n v="0"/>
    <n v="0"/>
    <n v="0"/>
    <n v="0"/>
    <n v="250"/>
  </r>
  <r>
    <n v="1"/>
    <n v="32701"/>
    <x v="1"/>
    <n v="2160002"/>
    <s v="2"/>
    <s v="1327012160002"/>
    <s v="Compra de petit material informàtic"/>
    <n v="100"/>
    <n v="0"/>
    <n v="100"/>
    <n v="55"/>
    <n v="55"/>
    <n v="55"/>
    <n v="0"/>
    <n v="45"/>
  </r>
  <r>
    <n v="1"/>
    <n v="32701"/>
    <x v="1"/>
    <n v="2200001"/>
    <s v="2"/>
    <s v="1327012200001"/>
    <s v="Material d'oficina"/>
    <n v="0"/>
    <n v="0"/>
    <n v="0"/>
    <n v="52.98"/>
    <n v="52.98"/>
    <n v="52.98"/>
    <n v="0"/>
    <n v="-52.98"/>
  </r>
  <r>
    <n v="1"/>
    <n v="32701"/>
    <x v="1"/>
    <n v="2200010"/>
    <s v="2"/>
    <s v="1327012200010"/>
    <s v="Fotocòpies i impressions"/>
    <n v="87.12"/>
    <n v="0"/>
    <n v="87.12"/>
    <n v="104.9"/>
    <n v="104.9"/>
    <n v="104.9"/>
    <n v="0"/>
    <n v="-17.78"/>
  </r>
  <r>
    <n v="1"/>
    <n v="32701"/>
    <x v="1"/>
    <n v="2220001"/>
    <s v="2"/>
    <s v="1327012220001"/>
    <s v="Serveis de Telecomunicacions"/>
    <n v="750"/>
    <n v="0"/>
    <n v="750"/>
    <n v="489.62"/>
    <n v="215.74"/>
    <n v="215.74"/>
    <n v="0"/>
    <n v="534.26"/>
  </r>
  <r>
    <n v="1"/>
    <n v="32702"/>
    <x v="0"/>
    <n v="1200301"/>
    <s v="1"/>
    <s v="1327021200301"/>
    <s v="Sous Grup C1"/>
    <n v="2261.4"/>
    <n v="0"/>
    <n v="2261.4"/>
    <n v="3449.53"/>
    <n v="3449.53"/>
    <n v="3449.53"/>
    <n v="0"/>
    <n v="-1188.1300000000001"/>
  </r>
  <r>
    <n v="1"/>
    <n v="32702"/>
    <x v="0"/>
    <n v="1210001"/>
    <s v="1"/>
    <s v="1327021210001"/>
    <s v="Complement Destí Personal Funcionari"/>
    <n v="1262.71"/>
    <n v="0"/>
    <n v="1262.71"/>
    <n v="1928.94"/>
    <n v="1928.94"/>
    <n v="1928.94"/>
    <n v="0"/>
    <n v="-666.23"/>
  </r>
  <r>
    <n v="1"/>
    <n v="32702"/>
    <x v="0"/>
    <n v="1210101"/>
    <s v="1"/>
    <s v="1327021210101"/>
    <s v="Complement Específic Personal Funcionari"/>
    <n v="980.92"/>
    <n v="0"/>
    <n v="980.92"/>
    <n v="1498.44"/>
    <n v="1498.44"/>
    <n v="1498.44"/>
    <n v="0"/>
    <n v="-517.52"/>
  </r>
  <r>
    <n v="1"/>
    <n v="32702"/>
    <x v="0"/>
    <n v="1300001"/>
    <s v="1"/>
    <s v="1327021300001"/>
    <s v="Retribucions Bàsiques Personal Laboral Fix"/>
    <n v="2808.22"/>
    <n v="0"/>
    <n v="2808.22"/>
    <n v="3002.61"/>
    <n v="3002.61"/>
    <n v="3002.61"/>
    <n v="0"/>
    <n v="-194.39"/>
  </r>
  <r>
    <n v="1"/>
    <n v="32702"/>
    <x v="0"/>
    <n v="1300002"/>
    <s v="1"/>
    <s v="1327021300002"/>
    <s v="Triennis Personal Laboral Fix"/>
    <n v="0"/>
    <n v="0"/>
    <n v="0"/>
    <n v="567.4"/>
    <n v="567.4"/>
    <n v="567.4"/>
    <n v="0"/>
    <n v="-567.4"/>
  </r>
  <r>
    <n v="1"/>
    <n v="32702"/>
    <x v="0"/>
    <n v="1300201"/>
    <s v="1"/>
    <s v="1327021300201"/>
    <s v="Complement Destí Personal Laboral Fix"/>
    <n v="1641.88"/>
    <n v="0"/>
    <n v="1641.88"/>
    <n v="1660.63"/>
    <n v="1660.63"/>
    <n v="1660.63"/>
    <n v="0"/>
    <n v="-18.75"/>
  </r>
  <r>
    <n v="1"/>
    <n v="32702"/>
    <x v="0"/>
    <n v="1300202"/>
    <s v="1"/>
    <s v="1327021300202"/>
    <s v="Complement Específic Personal Laboral Fix"/>
    <n v="1067.52"/>
    <n v="0"/>
    <n v="1067.52"/>
    <n v="1772.31"/>
    <n v="1772.31"/>
    <n v="1772.31"/>
    <n v="0"/>
    <n v="-704.79"/>
  </r>
  <r>
    <n v="1"/>
    <n v="32702"/>
    <x v="0"/>
    <n v="1310001"/>
    <s v="1"/>
    <s v="1327021310001"/>
    <s v="Retribucions Bàsiques Personal Laboral Temp"/>
    <n v="14784.81"/>
    <n v="0"/>
    <n v="14784.81"/>
    <n v="4283.16"/>
    <n v="4283.16"/>
    <n v="4283.16"/>
    <n v="0"/>
    <n v="10501.65"/>
  </r>
  <r>
    <n v="1"/>
    <n v="32702"/>
    <x v="0"/>
    <n v="1310002"/>
    <s v="1"/>
    <s v="1327021310002"/>
    <s v="Triennis laboral temporal"/>
    <n v="250.42"/>
    <n v="0"/>
    <n v="250.42"/>
    <n v="22.98"/>
    <n v="22.98"/>
    <n v="22.98"/>
    <n v="0"/>
    <n v="227.44"/>
  </r>
  <r>
    <n v="1"/>
    <n v="32702"/>
    <x v="0"/>
    <n v="1310003"/>
    <s v="1"/>
    <s v="1327021310003"/>
    <s v="Complement Destí Personal Laboral Temporal"/>
    <n v="7480.1"/>
    <n v="0"/>
    <n v="7480.1"/>
    <n v="2063.0500000000002"/>
    <n v="2063.0500000000002"/>
    <n v="2063.0500000000002"/>
    <n v="0"/>
    <n v="5417.05"/>
  </r>
  <r>
    <n v="1"/>
    <n v="32702"/>
    <x v="0"/>
    <n v="1310004"/>
    <s v="1"/>
    <s v="1327021310004"/>
    <s v="Complement Específic Personal Laboral Temp"/>
    <n v="6707.79"/>
    <n v="0"/>
    <n v="6707.79"/>
    <n v="1580.03"/>
    <n v="1580.03"/>
    <n v="1580.03"/>
    <n v="0"/>
    <n v="5127.76"/>
  </r>
  <r>
    <n v="1"/>
    <n v="32702"/>
    <x v="0"/>
    <n v="1500002"/>
    <s v="1"/>
    <s v="1327021500002"/>
    <s v="Productivitat Personal Laboral Fix"/>
    <n v="0"/>
    <n v="0"/>
    <n v="0"/>
    <n v="11.23"/>
    <n v="11.23"/>
    <n v="11.23"/>
    <n v="0"/>
    <n v="-11.23"/>
  </r>
  <r>
    <n v="1"/>
    <n v="32702"/>
    <x v="0"/>
    <n v="1500003"/>
    <s v="1"/>
    <s v="1327021500003"/>
    <s v="Productivitat personal laboral temporal"/>
    <n v="0"/>
    <n v="0"/>
    <n v="0"/>
    <n v="66.5"/>
    <n v="66.5"/>
    <n v="66.5"/>
    <n v="0"/>
    <n v="-66.5"/>
  </r>
  <r>
    <n v="1"/>
    <n v="32702"/>
    <x v="0"/>
    <n v="1510002"/>
    <s v="1"/>
    <s v="1327021510002"/>
    <s v="Hores Extres Personal Laboral Temporal"/>
    <n v="0"/>
    <n v="0"/>
    <n v="0"/>
    <n v="420"/>
    <n v="420"/>
    <n v="420"/>
    <n v="0"/>
    <n v="-420"/>
  </r>
  <r>
    <n v="1"/>
    <n v="32702"/>
    <x v="0"/>
    <n v="1600001"/>
    <s v="1"/>
    <s v="1327021600001"/>
    <s v="Seguretat Social"/>
    <n v="12704.88"/>
    <n v="0"/>
    <n v="12704.88"/>
    <n v="7180.29"/>
    <n v="7180.29"/>
    <n v="7180.29"/>
    <n v="0"/>
    <n v="5524.59"/>
  </r>
  <r>
    <n v="1"/>
    <n v="32702"/>
    <x v="1"/>
    <n v="2060001"/>
    <s v="2"/>
    <s v="1327022060001"/>
    <s v="Arrendament equips informàtic"/>
    <n v="290.39999999999998"/>
    <n v="0"/>
    <n v="290.39999999999998"/>
    <n v="290.39999999999998"/>
    <n v="290.39999999999998"/>
    <n v="290.39999999999998"/>
    <n v="0"/>
    <n v="0"/>
  </r>
  <r>
    <n v="1"/>
    <n v="32702"/>
    <x v="1"/>
    <n v="2160001"/>
    <s v="2"/>
    <s v="1327022160001"/>
    <s v="Manteniment Equips Informàtics"/>
    <n v="100"/>
    <n v="0"/>
    <n v="100"/>
    <n v="0"/>
    <n v="0"/>
    <n v="0"/>
    <n v="0"/>
    <n v="100"/>
  </r>
  <r>
    <n v="1"/>
    <n v="32702"/>
    <x v="1"/>
    <n v="2160002"/>
    <s v="2"/>
    <s v="1327022160002"/>
    <s v="Compra de petit material informàtic"/>
    <n v="800"/>
    <n v="0"/>
    <n v="800"/>
    <n v="759.26"/>
    <n v="759.26"/>
    <n v="759.26"/>
    <n v="0"/>
    <n v="40.74"/>
  </r>
  <r>
    <n v="1"/>
    <n v="32702"/>
    <x v="1"/>
    <n v="2200001"/>
    <s v="2"/>
    <s v="1327022200001"/>
    <s v="Material d'oficina"/>
    <n v="0"/>
    <n v="0"/>
    <n v="0"/>
    <n v="66.239999999999995"/>
    <n v="66.239999999999995"/>
    <n v="66.239999999999995"/>
    <n v="0"/>
    <n v="-66.239999999999995"/>
  </r>
  <r>
    <n v="1"/>
    <n v="32702"/>
    <x v="1"/>
    <n v="2200010"/>
    <s v="2"/>
    <s v="1327022200010"/>
    <s v="Fotocòpies i impressions"/>
    <n v="762.3"/>
    <n v="0"/>
    <n v="762.3"/>
    <n v="762.3"/>
    <n v="454.63"/>
    <n v="454.63"/>
    <n v="0"/>
    <n v="307.67"/>
  </r>
  <r>
    <n v="1"/>
    <n v="32702"/>
    <x v="1"/>
    <n v="2220001"/>
    <s v="2"/>
    <s v="1327022220001"/>
    <s v="Serveis de Telecomunicacions"/>
    <n v="500"/>
    <n v="0"/>
    <n v="500"/>
    <n v="440.59"/>
    <n v="257.89"/>
    <n v="257.89"/>
    <n v="0"/>
    <n v="242.11"/>
  </r>
  <r>
    <n v="1"/>
    <n v="33000"/>
    <x v="0"/>
    <n v="1300001"/>
    <s v="1"/>
    <s v="1330001300001"/>
    <s v="Retribucions Bàsiques Personal Laboral Fix"/>
    <n v="55372.87"/>
    <n v="22474.91"/>
    <n v="77847.78"/>
    <n v="46358.94"/>
    <n v="46358.94"/>
    <n v="46358.94"/>
    <n v="0"/>
    <n v="31488.84"/>
  </r>
  <r>
    <n v="1"/>
    <n v="33000"/>
    <x v="0"/>
    <n v="1300002"/>
    <s v="1"/>
    <s v="1330001300002"/>
    <s v="Triennis Personal Laboral Fix"/>
    <n v="15980.66"/>
    <n v="0"/>
    <n v="15980.66"/>
    <n v="12405.67"/>
    <n v="12405.67"/>
    <n v="12405.67"/>
    <n v="0"/>
    <n v="3574.99"/>
  </r>
  <r>
    <n v="1"/>
    <n v="33000"/>
    <x v="0"/>
    <n v="1300201"/>
    <s v="1"/>
    <s v="1330001300201"/>
    <s v="Complement Destí Personal Laboral Fix"/>
    <n v="32675.02"/>
    <n v="-4000"/>
    <n v="28675.02"/>
    <n v="25627.98"/>
    <n v="25627.98"/>
    <n v="25627.98"/>
    <n v="0"/>
    <n v="3047.04"/>
  </r>
  <r>
    <n v="1"/>
    <n v="33000"/>
    <x v="0"/>
    <n v="1300202"/>
    <s v="1"/>
    <s v="1330001300202"/>
    <s v="Complement Específic Personal Laboral Fix"/>
    <n v="36498.839999999997"/>
    <n v="-4000"/>
    <n v="32498.84"/>
    <n v="27918.240000000002"/>
    <n v="27918.240000000002"/>
    <n v="27918.240000000002"/>
    <n v="0"/>
    <n v="4580.6000000000004"/>
  </r>
  <r>
    <n v="1"/>
    <n v="33000"/>
    <x v="0"/>
    <n v="1310001"/>
    <s v="1"/>
    <s v="1330001310001"/>
    <s v="Retribucions Bàsiques Personal Laboral Temp"/>
    <n v="16962.259999999998"/>
    <n v="0"/>
    <n v="16962.259999999998"/>
    <n v="28671.72"/>
    <n v="28671.72"/>
    <n v="28671.72"/>
    <n v="0"/>
    <n v="-11709.46"/>
  </r>
  <r>
    <n v="1"/>
    <n v="33000"/>
    <x v="0"/>
    <n v="1310002"/>
    <s v="1"/>
    <s v="1330001310002"/>
    <s v="Triennis laboral temporal"/>
    <n v="3264.86"/>
    <n v="0"/>
    <n v="3264.86"/>
    <n v="3297.4"/>
    <n v="3297.4"/>
    <n v="3297.4"/>
    <n v="0"/>
    <n v="-32.54"/>
  </r>
  <r>
    <n v="1"/>
    <n v="33000"/>
    <x v="0"/>
    <n v="1310003"/>
    <s v="1"/>
    <s v="1330001310003"/>
    <s v="Complement Destí Personal Laboral Temporal"/>
    <n v="13471.5"/>
    <n v="0"/>
    <n v="13471.5"/>
    <n v="17862.740000000002"/>
    <n v="17862.740000000002"/>
    <n v="17862.740000000002"/>
    <n v="0"/>
    <n v="-4391.24"/>
  </r>
  <r>
    <n v="1"/>
    <n v="33000"/>
    <x v="0"/>
    <n v="1310004"/>
    <s v="1"/>
    <s v="1330001310004"/>
    <s v="Complement Específic Personal Laboral Temp"/>
    <n v="18524.939999999999"/>
    <n v="0"/>
    <n v="18524.939999999999"/>
    <n v="26790.12"/>
    <n v="26790.12"/>
    <n v="26790.12"/>
    <n v="0"/>
    <n v="-8265.18"/>
  </r>
  <r>
    <n v="1"/>
    <n v="33000"/>
    <x v="0"/>
    <n v="1500002"/>
    <s v="1"/>
    <s v="1330001500002"/>
    <s v="Productivitat Personal Laboral Fix"/>
    <n v="0"/>
    <n v="1183.3800000000001"/>
    <n v="1183.3800000000001"/>
    <n v="763.51"/>
    <n v="763.51"/>
    <n v="763.51"/>
    <n v="0"/>
    <n v="419.87"/>
  </r>
  <r>
    <n v="1"/>
    <n v="33000"/>
    <x v="0"/>
    <n v="1500003"/>
    <s v="1"/>
    <s v="1330001500003"/>
    <s v="Productivitat personal laboral temporal"/>
    <n v="0"/>
    <n v="0"/>
    <n v="0"/>
    <n v="554.42999999999995"/>
    <n v="554.42999999999995"/>
    <n v="554.42999999999995"/>
    <n v="0"/>
    <n v="-554.42999999999995"/>
  </r>
  <r>
    <n v="1"/>
    <n v="33000"/>
    <x v="0"/>
    <n v="1600001"/>
    <s v="1"/>
    <s v="1330001600001"/>
    <s v="Seguretat Social"/>
    <n v="59287.85"/>
    <n v="7386.5"/>
    <n v="66674.350000000006"/>
    <n v="61496.41"/>
    <n v="61496.41"/>
    <n v="61496.41"/>
    <n v="0"/>
    <n v="5177.9399999999996"/>
  </r>
  <r>
    <n v="1"/>
    <n v="33000"/>
    <x v="1"/>
    <n v="2060001"/>
    <s v="2"/>
    <s v="1330002060001"/>
    <s v="Arrendament equips informàtic"/>
    <n v="675.18"/>
    <n v="0"/>
    <n v="675.18"/>
    <n v="675.18"/>
    <n v="618.97"/>
    <n v="618.97"/>
    <n v="0"/>
    <n v="56.21"/>
  </r>
  <r>
    <n v="1"/>
    <n v="33000"/>
    <x v="1"/>
    <n v="2160001"/>
    <s v="2"/>
    <s v="1330002160001"/>
    <s v="Manteniment Equips Informàtics"/>
    <n v="400"/>
    <n v="0"/>
    <n v="400"/>
    <n v="87"/>
    <n v="87"/>
    <n v="87"/>
    <n v="0"/>
    <n v="313"/>
  </r>
  <r>
    <n v="1"/>
    <n v="33000"/>
    <x v="1"/>
    <n v="2160002"/>
    <s v="2"/>
    <s v="1330002160002"/>
    <s v="Compra de petit material informàtic"/>
    <n v="600"/>
    <n v="0"/>
    <n v="600"/>
    <n v="0"/>
    <n v="0"/>
    <n v="0"/>
    <n v="0"/>
    <n v="600"/>
  </r>
  <r>
    <n v="1"/>
    <n v="33000"/>
    <x v="1"/>
    <n v="2200001"/>
    <s v="2"/>
    <s v="1330002200001"/>
    <s v="Material d'oficina"/>
    <n v="0"/>
    <n v="0"/>
    <n v="0"/>
    <n v="104.08"/>
    <n v="104.08"/>
    <n v="104.08"/>
    <n v="0"/>
    <n v="-104.08"/>
  </r>
  <r>
    <n v="1"/>
    <n v="33000"/>
    <x v="1"/>
    <n v="2200010"/>
    <s v="2"/>
    <s v="1330002200010"/>
    <s v="Fotocòpies i impressions"/>
    <n v="1582.68"/>
    <n v="0"/>
    <n v="1582.68"/>
    <n v="1833.39"/>
    <n v="887.64"/>
    <n v="887.64"/>
    <n v="0"/>
    <n v="695.04"/>
  </r>
  <r>
    <n v="1"/>
    <n v="33000"/>
    <x v="1"/>
    <n v="2220001"/>
    <s v="2"/>
    <s v="1330002220001"/>
    <s v="Serveis de Telecomunicacions"/>
    <n v="2750.05"/>
    <n v="0"/>
    <n v="2750.05"/>
    <n v="1320.49"/>
    <n v="608.07000000000005"/>
    <n v="608.07000000000005"/>
    <n v="0"/>
    <n v="2141.98"/>
  </r>
  <r>
    <n v="1"/>
    <n v="33000"/>
    <x v="1"/>
    <n v="2279940"/>
    <s v="2"/>
    <s v="1330002279940"/>
    <s v="Manteniment programari informàtic"/>
    <n v="500"/>
    <n v="0"/>
    <n v="500"/>
    <n v="457.23"/>
    <n v="457.23"/>
    <n v="457.23"/>
    <n v="0"/>
    <n v="42.77"/>
  </r>
  <r>
    <n v="1"/>
    <n v="33210"/>
    <x v="0"/>
    <n v="1300001"/>
    <s v="1"/>
    <s v="1332101300001"/>
    <s v="Retribucions Bàsiques Personal Laboral Fix"/>
    <n v="60606.18"/>
    <n v="0"/>
    <n v="60606.18"/>
    <n v="58086.52"/>
    <n v="58086.52"/>
    <n v="58086.52"/>
    <n v="0"/>
    <n v="2519.66"/>
  </r>
  <r>
    <n v="1"/>
    <n v="33210"/>
    <x v="0"/>
    <n v="1300002"/>
    <s v="1"/>
    <s v="1332101300002"/>
    <s v="Triennis Personal Laboral Fix"/>
    <n v="20611.55"/>
    <n v="0"/>
    <n v="20611.55"/>
    <n v="19990.099999999999"/>
    <n v="19990.099999999999"/>
    <n v="19990.099999999999"/>
    <n v="0"/>
    <n v="621.45000000000005"/>
  </r>
  <r>
    <n v="1"/>
    <n v="33210"/>
    <x v="0"/>
    <n v="1300101"/>
    <s v="1"/>
    <s v="1332101300101"/>
    <s v="Hores Extres Personal Laboral Fix"/>
    <n v="0"/>
    <n v="0"/>
    <n v="0"/>
    <n v="357.85"/>
    <n v="357.85"/>
    <n v="357.85"/>
    <n v="0"/>
    <n v="-357.85"/>
  </r>
  <r>
    <n v="1"/>
    <n v="33210"/>
    <x v="0"/>
    <n v="1300201"/>
    <s v="1"/>
    <s v="1332101300201"/>
    <s v="Complement Destí Personal Laboral Fix"/>
    <n v="33809.72"/>
    <n v="0"/>
    <n v="33809.72"/>
    <n v="32397.59"/>
    <n v="32397.59"/>
    <n v="32397.59"/>
    <n v="0"/>
    <n v="1412.13"/>
  </r>
  <r>
    <n v="1"/>
    <n v="33210"/>
    <x v="0"/>
    <n v="1300202"/>
    <s v="1"/>
    <s v="1332101300202"/>
    <s v="Complement Específic Personal Laboral Fix"/>
    <n v="33622.68"/>
    <n v="0"/>
    <n v="33622.68"/>
    <n v="32003.13"/>
    <n v="32003.13"/>
    <n v="32003.13"/>
    <n v="0"/>
    <n v="1619.55"/>
  </r>
  <r>
    <n v="1"/>
    <n v="33210"/>
    <x v="0"/>
    <n v="1310001"/>
    <s v="1"/>
    <s v="1332101310001"/>
    <s v="Retribucions Bàsiques Personal Laboral Temp"/>
    <n v="14915.02"/>
    <n v="0"/>
    <n v="14915.02"/>
    <n v="26227"/>
    <n v="26227"/>
    <n v="26227"/>
    <n v="0"/>
    <n v="-11311.98"/>
  </r>
  <r>
    <n v="1"/>
    <n v="33210"/>
    <x v="0"/>
    <n v="1310002"/>
    <s v="1"/>
    <s v="1332101310002"/>
    <s v="Triennis laboral temporal"/>
    <n v="541.55999999999995"/>
    <n v="0"/>
    <n v="541.55999999999995"/>
    <n v="546.79999999999995"/>
    <n v="546.79999999999995"/>
    <n v="546.79999999999995"/>
    <n v="0"/>
    <n v="-5.24"/>
  </r>
  <r>
    <n v="1"/>
    <n v="33210"/>
    <x v="0"/>
    <n v="1310003"/>
    <s v="1"/>
    <s v="1332101310003"/>
    <s v="Complement Destí Personal Laboral Temporal"/>
    <n v="7116.2"/>
    <n v="0"/>
    <n v="7116.2"/>
    <n v="13417.92"/>
    <n v="13417.92"/>
    <n v="13417.92"/>
    <n v="0"/>
    <n v="-6301.72"/>
  </r>
  <r>
    <n v="1"/>
    <n v="33210"/>
    <x v="0"/>
    <n v="1310004"/>
    <s v="1"/>
    <s v="1332101310004"/>
    <s v="Complement Específic Personal Laboral Temp"/>
    <n v="7525"/>
    <n v="0"/>
    <n v="7525"/>
    <n v="13532.6"/>
    <n v="13532.6"/>
    <n v="13532.6"/>
    <n v="0"/>
    <n v="-6007.6"/>
  </r>
  <r>
    <n v="1"/>
    <n v="33210"/>
    <x v="0"/>
    <n v="1500002"/>
    <s v="1"/>
    <s v="1332101500002"/>
    <s v="Productivitat Personal Laboral Fix"/>
    <n v="0"/>
    <n v="1045.27"/>
    <n v="1045.27"/>
    <n v="800.56"/>
    <n v="800.56"/>
    <n v="800.56"/>
    <n v="0"/>
    <n v="244.71"/>
  </r>
  <r>
    <n v="1"/>
    <n v="33210"/>
    <x v="0"/>
    <n v="1500003"/>
    <s v="1"/>
    <s v="1332101500003"/>
    <s v="Productivitat personal laboral temporal"/>
    <n v="0"/>
    <n v="0"/>
    <n v="0"/>
    <n v="244.7"/>
    <n v="244.7"/>
    <n v="244.7"/>
    <n v="0"/>
    <n v="-244.7"/>
  </r>
  <r>
    <n v="1"/>
    <n v="33210"/>
    <x v="0"/>
    <n v="1600001"/>
    <s v="1"/>
    <s v="1332101600001"/>
    <s v="Seguretat Social"/>
    <n v="56405.64"/>
    <n v="0"/>
    <n v="56405.64"/>
    <n v="45272.15"/>
    <n v="45272.15"/>
    <n v="45272.15"/>
    <n v="0"/>
    <n v="11133.49"/>
  </r>
  <r>
    <n v="1"/>
    <n v="33210"/>
    <x v="1"/>
    <n v="2060001"/>
    <s v="2"/>
    <s v="1332102060001"/>
    <s v="Arrendament equips informàtic"/>
    <n v="667.92"/>
    <n v="0"/>
    <n v="667.92"/>
    <n v="667.92"/>
    <n v="612.26"/>
    <n v="612.26"/>
    <n v="0"/>
    <n v="55.66"/>
  </r>
  <r>
    <n v="1"/>
    <n v="33210"/>
    <x v="1"/>
    <n v="2160001"/>
    <s v="2"/>
    <s v="1332102160001"/>
    <s v="Manteniment Equips Informàtics"/>
    <n v="250"/>
    <n v="0"/>
    <n v="250"/>
    <n v="0"/>
    <n v="0"/>
    <n v="0"/>
    <n v="0"/>
    <n v="250"/>
  </r>
  <r>
    <n v="1"/>
    <n v="33210"/>
    <x v="1"/>
    <n v="2160002"/>
    <s v="2"/>
    <s v="1332102160002"/>
    <s v="Compra de petit material informàtic"/>
    <n v="100"/>
    <n v="0"/>
    <n v="100"/>
    <n v="106.76"/>
    <n v="106.76"/>
    <n v="106.76"/>
    <n v="0"/>
    <n v="-6.76"/>
  </r>
  <r>
    <n v="1"/>
    <n v="33210"/>
    <x v="1"/>
    <n v="2200001"/>
    <s v="2"/>
    <s v="1332102200001"/>
    <s v="Material d'oficina"/>
    <n v="0"/>
    <n v="0"/>
    <n v="0"/>
    <n v="66.239999999999995"/>
    <n v="66.239999999999995"/>
    <n v="66.239999999999995"/>
    <n v="0"/>
    <n v="-66.239999999999995"/>
  </r>
  <r>
    <n v="1"/>
    <n v="33210"/>
    <x v="1"/>
    <n v="2200010"/>
    <s v="2"/>
    <s v="1332102200010"/>
    <s v="Fotocòpies i impressions"/>
    <n v="1084.1600000000001"/>
    <n v="0"/>
    <n v="1084.1600000000001"/>
    <n v="1101.94"/>
    <n v="562.54"/>
    <n v="562.54"/>
    <n v="0"/>
    <n v="521.62"/>
  </r>
  <r>
    <n v="1"/>
    <n v="33210"/>
    <x v="1"/>
    <n v="2220001"/>
    <s v="2"/>
    <s v="1332102220001"/>
    <s v="Serveis de Telecomunicacions"/>
    <n v="1900"/>
    <n v="0"/>
    <n v="1900"/>
    <n v="613.77"/>
    <n v="253.35"/>
    <n v="253.35"/>
    <n v="0"/>
    <n v="1646.65"/>
  </r>
  <r>
    <n v="1"/>
    <n v="33220"/>
    <x v="0"/>
    <n v="1300001"/>
    <s v="1"/>
    <s v="1332201300001"/>
    <s v="Retribucions Bàsiques Personal Laboral Fix"/>
    <n v="14915.02"/>
    <n v="0"/>
    <n v="14915.02"/>
    <n v="15065.74"/>
    <n v="15065.74"/>
    <n v="15065.74"/>
    <n v="0"/>
    <n v="-150.72"/>
  </r>
  <r>
    <n v="1"/>
    <n v="33220"/>
    <x v="0"/>
    <n v="1300002"/>
    <s v="1"/>
    <s v="1332201300002"/>
    <s v="Triennis Personal Laboral Fix"/>
    <n v="4332.6400000000003"/>
    <n v="0"/>
    <n v="4332.6400000000003"/>
    <n v="4374.3999999999996"/>
    <n v="4374.3999999999996"/>
    <n v="4374.3999999999996"/>
    <n v="0"/>
    <n v="-41.76"/>
  </r>
  <r>
    <n v="1"/>
    <n v="33220"/>
    <x v="0"/>
    <n v="1300201"/>
    <s v="1"/>
    <s v="1332201300201"/>
    <s v="Complement Destí Personal Laboral Fix"/>
    <n v="7116.2"/>
    <n v="0"/>
    <n v="7116.2"/>
    <n v="7185.92"/>
    <n v="7185.92"/>
    <n v="7185.92"/>
    <n v="0"/>
    <n v="-69.72"/>
  </r>
  <r>
    <n v="1"/>
    <n v="33220"/>
    <x v="0"/>
    <n v="1300202"/>
    <s v="1"/>
    <s v="1332201300202"/>
    <s v="Complement Específic Personal Laboral Fix"/>
    <n v="6564.32"/>
    <n v="0"/>
    <n v="6564.32"/>
    <n v="6628.58"/>
    <n v="6628.58"/>
    <n v="6628.58"/>
    <n v="0"/>
    <n v="-64.260000000000005"/>
  </r>
  <r>
    <n v="1"/>
    <n v="33220"/>
    <x v="0"/>
    <n v="1500002"/>
    <s v="1"/>
    <s v="1332201500002"/>
    <s v="Productivitat Personal Laboral Fix"/>
    <n v="0"/>
    <n v="125.99"/>
    <n v="125.99"/>
    <n v="125.99"/>
    <n v="125.99"/>
    <n v="125.99"/>
    <n v="0"/>
    <n v="0"/>
  </r>
  <r>
    <n v="1"/>
    <n v="33220"/>
    <x v="0"/>
    <n v="1600001"/>
    <s v="1"/>
    <s v="1332201600001"/>
    <s v="Seguretat Social"/>
    <n v="10390.32"/>
    <n v="0"/>
    <n v="10390.32"/>
    <n v="10698.43"/>
    <n v="10698.43"/>
    <n v="10698.43"/>
    <n v="0"/>
    <n v="-308.11"/>
  </r>
  <r>
    <n v="1"/>
    <n v="33220"/>
    <x v="1"/>
    <n v="2220001"/>
    <s v="2"/>
    <s v="1332202220001"/>
    <s v="Serveis de Telecomunicacions"/>
    <n v="700"/>
    <n v="0"/>
    <n v="700"/>
    <n v="509.54"/>
    <n v="370.95"/>
    <n v="370.95"/>
    <n v="0"/>
    <n v="329.05"/>
  </r>
  <r>
    <n v="1"/>
    <n v="33220"/>
    <x v="2"/>
    <n v="6320042"/>
    <s v="6"/>
    <s v="1332206320042"/>
    <s v="Ampliació Arxiu Comarcal. Redacció projecte."/>
    <n v="0"/>
    <n v="118634"/>
    <n v="118634"/>
    <n v="97284"/>
    <n v="0"/>
    <n v="0"/>
    <n v="0"/>
    <n v="118634"/>
  </r>
  <r>
    <n v="1"/>
    <n v="33300"/>
    <x v="1"/>
    <n v="2220001"/>
    <s v="2"/>
    <s v="1333002220001"/>
    <s v="Serveis de Telecomunicacions"/>
    <n v="450"/>
    <n v="0"/>
    <n v="450"/>
    <n v="0"/>
    <n v="0"/>
    <n v="0"/>
    <n v="0"/>
    <n v="450"/>
  </r>
  <r>
    <n v="1"/>
    <n v="33301"/>
    <x v="0"/>
    <n v="1300001"/>
    <s v="1"/>
    <s v="1333011300001"/>
    <s v="Retribucions Bàsiques Personal Laboral Fix"/>
    <n v="16962.259999999998"/>
    <n v="0"/>
    <n v="16962.259999999998"/>
    <n v="17132.96"/>
    <n v="17132.96"/>
    <n v="17132.96"/>
    <n v="0"/>
    <n v="-170.7"/>
  </r>
  <r>
    <n v="1"/>
    <n v="33301"/>
    <x v="0"/>
    <n v="1300002"/>
    <s v="1"/>
    <s v="1333011300002"/>
    <s v="Triennis Personal Laboral Fix"/>
    <n v="3917.86"/>
    <n v="0"/>
    <n v="3917.86"/>
    <n v="3956.88"/>
    <n v="3956.88"/>
    <n v="3956.88"/>
    <n v="0"/>
    <n v="-39.020000000000003"/>
  </r>
  <r>
    <n v="1"/>
    <n v="33301"/>
    <x v="0"/>
    <n v="1300201"/>
    <s v="1"/>
    <s v="1333011300201"/>
    <s v="Complement Destí Personal Laboral Fix"/>
    <n v="8251.32"/>
    <n v="0"/>
    <n v="8251.32"/>
    <n v="8332.1"/>
    <n v="8332.1"/>
    <n v="8332.1"/>
    <n v="0"/>
    <n v="-80.78"/>
  </r>
  <r>
    <n v="1"/>
    <n v="33301"/>
    <x v="0"/>
    <n v="1300202"/>
    <s v="1"/>
    <s v="1333011300202"/>
    <s v="Complement Específic Personal Laboral Fix"/>
    <n v="5924.1"/>
    <n v="0"/>
    <n v="5924.1"/>
    <n v="5982.06"/>
    <n v="5982.06"/>
    <n v="5982.06"/>
    <n v="0"/>
    <n v="-57.96"/>
  </r>
  <r>
    <n v="1"/>
    <n v="33301"/>
    <x v="0"/>
    <n v="1500002"/>
    <s v="1"/>
    <s v="1333011500002"/>
    <s v="Productivitat Personal Laboral Fix"/>
    <n v="0"/>
    <n v="247.77"/>
    <n v="247.77"/>
    <n v="247.77"/>
    <n v="247.77"/>
    <n v="247.77"/>
    <n v="0"/>
    <n v="0"/>
  </r>
  <r>
    <n v="1"/>
    <n v="33301"/>
    <x v="0"/>
    <n v="1600001"/>
    <s v="1"/>
    <s v="1333011600001"/>
    <s v="Seguretat Social"/>
    <n v="11061.36"/>
    <n v="0"/>
    <n v="11061.36"/>
    <n v="11445.01"/>
    <n v="11445.01"/>
    <n v="11445.01"/>
    <n v="0"/>
    <n v="-383.65"/>
  </r>
  <r>
    <n v="1"/>
    <n v="33301"/>
    <x v="1"/>
    <n v="2150001"/>
    <s v="2"/>
    <s v="1333012150001"/>
    <s v="Manteniment mobiliari"/>
    <n v="750"/>
    <n v="0"/>
    <n v="750"/>
    <n v="310.33"/>
    <n v="310.33"/>
    <n v="310.33"/>
    <n v="0"/>
    <n v="439.67"/>
  </r>
  <r>
    <n v="1"/>
    <n v="33301"/>
    <x v="1"/>
    <n v="2160001"/>
    <s v="2"/>
    <s v="1333012160001"/>
    <s v="Manteniment Equips Informàtics"/>
    <n v="100"/>
    <n v="0"/>
    <n v="100"/>
    <n v="549.72"/>
    <n v="549.72"/>
    <n v="549.72"/>
    <n v="0"/>
    <n v="-449.72"/>
  </r>
  <r>
    <n v="1"/>
    <n v="33301"/>
    <x v="1"/>
    <n v="2160002"/>
    <s v="2"/>
    <s v="1333012160002"/>
    <s v="Compra de petit material informàtic"/>
    <n v="100"/>
    <n v="0"/>
    <n v="100"/>
    <n v="129"/>
    <n v="129"/>
    <n v="129"/>
    <n v="0"/>
    <n v="-29"/>
  </r>
  <r>
    <n v="1"/>
    <n v="33301"/>
    <x v="1"/>
    <n v="2200001"/>
    <s v="2"/>
    <s v="1333012200001"/>
    <s v="Material d'oficina"/>
    <n v="750"/>
    <n v="0"/>
    <n v="750"/>
    <n v="693.11"/>
    <n v="387.14"/>
    <n v="387.14"/>
    <n v="0"/>
    <n v="362.86"/>
  </r>
  <r>
    <n v="1"/>
    <n v="33301"/>
    <x v="1"/>
    <n v="2200101"/>
    <s v="2"/>
    <s v="1333012200101"/>
    <s v="Premsa, revistes, llibres i altres publicacions"/>
    <n v="1000"/>
    <n v="0"/>
    <n v="1000"/>
    <n v="246.81"/>
    <n v="246.81"/>
    <n v="246.81"/>
    <n v="0"/>
    <n v="753.19"/>
  </r>
  <r>
    <n v="1"/>
    <n v="33301"/>
    <x v="1"/>
    <n v="2220001"/>
    <s v="2"/>
    <s v="1333012220001"/>
    <s v="Serveis de Telecomunicacions"/>
    <n v="500"/>
    <n v="0"/>
    <n v="500"/>
    <n v="241.09"/>
    <n v="99.21"/>
    <n v="99.21"/>
    <n v="0"/>
    <n v="400.79"/>
  </r>
  <r>
    <n v="1"/>
    <n v="33301"/>
    <x v="1"/>
    <n v="2220101"/>
    <s v="2"/>
    <s v="1333012220101"/>
    <s v="Despeses Postals"/>
    <n v="300"/>
    <n v="0"/>
    <n v="300"/>
    <n v="0"/>
    <n v="0"/>
    <n v="0"/>
    <n v="0"/>
    <n v="300"/>
  </r>
  <r>
    <n v="1"/>
    <n v="33301"/>
    <x v="1"/>
    <n v="2220301"/>
    <s v="2"/>
    <s v="1333012220301"/>
    <s v="Manteniment Web"/>
    <n v="1370.8"/>
    <n v="0"/>
    <n v="1370.8"/>
    <n v="199.66"/>
    <n v="199.66"/>
    <n v="199.66"/>
    <n v="0"/>
    <n v="1171.1400000000001"/>
  </r>
  <r>
    <n v="1"/>
    <n v="33301"/>
    <x v="1"/>
    <n v="2230001"/>
    <s v="2"/>
    <s v="1333012230001"/>
    <s v="Serveis de Transports"/>
    <n v="200"/>
    <n v="0"/>
    <n v="200"/>
    <n v="0"/>
    <n v="0"/>
    <n v="0"/>
    <n v="0"/>
    <n v="200"/>
  </r>
  <r>
    <n v="1"/>
    <n v="33301"/>
    <x v="1"/>
    <n v="2260101"/>
    <s v="2"/>
    <s v="1333012260101"/>
    <s v="Atencions protcol·làries i representatives"/>
    <n v="750"/>
    <n v="0"/>
    <n v="750"/>
    <n v="238.02"/>
    <n v="238.02"/>
    <n v="238.02"/>
    <n v="0"/>
    <n v="511.98"/>
  </r>
  <r>
    <n v="1"/>
    <n v="33301"/>
    <x v="1"/>
    <n v="2260201"/>
    <s v="2"/>
    <s v="1333012260201"/>
    <s v="Publicitat i propaganda"/>
    <n v="2100"/>
    <n v="0"/>
    <n v="2100"/>
    <n v="2726.13"/>
    <n v="2726.13"/>
    <n v="2726.13"/>
    <n v="0"/>
    <n v="-626.13"/>
  </r>
  <r>
    <n v="1"/>
    <n v="33301"/>
    <x v="1"/>
    <n v="2260601"/>
    <s v="2"/>
    <s v="1333012260601"/>
    <s v="Tallers, conferències i cursos"/>
    <n v="3000"/>
    <n v="0"/>
    <n v="3000"/>
    <n v="0"/>
    <n v="0"/>
    <n v="0"/>
    <n v="0"/>
    <n v="3000"/>
  </r>
  <r>
    <n v="1"/>
    <n v="33301"/>
    <x v="1"/>
    <n v="2260902"/>
    <s v="2"/>
    <s v="1333012260902"/>
    <s v="Projecte Mctrepat "/>
    <n v="5000"/>
    <n v="0"/>
    <n v="5000"/>
    <n v="5027.96"/>
    <n v="3125.72"/>
    <n v="3125.72"/>
    <n v="0"/>
    <n v="1874.28"/>
  </r>
  <r>
    <n v="1"/>
    <n v="33301"/>
    <x v="1"/>
    <n v="2269900"/>
    <s v="2"/>
    <s v="1333012269900"/>
    <s v="Altres despeses diverses"/>
    <n v="500"/>
    <n v="0"/>
    <n v="500"/>
    <n v="21.67"/>
    <n v="21.67"/>
    <n v="21.67"/>
    <n v="0"/>
    <n v="478.33"/>
  </r>
  <r>
    <n v="1"/>
    <n v="33301"/>
    <x v="1"/>
    <n v="2270101"/>
    <s v="2"/>
    <s v="1333012270101"/>
    <s v="Contracte de seguretat"/>
    <n v="2000"/>
    <n v="0"/>
    <n v="2000"/>
    <n v="1911.2"/>
    <n v="1646.57"/>
    <n v="1646.57"/>
    <n v="0"/>
    <n v="353.43"/>
  </r>
  <r>
    <n v="1"/>
    <n v="33301"/>
    <x v="1"/>
    <n v="2270600"/>
    <s v="2"/>
    <s v="1333012270600"/>
    <s v="Estudis i treballs tècnics"/>
    <n v="3000"/>
    <n v="0"/>
    <n v="3000"/>
    <n v="4481.1099999999997"/>
    <n v="4481.1099999999997"/>
    <n v="4481.1099999999997"/>
    <n v="0"/>
    <n v="-1481.11"/>
  </r>
  <r>
    <n v="1"/>
    <n v="33301"/>
    <x v="1"/>
    <n v="2279900"/>
    <s v="2"/>
    <s v="1333012279900"/>
    <s v="Altres treballs realitzats per altres empreses i professionals"/>
    <n v="3000"/>
    <n v="0"/>
    <n v="3000"/>
    <n v="6981.71"/>
    <n v="6981.71"/>
    <n v="6981.71"/>
    <n v="0"/>
    <n v="-3981.71"/>
  </r>
  <r>
    <n v="1"/>
    <n v="33301"/>
    <x v="1"/>
    <n v="2279931"/>
    <s v="2"/>
    <s v="1333012279931"/>
    <s v="Projecte Embarrat"/>
    <n v="15000"/>
    <n v="0"/>
    <n v="15000"/>
    <n v="15290.4"/>
    <n v="15290.4"/>
    <n v="15290.4"/>
    <n v="0"/>
    <n v="-290.39999999999998"/>
  </r>
  <r>
    <n v="1"/>
    <n v="33301"/>
    <x v="1"/>
    <n v="2279936"/>
    <s v="2"/>
    <s v="1333012279936"/>
    <s v="Restauració i conservació "/>
    <n v="2000"/>
    <n v="0"/>
    <n v="2000"/>
    <n v="0"/>
    <n v="0"/>
    <n v="0"/>
    <n v="0"/>
    <n v="2000"/>
  </r>
  <r>
    <n v="1"/>
    <n v="33301"/>
    <x v="1"/>
    <n v="2279940"/>
    <s v="2"/>
    <s v="1333012279940"/>
    <s v="Manteniment programari informàtic"/>
    <n v="1200"/>
    <n v="0"/>
    <n v="1200"/>
    <n v="0"/>
    <n v="0"/>
    <n v="0"/>
    <n v="0"/>
    <n v="1200"/>
  </r>
  <r>
    <n v="1"/>
    <n v="33301"/>
    <x v="1"/>
    <n v="2279958"/>
    <s v="2"/>
    <s v="1333012279958"/>
    <s v="Filmacions Cal Trepat"/>
    <n v="750"/>
    <n v="0"/>
    <n v="750"/>
    <n v="600"/>
    <n v="0"/>
    <n v="0"/>
    <n v="0"/>
    <n v="750"/>
  </r>
  <r>
    <n v="1"/>
    <n v="33301"/>
    <x v="1"/>
    <n v="2302000"/>
    <s v="2"/>
    <s v="1333012302000"/>
    <s v="Dietes del personal no directiu"/>
    <n v="50"/>
    <n v="0"/>
    <n v="50"/>
    <n v="129.75"/>
    <n v="129.75"/>
    <n v="129.75"/>
    <n v="0"/>
    <n v="-79.75"/>
  </r>
  <r>
    <n v="1"/>
    <n v="33301"/>
    <x v="1"/>
    <n v="2312000"/>
    <s v="2"/>
    <s v="1333012312000"/>
    <s v="Locomoció del personal no directiu"/>
    <n v="50"/>
    <n v="0"/>
    <n v="50"/>
    <n v="0"/>
    <n v="0"/>
    <n v="0"/>
    <n v="0"/>
    <n v="50"/>
  </r>
  <r>
    <n v="1"/>
    <n v="33302"/>
    <x v="0"/>
    <n v="1300001"/>
    <s v="1"/>
    <s v="1333021300001"/>
    <s v="Retribucions Bàsiques Personal Laboral Fix"/>
    <n v="50886.78"/>
    <n v="0"/>
    <n v="50886.78"/>
    <n v="51398.879999999997"/>
    <n v="51398.879999999997"/>
    <n v="51398.879999999997"/>
    <n v="0"/>
    <n v="-512.1"/>
  </r>
  <r>
    <n v="1"/>
    <n v="33302"/>
    <x v="0"/>
    <n v="1300002"/>
    <s v="1"/>
    <s v="1333021300002"/>
    <s v="Triennis Personal Laboral Fix"/>
    <n v="18283.5"/>
    <n v="0"/>
    <n v="18283.5"/>
    <n v="18465.439999999999"/>
    <n v="18465.439999999999"/>
    <n v="18465.439999999999"/>
    <n v="0"/>
    <n v="-181.94"/>
  </r>
  <r>
    <n v="1"/>
    <n v="33302"/>
    <x v="0"/>
    <n v="1300201"/>
    <s v="1"/>
    <s v="1333021300201"/>
    <s v="Complement Destí Personal Laboral Fix"/>
    <n v="25936.54"/>
    <n v="0"/>
    <n v="25936.54"/>
    <n v="26190.5"/>
    <n v="26190.5"/>
    <n v="26190.5"/>
    <n v="0"/>
    <n v="-253.96"/>
  </r>
  <r>
    <n v="1"/>
    <n v="33302"/>
    <x v="0"/>
    <n v="1300202"/>
    <s v="1"/>
    <s v="1333021300202"/>
    <s v="Complement Específic Personal Laboral Fix"/>
    <n v="20173.439999999999"/>
    <n v="0"/>
    <n v="20173.439999999999"/>
    <n v="20477.13"/>
    <n v="20477.13"/>
    <n v="20477.13"/>
    <n v="0"/>
    <n v="-303.69"/>
  </r>
  <r>
    <n v="1"/>
    <n v="33302"/>
    <x v="0"/>
    <n v="1310001"/>
    <s v="1"/>
    <s v="1333021310001"/>
    <s v="Retribucions Bàsiques Personal Laboral Temp"/>
    <n v="11422.79"/>
    <n v="0"/>
    <n v="11422.79"/>
    <n v="11538.75"/>
    <n v="11538.75"/>
    <n v="11538.75"/>
    <n v="0"/>
    <n v="-115.96"/>
  </r>
  <r>
    <n v="1"/>
    <n v="33302"/>
    <x v="0"/>
    <n v="1310003"/>
    <s v="1"/>
    <s v="1333021310003"/>
    <s v="Complement Destí Personal Laboral Temporal"/>
    <n v="6389.6"/>
    <n v="0"/>
    <n v="6389.6"/>
    <n v="6452.18"/>
    <n v="6452.18"/>
    <n v="6452.18"/>
    <n v="0"/>
    <n v="-62.58"/>
  </r>
  <r>
    <n v="1"/>
    <n v="33302"/>
    <x v="0"/>
    <n v="1310004"/>
    <s v="1"/>
    <s v="1333021310004"/>
    <s v="Complement Específic Personal Laboral Temp"/>
    <n v="5924.1"/>
    <n v="0"/>
    <n v="5924.1"/>
    <n v="5982.06"/>
    <n v="5982.06"/>
    <n v="5982.06"/>
    <n v="0"/>
    <n v="-57.96"/>
  </r>
  <r>
    <n v="1"/>
    <n v="33302"/>
    <x v="0"/>
    <n v="1500002"/>
    <s v="1"/>
    <s v="1333021500002"/>
    <s v="Productivitat Personal Laboral Fix"/>
    <n v="0"/>
    <n v="752.63"/>
    <n v="752.63"/>
    <n v="595.22"/>
    <n v="595.22"/>
    <n v="595.22"/>
    <n v="0"/>
    <n v="157.41"/>
  </r>
  <r>
    <n v="1"/>
    <n v="33302"/>
    <x v="0"/>
    <n v="1500003"/>
    <s v="1"/>
    <s v="1333021500003"/>
    <s v="Productivitat Personal Laboral Temporal"/>
    <n v="0"/>
    <n v="0"/>
    <n v="0"/>
    <n v="247.4"/>
    <n v="247.4"/>
    <n v="247.4"/>
    <n v="0"/>
    <n v="-247.4"/>
  </r>
  <r>
    <n v="1"/>
    <n v="33302"/>
    <x v="0"/>
    <n v="1600001"/>
    <s v="1"/>
    <s v="1333021600001"/>
    <s v="Seguretat Social"/>
    <n v="43817.760000000002"/>
    <n v="0"/>
    <n v="43817.760000000002"/>
    <n v="47351.16"/>
    <n v="47351.16"/>
    <n v="47351.16"/>
    <n v="0"/>
    <n v="-3533.4"/>
  </r>
  <r>
    <n v="1"/>
    <n v="33302"/>
    <x v="1"/>
    <n v="2060001"/>
    <s v="2"/>
    <s v="1333022060001"/>
    <s v="Arrendament equips informàtic"/>
    <n v="290.39999999999998"/>
    <n v="0"/>
    <n v="290.39999999999998"/>
    <n v="670.61"/>
    <n v="646.41"/>
    <n v="646.41"/>
    <n v="0"/>
    <n v="-356.01"/>
  </r>
  <r>
    <n v="1"/>
    <n v="33302"/>
    <x v="1"/>
    <n v="2130001"/>
    <s v="2"/>
    <s v="1333022130001"/>
    <s v="Manteniment maquinària, instal i utillatge"/>
    <n v="3750"/>
    <n v="77.930000000000007"/>
    <n v="3827.93"/>
    <n v="1618.05"/>
    <n v="1228.47"/>
    <n v="1228.47"/>
    <n v="0"/>
    <n v="2599.46"/>
  </r>
  <r>
    <n v="1"/>
    <n v="33302"/>
    <x v="1"/>
    <n v="2130002"/>
    <s v="2"/>
    <s v="1333022130002"/>
    <s v="Subv. OSIC Equipaments Museus. Manteniment maquinària "/>
    <n v="0"/>
    <n v="1900"/>
    <n v="1900"/>
    <n v="0"/>
    <n v="0"/>
    <n v="0"/>
    <n v="0"/>
    <n v="1900"/>
  </r>
  <r>
    <n v="1"/>
    <n v="33302"/>
    <x v="1"/>
    <n v="2150001"/>
    <s v="2"/>
    <s v="1333022150001"/>
    <s v="Manteniment mobiliari"/>
    <n v="1500"/>
    <n v="0"/>
    <n v="1500"/>
    <n v="8656.34"/>
    <n v="8656.34"/>
    <n v="8656.34"/>
    <n v="0"/>
    <n v="-7156.34"/>
  </r>
  <r>
    <n v="1"/>
    <n v="33302"/>
    <x v="1"/>
    <n v="2160001"/>
    <s v="2"/>
    <s v="1333022160001"/>
    <s v="Manteniment Equips Informàtics"/>
    <n v="150"/>
    <n v="0"/>
    <n v="150"/>
    <n v="2357.08"/>
    <n v="2357.08"/>
    <n v="2357.08"/>
    <n v="0"/>
    <n v="-2207.08"/>
  </r>
  <r>
    <n v="1"/>
    <n v="33302"/>
    <x v="1"/>
    <n v="2160002"/>
    <s v="2"/>
    <s v="1333022160002"/>
    <s v="Compra de petit material informàtic"/>
    <n v="650"/>
    <n v="0"/>
    <n v="650"/>
    <n v="694.59"/>
    <n v="694.59"/>
    <n v="694.59"/>
    <n v="0"/>
    <n v="-44.59"/>
  </r>
  <r>
    <n v="1"/>
    <n v="33302"/>
    <x v="1"/>
    <n v="2200001"/>
    <s v="2"/>
    <s v="1333022200001"/>
    <s v="Material d'oficina"/>
    <n v="1500"/>
    <n v="0"/>
    <n v="1500"/>
    <n v="605.41999999999996"/>
    <n v="299.45"/>
    <n v="299.45"/>
    <n v="0"/>
    <n v="1200.55"/>
  </r>
  <r>
    <n v="1"/>
    <n v="33302"/>
    <x v="1"/>
    <n v="2200010"/>
    <s v="2"/>
    <s v="1333022200010"/>
    <s v="Fotocòpies i impressions"/>
    <n v="306.74"/>
    <n v="0"/>
    <n v="306.74"/>
    <n v="324.52"/>
    <n v="324.52"/>
    <n v="324.52"/>
    <n v="0"/>
    <n v="-17.78"/>
  </r>
  <r>
    <n v="1"/>
    <n v="33302"/>
    <x v="1"/>
    <n v="2200101"/>
    <s v="2"/>
    <s v="1333022200101"/>
    <s v="Premsa, revistes, llibres i altres publicacions"/>
    <n v="1000"/>
    <n v="0"/>
    <n v="1000"/>
    <n v="368.18"/>
    <n v="368.18"/>
    <n v="368.18"/>
    <n v="0"/>
    <n v="631.82000000000005"/>
  </r>
  <r>
    <n v="1"/>
    <n v="33302"/>
    <x v="1"/>
    <n v="2211001"/>
    <s v="2"/>
    <s v="1333022211001"/>
    <s v="Productes de neteja i bany"/>
    <n v="100"/>
    <n v="0"/>
    <n v="100"/>
    <n v="51.73"/>
    <n v="51.73"/>
    <n v="51.73"/>
    <n v="0"/>
    <n v="48.27"/>
  </r>
  <r>
    <n v="1"/>
    <n v="33302"/>
    <x v="1"/>
    <n v="2219905"/>
    <s v="2"/>
    <s v="1333022219905"/>
    <s v="COVID Subministrament de productes"/>
    <n v="50"/>
    <n v="0"/>
    <n v="50"/>
    <n v="0"/>
    <n v="0"/>
    <n v="0"/>
    <n v="0"/>
    <n v="50"/>
  </r>
  <r>
    <n v="1"/>
    <n v="33302"/>
    <x v="1"/>
    <n v="2220001"/>
    <s v="2"/>
    <s v="1333022220001"/>
    <s v="Serveis de Telecomunicacions"/>
    <n v="900"/>
    <n v="0"/>
    <n v="900"/>
    <n v="1066.27"/>
    <n v="682.82"/>
    <n v="682.82"/>
    <n v="0"/>
    <n v="217.18"/>
  </r>
  <r>
    <n v="1"/>
    <n v="33302"/>
    <x v="1"/>
    <n v="2220101"/>
    <s v="2"/>
    <s v="1333022220101"/>
    <s v="Despeses Postals"/>
    <n v="800"/>
    <n v="0"/>
    <n v="800"/>
    <n v="800"/>
    <n v="404.95"/>
    <n v="404.95"/>
    <n v="0"/>
    <n v="395.05"/>
  </r>
  <r>
    <n v="1"/>
    <n v="33302"/>
    <x v="1"/>
    <n v="2220301"/>
    <s v="2"/>
    <s v="1333022220301"/>
    <s v="Manteniment web"/>
    <n v="2000"/>
    <n v="0"/>
    <n v="2000"/>
    <n v="0"/>
    <n v="0"/>
    <n v="0"/>
    <n v="0"/>
    <n v="2000"/>
  </r>
  <r>
    <n v="1"/>
    <n v="33302"/>
    <x v="1"/>
    <n v="2230001"/>
    <s v="2"/>
    <s v="1333022230001"/>
    <s v="Serveis de Transports"/>
    <n v="300"/>
    <n v="0"/>
    <n v="300"/>
    <n v="440"/>
    <n v="440"/>
    <n v="440"/>
    <n v="0"/>
    <n v="-140"/>
  </r>
  <r>
    <n v="1"/>
    <n v="33302"/>
    <x v="1"/>
    <n v="2250100"/>
    <s v="2"/>
    <s v="1333022250100"/>
    <s v="Tributs de les comunitats autònomes"/>
    <n v="150"/>
    <n v="0"/>
    <n v="150"/>
    <n v="0"/>
    <n v="0"/>
    <n v="0"/>
    <n v="0"/>
    <n v="150"/>
  </r>
  <r>
    <n v="1"/>
    <n v="33302"/>
    <x v="1"/>
    <n v="2260101"/>
    <s v="2"/>
    <s v="1333022260101"/>
    <s v="Atencions protcol·làries i representatives"/>
    <n v="800"/>
    <n v="0"/>
    <n v="800"/>
    <n v="1929.43"/>
    <n v="1929.43"/>
    <n v="1929.43"/>
    <n v="0"/>
    <n v="-1129.43"/>
  </r>
  <r>
    <n v="1"/>
    <n v="33302"/>
    <x v="1"/>
    <n v="2260201"/>
    <s v="2"/>
    <s v="1333022260201"/>
    <s v="Publicitat i propaganda"/>
    <n v="2100"/>
    <n v="4000"/>
    <n v="6100"/>
    <n v="5732.98"/>
    <n v="5732.98"/>
    <n v="5732.98"/>
    <n v="0"/>
    <n v="367.02"/>
  </r>
  <r>
    <n v="1"/>
    <n v="33302"/>
    <x v="1"/>
    <n v="2260601"/>
    <s v="2"/>
    <s v="1333022260601"/>
    <s v="Tallers, conferències i cursos"/>
    <n v="3000"/>
    <n v="0"/>
    <n v="3000"/>
    <n v="3399.27"/>
    <n v="3399.27"/>
    <n v="3399.27"/>
    <n v="0"/>
    <n v="-399.27"/>
  </r>
  <r>
    <n v="1"/>
    <n v="33302"/>
    <x v="1"/>
    <n v="2260603"/>
    <s v="2"/>
    <s v="1333022260603"/>
    <s v="Exposicions temporals "/>
    <n v="7000"/>
    <n v="0"/>
    <n v="7000"/>
    <n v="12820.64"/>
    <n v="12820.64"/>
    <n v="12820.64"/>
    <n v="0"/>
    <n v="-5820.64"/>
  </r>
  <r>
    <n v="1"/>
    <n v="33302"/>
    <x v="1"/>
    <n v="2260604"/>
    <s v="2"/>
    <s v="1333022260604"/>
    <s v="Exposicions permanents"/>
    <n v="1000"/>
    <n v="0"/>
    <n v="1000"/>
    <n v="1389.42"/>
    <n v="1389.42"/>
    <n v="1389.42"/>
    <n v="0"/>
    <n v="-389.42"/>
  </r>
  <r>
    <n v="1"/>
    <n v="33302"/>
    <x v="1"/>
    <n v="2270101"/>
    <s v="2"/>
    <s v="1333022270101"/>
    <s v="Contracte de seguretat"/>
    <n v="19212.89"/>
    <n v="0"/>
    <n v="19212.89"/>
    <n v="24994.04"/>
    <n v="20718.099999999999"/>
    <n v="20718.099999999999"/>
    <n v="0"/>
    <n v="-1505.21"/>
  </r>
  <r>
    <n v="1"/>
    <n v="33302"/>
    <x v="1"/>
    <n v="2270600"/>
    <s v="2"/>
    <s v="1333022270600"/>
    <s v="Estudis i treballs tècnics"/>
    <n v="7000"/>
    <n v="0"/>
    <n v="7000"/>
    <n v="8685.0499999999993"/>
    <n v="8685.0499999999993"/>
    <n v="8685.0499999999993"/>
    <n v="0"/>
    <n v="-1685.05"/>
  </r>
  <r>
    <n v="1"/>
    <n v="33302"/>
    <x v="1"/>
    <n v="2270602"/>
    <s v="2"/>
    <s v="1333022270602"/>
    <s v="Pla Director Cal Pedrolo i Cal Calçada"/>
    <n v="15000"/>
    <n v="0"/>
    <n v="15000"/>
    <n v="17545"/>
    <n v="17545"/>
    <n v="17545"/>
    <n v="0"/>
    <n v="-2545"/>
  </r>
  <r>
    <n v="1"/>
    <n v="33302"/>
    <x v="1"/>
    <n v="2270607"/>
    <s v="2"/>
    <s v="1333022270607"/>
    <s v="Intervencions arqueològiques generals"/>
    <n v="5000"/>
    <n v="10194.81"/>
    <n v="15194.81"/>
    <n v="17150.54"/>
    <n v="17150.54"/>
    <n v="17150.54"/>
    <n v="0"/>
    <n v="-1955.73"/>
  </r>
  <r>
    <n v="1"/>
    <n v="33302"/>
    <x v="1"/>
    <n v="2279936"/>
    <s v="2"/>
    <s v="1333022279936"/>
    <s v="Restauració i conservació "/>
    <n v="5000"/>
    <n v="0"/>
    <n v="5000"/>
    <n v="3041.94"/>
    <n v="3041.94"/>
    <n v="3041.94"/>
    <n v="0"/>
    <n v="1958.06"/>
  </r>
  <r>
    <n v="1"/>
    <n v="33302"/>
    <x v="1"/>
    <n v="2279940"/>
    <s v="2"/>
    <s v="1333022279940"/>
    <s v="Manteniment programari informàtic"/>
    <n v="860"/>
    <n v="0"/>
    <n v="860"/>
    <n v="626.51"/>
    <n v="626.51"/>
    <n v="626.51"/>
    <n v="0"/>
    <n v="233.49"/>
  </r>
  <r>
    <n v="1"/>
    <n v="33302"/>
    <x v="1"/>
    <n v="2302000"/>
    <s v="2"/>
    <s v="1333022302000"/>
    <s v="Dietes del personal no directiu"/>
    <n v="50"/>
    <n v="0"/>
    <n v="50"/>
    <n v="117.09"/>
    <n v="117.09"/>
    <n v="117.09"/>
    <n v="0"/>
    <n v="-67.09"/>
  </r>
  <r>
    <n v="1"/>
    <n v="33302"/>
    <x v="1"/>
    <n v="2312000"/>
    <s v="2"/>
    <s v="1333022312000"/>
    <s v="Locomoció del personal no directiu"/>
    <n v="300"/>
    <n v="0"/>
    <n v="300"/>
    <n v="849.9"/>
    <n v="849.9"/>
    <n v="849.9"/>
    <n v="0"/>
    <n v="-549.9"/>
  </r>
  <r>
    <n v="1"/>
    <n v="33302"/>
    <x v="1"/>
    <n v="2400000"/>
    <s v="2"/>
    <s v="1333022400000"/>
    <s v="Edició de llibres i catàlegs"/>
    <n v="9000"/>
    <n v="0"/>
    <n v="9000"/>
    <n v="5607.76"/>
    <n v="2000"/>
    <n v="2000"/>
    <n v="0"/>
    <n v="7000"/>
  </r>
  <r>
    <n v="1"/>
    <n v="33302"/>
    <x v="1"/>
    <n v="2400001"/>
    <s v="2"/>
    <s v="1333022400001"/>
    <s v="Revista URTX 31 "/>
    <n v="11949.69"/>
    <n v="0"/>
    <n v="11949.69"/>
    <n v="8302.41"/>
    <n v="8302.41"/>
    <n v="8302.41"/>
    <n v="0"/>
    <n v="3647.28"/>
  </r>
  <r>
    <n v="1"/>
    <n v="33302"/>
    <x v="2"/>
    <n v="6250000"/>
    <s v="6"/>
    <s v="1333026250000"/>
    <s v="Mobiliari "/>
    <n v="0"/>
    <n v="8500"/>
    <n v="8500"/>
    <n v="1718.2"/>
    <n v="0"/>
    <n v="0"/>
    <n v="0"/>
    <n v="8500"/>
  </r>
  <r>
    <n v="1"/>
    <n v="33302"/>
    <x v="2"/>
    <n v="6330001"/>
    <s v="6"/>
    <s v="1333026330001"/>
    <s v="Inversió il·luminació "/>
    <n v="5000"/>
    <n v="5700"/>
    <n v="10700"/>
    <n v="17068.169999999998"/>
    <n v="16878.68"/>
    <n v="16878.68"/>
    <n v="0"/>
    <n v="-6178.68"/>
  </r>
  <r>
    <n v="1"/>
    <n v="33302"/>
    <x v="2"/>
    <n v="6890000"/>
    <s v="6"/>
    <s v="1333026890000"/>
    <s v="Adquisició Cap Gòtic Portalada Parròquia"/>
    <n v="1500"/>
    <n v="0"/>
    <n v="1500"/>
    <n v="4100"/>
    <n v="4100"/>
    <n v="4100"/>
    <n v="0"/>
    <n v="-2600"/>
  </r>
  <r>
    <n v="1"/>
    <n v="33302"/>
    <x v="2"/>
    <n v="6890002"/>
    <s v="6"/>
    <s v="1333026890002"/>
    <s v="Adquisició de quadres. Obres d'art"/>
    <n v="0"/>
    <n v="0"/>
    <n v="0"/>
    <n v="2100"/>
    <n v="0"/>
    <n v="0"/>
    <n v="0"/>
    <n v="0"/>
  </r>
  <r>
    <n v="1"/>
    <n v="33401"/>
    <x v="0"/>
    <n v="1300001"/>
    <s v="1"/>
    <s v="1334011300001"/>
    <s v="Retribucions Bàsiques Personal Laboral Fix"/>
    <n v="21104.5"/>
    <n v="0"/>
    <n v="21104.5"/>
    <n v="11538.76"/>
    <n v="11538.76"/>
    <n v="11538.76"/>
    <n v="0"/>
    <n v="9565.74"/>
  </r>
  <r>
    <n v="1"/>
    <n v="33401"/>
    <x v="0"/>
    <n v="1300002"/>
    <s v="1"/>
    <s v="1334011300002"/>
    <s v="Triennis Personal Laboral Fix"/>
    <n v="3088.3"/>
    <n v="0"/>
    <n v="3088.3"/>
    <n v="2533.3200000000002"/>
    <n v="2533.3200000000002"/>
    <n v="2533.3200000000002"/>
    <n v="0"/>
    <n v="554.98"/>
  </r>
  <r>
    <n v="1"/>
    <n v="33401"/>
    <x v="0"/>
    <n v="1300101"/>
    <s v="1"/>
    <s v="1334011300101"/>
    <s v="Hores Extres Personal Laboral Fix"/>
    <n v="200"/>
    <n v="0"/>
    <n v="200"/>
    <n v="159.74"/>
    <n v="159.74"/>
    <n v="159.74"/>
    <n v="0"/>
    <n v="40.26"/>
  </r>
  <r>
    <n v="1"/>
    <n v="33401"/>
    <x v="0"/>
    <n v="1300201"/>
    <s v="1"/>
    <s v="1334011300201"/>
    <s v="Complement Destí Personal Laboral Fix"/>
    <n v="12779.2"/>
    <n v="0"/>
    <n v="12779.2"/>
    <n v="6452.18"/>
    <n v="6452.18"/>
    <n v="6452.18"/>
    <n v="0"/>
    <n v="6327.02"/>
  </r>
  <r>
    <n v="1"/>
    <n v="33401"/>
    <x v="0"/>
    <n v="1300202"/>
    <s v="1"/>
    <s v="1334011300202"/>
    <s v="Complement Específic Personal Laboral Fix"/>
    <n v="23698.04"/>
    <n v="0"/>
    <n v="23698.04"/>
    <n v="13333.72"/>
    <n v="13333.72"/>
    <n v="13333.72"/>
    <n v="0"/>
    <n v="10364.32"/>
  </r>
  <r>
    <n v="1"/>
    <n v="33401"/>
    <x v="0"/>
    <n v="1310001"/>
    <s v="1"/>
    <s v="1334011310001"/>
    <s v="Retribucions Bàsiques Personal Laboral Temp"/>
    <n v="0"/>
    <n v="0"/>
    <n v="0"/>
    <n v="9090.64"/>
    <n v="9090.64"/>
    <n v="9090.64"/>
    <n v="0"/>
    <n v="-9090.64"/>
  </r>
  <r>
    <n v="1"/>
    <n v="33401"/>
    <x v="0"/>
    <n v="1310002"/>
    <s v="1"/>
    <s v="1334011310002"/>
    <s v="Triennis laboral temporal"/>
    <n v="0"/>
    <n v="0"/>
    <n v="0"/>
    <n v="544.15"/>
    <n v="544.15"/>
    <n v="544.15"/>
    <n v="0"/>
    <n v="-544.15"/>
  </r>
  <r>
    <n v="1"/>
    <n v="33401"/>
    <x v="0"/>
    <n v="1310003"/>
    <s v="1"/>
    <s v="1334011310003"/>
    <s v="Complement Destí Personal Laboral Temporal"/>
    <n v="0"/>
    <n v="0"/>
    <n v="0"/>
    <n v="5996.43"/>
    <n v="5996.43"/>
    <n v="5996.43"/>
    <n v="0"/>
    <n v="-5996.43"/>
  </r>
  <r>
    <n v="1"/>
    <n v="33401"/>
    <x v="0"/>
    <n v="1310004"/>
    <s v="1"/>
    <s v="1334011310004"/>
    <s v="Complement Específic Personal Laboral Temp"/>
    <n v="0"/>
    <n v="0"/>
    <n v="0"/>
    <n v="9467.01"/>
    <n v="9467.01"/>
    <n v="9467.01"/>
    <n v="0"/>
    <n v="-9467.01"/>
  </r>
  <r>
    <n v="1"/>
    <n v="33401"/>
    <x v="0"/>
    <n v="1500002"/>
    <s v="1"/>
    <s v="1334011500002"/>
    <s v="Productivitat Personal Laboral Fix"/>
    <n v="0"/>
    <n v="497.79"/>
    <n v="497.79"/>
    <n v="1121.72"/>
    <n v="1121.72"/>
    <n v="1121.72"/>
    <n v="0"/>
    <n v="-623.92999999999995"/>
  </r>
  <r>
    <n v="1"/>
    <n v="33401"/>
    <x v="0"/>
    <n v="1500003"/>
    <s v="1"/>
    <s v="1334011500003"/>
    <s v="Productivitat personal laboral temporal"/>
    <n v="0"/>
    <n v="0"/>
    <n v="0"/>
    <n v="2269.63"/>
    <n v="2269.63"/>
    <n v="2269.63"/>
    <n v="0"/>
    <n v="-2269.63"/>
  </r>
  <r>
    <n v="1"/>
    <n v="33401"/>
    <x v="0"/>
    <n v="1510002"/>
    <s v="1"/>
    <s v="1334011510002"/>
    <s v="Hores Extres Personal Laboral Temporal"/>
    <n v="200"/>
    <n v="0"/>
    <n v="200"/>
    <n v="2190.27"/>
    <n v="2190.27"/>
    <n v="2190.27"/>
    <n v="0"/>
    <n v="-1990.27"/>
  </r>
  <r>
    <n v="1"/>
    <n v="33401"/>
    <x v="0"/>
    <n v="1600001"/>
    <s v="1"/>
    <s v="1334011600001"/>
    <s v="Seguretat Social"/>
    <n v="19143.96"/>
    <n v="0"/>
    <n v="19143.96"/>
    <n v="21548.18"/>
    <n v="21548.18"/>
    <n v="21548.18"/>
    <n v="0"/>
    <n v="-2404.2199999999998"/>
  </r>
  <r>
    <n v="1"/>
    <n v="33401"/>
    <x v="1"/>
    <n v="2220001"/>
    <s v="2"/>
    <s v="1334012220001"/>
    <s v="Serveis de Telecomunicacions"/>
    <n v="1900"/>
    <n v="0"/>
    <n v="1900"/>
    <n v="1200"/>
    <n v="605.05999999999995"/>
    <n v="605.05999999999995"/>
    <n v="0"/>
    <n v="1294.94"/>
  </r>
  <r>
    <n v="1"/>
    <n v="33402"/>
    <x v="0"/>
    <n v="1300101"/>
    <s v="1"/>
    <s v="1334021300101"/>
    <s v="Hores Extres Personal Laboral Fix"/>
    <n v="0"/>
    <n v="0"/>
    <n v="0"/>
    <n v="5075.3599999999997"/>
    <n v="5075.3599999999997"/>
    <n v="5075.3599999999997"/>
    <n v="0"/>
    <n v="-5075.3599999999997"/>
  </r>
  <r>
    <n v="1"/>
    <n v="33402"/>
    <x v="0"/>
    <n v="1510001"/>
    <s v="1"/>
    <s v="1334021510001"/>
    <s v="Gratificació Funcionaris Hores Extra"/>
    <n v="0"/>
    <n v="0"/>
    <n v="0"/>
    <n v="14374.6"/>
    <n v="14374.6"/>
    <n v="14374.6"/>
    <n v="0"/>
    <n v="-14374.6"/>
  </r>
  <r>
    <n v="1"/>
    <n v="33402"/>
    <x v="0"/>
    <n v="1510002"/>
    <s v="1"/>
    <s v="1334021510002"/>
    <s v="Hores Extres Personal Laboral Temporal"/>
    <n v="11500"/>
    <n v="0"/>
    <n v="11500"/>
    <n v="5860.16"/>
    <n v="5860.16"/>
    <n v="5860.16"/>
    <n v="0"/>
    <n v="5639.84"/>
  </r>
  <r>
    <n v="1"/>
    <n v="33403"/>
    <x v="1"/>
    <n v="2260600"/>
    <s v="2"/>
    <s v="1334032260600"/>
    <s v="Jornades de Memòria 2023"/>
    <n v="2000"/>
    <n v="0"/>
    <n v="2000"/>
    <n v="0"/>
    <n v="0"/>
    <n v="0"/>
    <n v="0"/>
    <n v="2000"/>
  </r>
  <r>
    <n v="1"/>
    <n v="33403"/>
    <x v="1"/>
    <n v="2260900"/>
    <s v="2"/>
    <s v="1334032260900"/>
    <s v="Projecte Violències"/>
    <n v="3000"/>
    <n v="0"/>
    <n v="3000"/>
    <n v="2200"/>
    <n v="2200"/>
    <n v="2200"/>
    <n v="0"/>
    <n v="800"/>
  </r>
  <r>
    <n v="1"/>
    <n v="33403"/>
    <x v="1"/>
    <n v="2269900"/>
    <s v="2"/>
    <s v="1334032269900"/>
    <s v="Altres despeses diverses"/>
    <n v="1000"/>
    <n v="0"/>
    <n v="1000"/>
    <n v="0"/>
    <n v="0"/>
    <n v="0"/>
    <n v="0"/>
    <n v="1000"/>
  </r>
  <r>
    <n v="1"/>
    <n v="33700"/>
    <x v="0"/>
    <n v="1300001"/>
    <s v="1"/>
    <s v="1337001300001"/>
    <s v="Retribucions Bàsiques Personal Laboral Fix"/>
    <n v="9681.7099999999991"/>
    <n v="0"/>
    <n v="9681.7099999999991"/>
    <n v="0"/>
    <n v="0"/>
    <n v="0"/>
    <n v="0"/>
    <n v="9681.7099999999991"/>
  </r>
  <r>
    <n v="1"/>
    <n v="33700"/>
    <x v="0"/>
    <n v="1300201"/>
    <s v="1"/>
    <s v="1337001300201"/>
    <s v="Complement Destí Personal Laboral Fix"/>
    <n v="5663.42"/>
    <n v="0"/>
    <n v="5663.42"/>
    <n v="0"/>
    <n v="0"/>
    <n v="0"/>
    <n v="0"/>
    <n v="5663.42"/>
  </r>
  <r>
    <n v="1"/>
    <n v="33700"/>
    <x v="0"/>
    <n v="1300202"/>
    <s v="1"/>
    <s v="1337001300202"/>
    <s v="Complement Específic Personal Laboral Fix"/>
    <n v="7845.32"/>
    <n v="0"/>
    <n v="7845.32"/>
    <n v="0"/>
    <n v="0"/>
    <n v="0"/>
    <n v="0"/>
    <n v="7845.32"/>
  </r>
  <r>
    <n v="1"/>
    <n v="33700"/>
    <x v="0"/>
    <n v="1310001"/>
    <s v="1"/>
    <s v="1337001310001"/>
    <s v="Retribucions Bàsiques Personal Laboral Temp"/>
    <n v="0"/>
    <n v="0"/>
    <n v="0"/>
    <n v="9780.5400000000009"/>
    <n v="9780.5400000000009"/>
    <n v="9780.5400000000009"/>
    <n v="0"/>
    <n v="-9780.5400000000009"/>
  </r>
  <r>
    <n v="1"/>
    <n v="33700"/>
    <x v="0"/>
    <n v="1310003"/>
    <s v="1"/>
    <s v="1337001310003"/>
    <s v="Complement Destí Personal Laboral Temporal"/>
    <n v="0"/>
    <n v="0"/>
    <n v="0"/>
    <n v="5719"/>
    <n v="5719"/>
    <n v="5719"/>
    <n v="0"/>
    <n v="-5719"/>
  </r>
  <r>
    <n v="1"/>
    <n v="33700"/>
    <x v="0"/>
    <n v="1310004"/>
    <s v="1"/>
    <s v="1337001310004"/>
    <s v="Complement Específic Personal Laboral Temp"/>
    <n v="0"/>
    <n v="0"/>
    <n v="0"/>
    <n v="7922.18"/>
    <n v="7922.18"/>
    <n v="7922.18"/>
    <n v="0"/>
    <n v="-7922.18"/>
  </r>
  <r>
    <n v="1"/>
    <n v="33700"/>
    <x v="0"/>
    <n v="1600001"/>
    <s v="1"/>
    <s v="1337001600001"/>
    <s v="Seguretat Social"/>
    <n v="7317.72"/>
    <n v="0"/>
    <n v="7317.72"/>
    <n v="7696.02"/>
    <n v="7696.02"/>
    <n v="7696.02"/>
    <n v="0"/>
    <n v="-378.3"/>
  </r>
  <r>
    <n v="1"/>
    <n v="33700"/>
    <x v="1"/>
    <n v="2220001"/>
    <s v="2"/>
    <s v="1337002220001"/>
    <s v="Serveis de Telecomunicacions"/>
    <n v="1200"/>
    <n v="0"/>
    <n v="1200"/>
    <n v="579.05999999999995"/>
    <n v="488.1"/>
    <n v="488.1"/>
    <n v="0"/>
    <n v="711.9"/>
  </r>
  <r>
    <n v="1"/>
    <n v="33701"/>
    <x v="0"/>
    <n v="1310001"/>
    <s v="1"/>
    <s v="1337011310001"/>
    <s v="Retribucions Bàsiques Personal Laboral Temp"/>
    <n v="7968.66"/>
    <n v="0"/>
    <n v="7968.66"/>
    <n v="6667.11"/>
    <n v="6667.11"/>
    <n v="6667.11"/>
    <n v="0"/>
    <n v="1301.55"/>
  </r>
  <r>
    <n v="1"/>
    <n v="33701"/>
    <x v="0"/>
    <n v="1310003"/>
    <s v="1"/>
    <s v="1337011310003"/>
    <s v="Complement Destí Personal Laboral Temporal"/>
    <n v="953.82"/>
    <n v="0"/>
    <n v="953.82"/>
    <n v="3351.68"/>
    <n v="3351.68"/>
    <n v="3351.68"/>
    <n v="0"/>
    <n v="-2397.86"/>
  </r>
  <r>
    <n v="1"/>
    <n v="33701"/>
    <x v="0"/>
    <n v="1310004"/>
    <s v="1"/>
    <s v="1337011310004"/>
    <s v="Complement Específic Personal Laboral Temp"/>
    <n v="662.76"/>
    <n v="0"/>
    <n v="662.76"/>
    <n v="2758.08"/>
    <n v="2758.08"/>
    <n v="2758.08"/>
    <n v="0"/>
    <n v="-2095.3200000000002"/>
  </r>
  <r>
    <n v="1"/>
    <n v="33701"/>
    <x v="0"/>
    <n v="1310005"/>
    <s v="1"/>
    <s v="1337011310005"/>
    <s v="Indemnitzacions personal laboral temporal"/>
    <n v="0"/>
    <n v="0"/>
    <n v="0"/>
    <n v="401.16"/>
    <n v="401.16"/>
    <n v="401.16"/>
    <n v="0"/>
    <n v="-401.16"/>
  </r>
  <r>
    <n v="1"/>
    <n v="33701"/>
    <x v="0"/>
    <n v="1500003"/>
    <s v="1"/>
    <s v="1337011500003"/>
    <s v="Productivitat personal laboral temporal"/>
    <n v="0"/>
    <n v="0"/>
    <n v="0"/>
    <n v="1677.83"/>
    <n v="1677.83"/>
    <n v="1677.83"/>
    <n v="0"/>
    <n v="-1677.83"/>
  </r>
  <r>
    <n v="1"/>
    <n v="33701"/>
    <x v="0"/>
    <n v="1600001"/>
    <s v="1"/>
    <s v="1337011600001"/>
    <s v="Seguretat Social"/>
    <n v="3024.21"/>
    <n v="0"/>
    <n v="3024.21"/>
    <n v="5280.15"/>
    <n v="5280.15"/>
    <n v="5280.15"/>
    <n v="0"/>
    <n v="-2255.94"/>
  </r>
  <r>
    <n v="1"/>
    <n v="34000"/>
    <x v="0"/>
    <n v="1300001"/>
    <s v="1"/>
    <s v="1340001300001"/>
    <s v="Retribucions Bàsiques Personal Laboral Fix"/>
    <n v="11422.79"/>
    <n v="0"/>
    <n v="11422.79"/>
    <n v="11769.1"/>
    <n v="11769.1"/>
    <n v="11769.1"/>
    <n v="0"/>
    <n v="-346.31"/>
  </r>
  <r>
    <n v="1"/>
    <n v="34000"/>
    <x v="0"/>
    <n v="1300002"/>
    <s v="1"/>
    <s v="1340001300002"/>
    <s v="Triennis Personal Laboral Fix"/>
    <n v="4599.3"/>
    <n v="0"/>
    <n v="4599.3"/>
    <n v="4652.84"/>
    <n v="4652.84"/>
    <n v="4652.84"/>
    <n v="0"/>
    <n v="-53.54"/>
  </r>
  <r>
    <n v="1"/>
    <n v="34000"/>
    <x v="0"/>
    <n v="1300101"/>
    <s v="1"/>
    <s v="1340001300101"/>
    <s v="Hores Extres Personal Laboral Fix"/>
    <n v="500"/>
    <n v="0"/>
    <n v="500"/>
    <n v="333.34"/>
    <n v="333.34"/>
    <n v="333.34"/>
    <n v="0"/>
    <n v="166.66"/>
  </r>
  <r>
    <n v="1"/>
    <n v="34000"/>
    <x v="0"/>
    <n v="1300201"/>
    <s v="1"/>
    <s v="1340001300201"/>
    <s v="Complement Destí Personal Laboral Fix"/>
    <n v="7116.2"/>
    <n v="0"/>
    <n v="7116.2"/>
    <n v="7321.42"/>
    <n v="7321.42"/>
    <n v="7321.42"/>
    <n v="0"/>
    <n v="-205.22"/>
  </r>
  <r>
    <n v="1"/>
    <n v="34000"/>
    <x v="0"/>
    <n v="1300202"/>
    <s v="1"/>
    <s v="1340001300202"/>
    <s v="Complement Específic Personal Laboral Fix"/>
    <n v="7845.32"/>
    <n v="0"/>
    <n v="7845.32"/>
    <n v="8078.36"/>
    <n v="8078.36"/>
    <n v="8078.36"/>
    <n v="0"/>
    <n v="-233.04"/>
  </r>
  <r>
    <n v="1"/>
    <n v="34000"/>
    <x v="0"/>
    <n v="1310001"/>
    <s v="1"/>
    <s v="1340001310001"/>
    <s v="Retribucions Bàsiques Personal Laboral Temp"/>
    <n v="1679.08"/>
    <n v="0"/>
    <n v="1679.08"/>
    <n v="1459.92"/>
    <n v="1459.92"/>
    <n v="1459.92"/>
    <n v="0"/>
    <n v="219.16"/>
  </r>
  <r>
    <n v="1"/>
    <n v="34000"/>
    <x v="0"/>
    <n v="1310002"/>
    <s v="1"/>
    <s v="1340001310002"/>
    <s v="Triennis laboral temporal"/>
    <n v="61.48"/>
    <n v="0"/>
    <n v="61.48"/>
    <n v="53.42"/>
    <n v="53.42"/>
    <n v="53.42"/>
    <n v="0"/>
    <n v="8.06"/>
  </r>
  <r>
    <n v="1"/>
    <n v="34000"/>
    <x v="0"/>
    <n v="1310003"/>
    <s v="1"/>
    <s v="1340001310003"/>
    <s v="Complement Destí Personal Laboral Temporal"/>
    <n v="939.26"/>
    <n v="0"/>
    <n v="939.26"/>
    <n v="809.7"/>
    <n v="809.7"/>
    <n v="809.7"/>
    <n v="0"/>
    <n v="129.56"/>
  </r>
  <r>
    <n v="1"/>
    <n v="34000"/>
    <x v="0"/>
    <n v="1310004"/>
    <s v="1"/>
    <s v="1340001310004"/>
    <s v="Complement Específic Personal Laboral Temp"/>
    <n v="1082.6199999999999"/>
    <n v="0"/>
    <n v="1082.6199999999999"/>
    <n v="933.28"/>
    <n v="933.28"/>
    <n v="933.28"/>
    <n v="0"/>
    <n v="149.34"/>
  </r>
  <r>
    <n v="1"/>
    <n v="34000"/>
    <x v="0"/>
    <n v="1500001"/>
    <s v="1"/>
    <s v="1340001500001"/>
    <s v="Productivitat Personal Funcionari"/>
    <n v="0"/>
    <n v="0"/>
    <n v="0"/>
    <n v="243.6"/>
    <n v="243.6"/>
    <n v="243.6"/>
    <n v="0"/>
    <n v="-243.6"/>
  </r>
  <r>
    <n v="1"/>
    <n v="34000"/>
    <x v="0"/>
    <n v="1500002"/>
    <s v="1"/>
    <s v="1340001500002"/>
    <s v="Productivitat Personal Laboral Fix"/>
    <n v="0"/>
    <n v="0"/>
    <n v="0"/>
    <n v="1348.34"/>
    <n v="1348.34"/>
    <n v="1348.34"/>
    <n v="0"/>
    <n v="-1348.34"/>
  </r>
  <r>
    <n v="1"/>
    <n v="34000"/>
    <x v="0"/>
    <n v="1500003"/>
    <s v="1"/>
    <s v="1340001500003"/>
    <s v="Productivitat personal laboral temporal"/>
    <n v="0"/>
    <n v="542.30999999999995"/>
    <n v="542.30999999999995"/>
    <n v="40.97"/>
    <n v="40.97"/>
    <n v="40.97"/>
    <n v="0"/>
    <n v="501.34"/>
  </r>
  <r>
    <n v="1"/>
    <n v="34000"/>
    <x v="0"/>
    <n v="1510002"/>
    <s v="1"/>
    <s v="1340001510002"/>
    <s v="Hores Extres Personal Laboral Temporal"/>
    <n v="500"/>
    <n v="0"/>
    <n v="500"/>
    <n v="147.03"/>
    <n v="147.03"/>
    <n v="147.03"/>
    <n v="0"/>
    <n v="352.97"/>
  </r>
  <r>
    <n v="1"/>
    <n v="34000"/>
    <x v="0"/>
    <n v="1600001"/>
    <s v="1"/>
    <s v="1340001600001"/>
    <s v="Seguretat Social"/>
    <n v="11009.04"/>
    <n v="0"/>
    <n v="11009.04"/>
    <n v="9289.32"/>
    <n v="9289.32"/>
    <n v="9289.32"/>
    <n v="0"/>
    <n v="1719.72"/>
  </r>
  <r>
    <n v="1"/>
    <n v="34000"/>
    <x v="1"/>
    <n v="2060001"/>
    <s v="2"/>
    <s v="1340002060001"/>
    <s v="Arrendament equips informàtic"/>
    <n v="333.96"/>
    <n v="0"/>
    <n v="333.96"/>
    <n v="333.96"/>
    <n v="306.13"/>
    <n v="306.13"/>
    <n v="0"/>
    <n v="27.83"/>
  </r>
  <r>
    <n v="1"/>
    <n v="34000"/>
    <x v="1"/>
    <n v="2160001"/>
    <s v="2"/>
    <s v="1340002160001"/>
    <s v="Manteniment Equips Informàtics"/>
    <n v="100"/>
    <n v="0"/>
    <n v="100"/>
    <n v="0"/>
    <n v="0"/>
    <n v="0"/>
    <n v="0"/>
    <n v="100"/>
  </r>
  <r>
    <n v="1"/>
    <n v="34000"/>
    <x v="1"/>
    <n v="2160002"/>
    <s v="2"/>
    <s v="1340002160002"/>
    <s v="Compra de petit material informàtic"/>
    <n v="600"/>
    <n v="0"/>
    <n v="600"/>
    <n v="544.5"/>
    <n v="544.5"/>
    <n v="544.5"/>
    <n v="0"/>
    <n v="55.5"/>
  </r>
  <r>
    <n v="1"/>
    <n v="34000"/>
    <x v="1"/>
    <n v="2200010"/>
    <s v="2"/>
    <s v="1340002200010"/>
    <s v="Fotocòpies i impressions"/>
    <n v="384.78"/>
    <n v="0"/>
    <n v="384.78"/>
    <n v="420.36"/>
    <n v="420.36"/>
    <n v="420.36"/>
    <n v="0"/>
    <n v="-35.58"/>
  </r>
  <r>
    <n v="1"/>
    <n v="34000"/>
    <x v="1"/>
    <n v="2220001"/>
    <s v="2"/>
    <s v="1340002220001"/>
    <s v="Serveis de Telecomunicacions"/>
    <n v="100"/>
    <n v="0"/>
    <n v="100"/>
    <n v="0"/>
    <n v="0"/>
    <n v="0"/>
    <n v="0"/>
    <n v="100"/>
  </r>
  <r>
    <n v="1"/>
    <n v="34000"/>
    <x v="1"/>
    <n v="2302000"/>
    <s v="2"/>
    <s v="1340002302000"/>
    <s v="Dietes del personal no directiu"/>
    <n v="100"/>
    <n v="0"/>
    <n v="100"/>
    <n v="0"/>
    <n v="0"/>
    <n v="0"/>
    <n v="0"/>
    <n v="100"/>
  </r>
  <r>
    <n v="1"/>
    <n v="34200"/>
    <x v="1"/>
    <n v="2220001"/>
    <s v="2"/>
    <s v="1342002220001"/>
    <s v="Serveis de Telecomunicacions"/>
    <n v="1500"/>
    <n v="0"/>
    <n v="1500"/>
    <n v="579.05999999999995"/>
    <n v="416.86"/>
    <n v="416.86"/>
    <n v="0"/>
    <n v="1083.1400000000001"/>
  </r>
  <r>
    <n v="1"/>
    <n v="34201"/>
    <x v="0"/>
    <n v="1300001"/>
    <s v="1"/>
    <s v="1342011300001"/>
    <s v="Retribucions Bàsiques Personal Laboral Fix"/>
    <n v="13285.51"/>
    <n v="0"/>
    <n v="13285.51"/>
    <n v="2929.19"/>
    <n v="2929.19"/>
    <n v="2929.19"/>
    <n v="0"/>
    <n v="10356.32"/>
  </r>
  <r>
    <n v="1"/>
    <n v="34201"/>
    <x v="0"/>
    <n v="1300002"/>
    <s v="1"/>
    <s v="1342011300002"/>
    <s v="Triennis Personal Laboral Fix"/>
    <n v="1207.6199999999999"/>
    <n v="0"/>
    <n v="1207.6199999999999"/>
    <n v="782.62"/>
    <n v="782.62"/>
    <n v="782.62"/>
    <n v="0"/>
    <n v="425"/>
  </r>
  <r>
    <n v="1"/>
    <n v="34201"/>
    <x v="0"/>
    <n v="1300101"/>
    <s v="1"/>
    <s v="1342011300101"/>
    <s v="Hores Extres Personal Laboral Fix"/>
    <n v="0"/>
    <n v="0"/>
    <n v="0"/>
    <n v="593.88"/>
    <n v="593.88"/>
    <n v="593.88"/>
    <n v="0"/>
    <n v="-593.88"/>
  </r>
  <r>
    <n v="1"/>
    <n v="34201"/>
    <x v="0"/>
    <n v="1300201"/>
    <s v="1"/>
    <s v="1342011300201"/>
    <s v="Complement Destí Personal Laboral Fix"/>
    <n v="7390.37"/>
    <n v="0"/>
    <n v="7390.37"/>
    <n v="1629.07"/>
    <n v="1629.07"/>
    <n v="1629.07"/>
    <n v="0"/>
    <n v="5761.3"/>
  </r>
  <r>
    <n v="1"/>
    <n v="34201"/>
    <x v="0"/>
    <n v="1300202"/>
    <s v="1"/>
    <s v="1342011300202"/>
    <s v="Complement Específic Personal Laboral Fix"/>
    <n v="9088.9699999999993"/>
    <n v="0"/>
    <n v="9088.9699999999993"/>
    <n v="1585.05"/>
    <n v="1585.05"/>
    <n v="1585.05"/>
    <n v="0"/>
    <n v="7503.92"/>
  </r>
  <r>
    <n v="1"/>
    <n v="34201"/>
    <x v="0"/>
    <n v="1310001"/>
    <s v="1"/>
    <s v="1342011310001"/>
    <s v="Retribucions Bàsiques Personal Laboral Temp"/>
    <n v="8872.85"/>
    <n v="0"/>
    <n v="8872.85"/>
    <n v="18632.919999999998"/>
    <n v="18632.919999999998"/>
    <n v="18632.919999999998"/>
    <n v="0"/>
    <n v="-9760.07"/>
  </r>
  <r>
    <n v="1"/>
    <n v="34201"/>
    <x v="0"/>
    <n v="1310002"/>
    <s v="1"/>
    <s v="1342011310002"/>
    <s v="Triennis laboral temporal"/>
    <n v="416.27"/>
    <n v="0"/>
    <n v="416.27"/>
    <n v="261.33"/>
    <n v="261.33"/>
    <n v="261.33"/>
    <n v="0"/>
    <n v="154.94"/>
  </r>
  <r>
    <n v="1"/>
    <n v="34201"/>
    <x v="0"/>
    <n v="1310003"/>
    <s v="1"/>
    <s v="1342011310003"/>
    <s v="Complement Destí Personal Laboral Temporal"/>
    <n v="4936.68"/>
    <n v="0"/>
    <n v="4936.68"/>
    <n v="10361.19"/>
    <n v="10361.19"/>
    <n v="10361.19"/>
    <n v="0"/>
    <n v="-5424.51"/>
  </r>
  <r>
    <n v="1"/>
    <n v="34201"/>
    <x v="0"/>
    <n v="1310004"/>
    <s v="1"/>
    <s v="1342011310004"/>
    <s v="Complement Específic Personal Laboral Temp"/>
    <n v="7044.66"/>
    <n v="0"/>
    <n v="7044.66"/>
    <n v="13050.89"/>
    <n v="13050.89"/>
    <n v="13050.89"/>
    <n v="0"/>
    <n v="-6006.23"/>
  </r>
  <r>
    <n v="1"/>
    <n v="34201"/>
    <x v="0"/>
    <n v="1310005"/>
    <s v="1"/>
    <s v="1342011310005"/>
    <s v="Indemnitzacions personal laboral temporal"/>
    <n v="0"/>
    <n v="0"/>
    <n v="0"/>
    <n v="231.43"/>
    <n v="231.43"/>
    <n v="231.43"/>
    <n v="0"/>
    <n v="-231.43"/>
  </r>
  <r>
    <n v="1"/>
    <n v="34201"/>
    <x v="0"/>
    <n v="1500003"/>
    <s v="1"/>
    <s v="1342011500003"/>
    <s v="Productivitat personal laboral temporal"/>
    <n v="0"/>
    <n v="244.36"/>
    <n v="244.36"/>
    <n v="378.16"/>
    <n v="378.16"/>
    <n v="378.16"/>
    <n v="0"/>
    <n v="-133.80000000000001"/>
  </r>
  <r>
    <n v="1"/>
    <n v="34201"/>
    <x v="0"/>
    <n v="1510002"/>
    <s v="1"/>
    <s v="1342011510002"/>
    <s v="Hores Extres Personal Laboral Temporal"/>
    <n v="0"/>
    <n v="0"/>
    <n v="0"/>
    <n v="457.04"/>
    <n v="457.04"/>
    <n v="457.04"/>
    <n v="0"/>
    <n v="-457.04"/>
  </r>
  <r>
    <n v="1"/>
    <n v="34201"/>
    <x v="0"/>
    <n v="1600001"/>
    <s v="1"/>
    <s v="1342011600001"/>
    <s v="Seguretat Social"/>
    <n v="16504.060000000001"/>
    <n v="0"/>
    <n v="16504.060000000001"/>
    <n v="16356.23"/>
    <n v="16356.23"/>
    <n v="16356.23"/>
    <n v="0"/>
    <n v="147.83000000000001"/>
  </r>
  <r>
    <n v="1"/>
    <n v="34201"/>
    <x v="1"/>
    <n v="2200001"/>
    <s v="2"/>
    <s v="1342012200001"/>
    <s v="Material d'oficina"/>
    <n v="0"/>
    <n v="0"/>
    <n v="0"/>
    <n v="113.55"/>
    <n v="113.55"/>
    <n v="113.55"/>
    <n v="0"/>
    <n v="-113.55"/>
  </r>
  <r>
    <n v="1"/>
    <n v="34201"/>
    <x v="1"/>
    <n v="2220001"/>
    <s v="2"/>
    <s v="1342012220001"/>
    <s v="Serveis de Telecomunicacions"/>
    <n v="1100"/>
    <n v="0"/>
    <n v="1100"/>
    <n v="853.16"/>
    <n v="548.82000000000005"/>
    <n v="548.82000000000005"/>
    <n v="0"/>
    <n v="551.17999999999995"/>
  </r>
  <r>
    <n v="1"/>
    <n v="34202"/>
    <x v="0"/>
    <n v="1300101"/>
    <s v="1"/>
    <s v="1342021300101"/>
    <s v="Hores Extres Personal Laboral Fix"/>
    <n v="0"/>
    <n v="0"/>
    <n v="0"/>
    <n v="112.65"/>
    <n v="112.65"/>
    <n v="112.65"/>
    <n v="0"/>
    <n v="-112.65"/>
  </r>
  <r>
    <n v="1"/>
    <n v="34202"/>
    <x v="0"/>
    <n v="1310001"/>
    <s v="1"/>
    <s v="1342021310001"/>
    <s v="Retribucions Bàsiques Personal Laboral Temp"/>
    <n v="4842.8"/>
    <n v="0"/>
    <n v="4842.8"/>
    <n v="7624.69"/>
    <n v="7624.69"/>
    <n v="7624.69"/>
    <n v="0"/>
    <n v="-2781.89"/>
  </r>
  <r>
    <n v="1"/>
    <n v="34202"/>
    <x v="0"/>
    <n v="1310003"/>
    <s v="1"/>
    <s v="1342021310003"/>
    <s v="Complement Destí Personal Laboral Temporal"/>
    <n v="2649.7"/>
    <n v="0"/>
    <n v="2649.7"/>
    <n v="3579.9"/>
    <n v="3579.9"/>
    <n v="3579.9"/>
    <n v="0"/>
    <n v="-930.2"/>
  </r>
  <r>
    <n v="1"/>
    <n v="34202"/>
    <x v="0"/>
    <n v="1310004"/>
    <s v="1"/>
    <s v="1342021310004"/>
    <s v="Complement Específic Personal Laboral Temp"/>
    <n v="1921.36"/>
    <n v="0"/>
    <n v="1921.36"/>
    <n v="2595.87"/>
    <n v="2595.87"/>
    <n v="2595.87"/>
    <n v="0"/>
    <n v="-674.51"/>
  </r>
  <r>
    <n v="1"/>
    <n v="34202"/>
    <x v="0"/>
    <n v="1310005"/>
    <s v="1"/>
    <s v="1342021310005"/>
    <s v="Indemnitzacions personal laboral temporal"/>
    <n v="0"/>
    <n v="0"/>
    <n v="0"/>
    <n v="424.13"/>
    <n v="424.13"/>
    <n v="424.13"/>
    <n v="0"/>
    <n v="-424.13"/>
  </r>
  <r>
    <n v="1"/>
    <n v="34202"/>
    <x v="0"/>
    <n v="1600001"/>
    <s v="1"/>
    <s v="1342021600001"/>
    <s v="Seguretat Social"/>
    <n v="2970.06"/>
    <n v="0"/>
    <n v="2970.06"/>
    <n v="4589.4399999999996"/>
    <n v="4589.4399999999996"/>
    <n v="4589.4399999999996"/>
    <n v="0"/>
    <n v="-1619.38"/>
  </r>
  <r>
    <n v="1"/>
    <n v="34202"/>
    <x v="1"/>
    <n v="2160001"/>
    <s v="2"/>
    <s v="1342022160001"/>
    <s v="Manteniment Equips Informàtics"/>
    <n v="100"/>
    <n v="0"/>
    <n v="100"/>
    <n v="0"/>
    <n v="0"/>
    <n v="0"/>
    <n v="0"/>
    <n v="100"/>
  </r>
  <r>
    <n v="1"/>
    <n v="34202"/>
    <x v="1"/>
    <n v="2160002"/>
    <s v="2"/>
    <s v="1342022160002"/>
    <s v="Compra de petit material informàtic"/>
    <n v="100"/>
    <n v="0"/>
    <n v="100"/>
    <n v="0"/>
    <n v="0"/>
    <n v="0"/>
    <n v="0"/>
    <n v="100"/>
  </r>
  <r>
    <n v="1"/>
    <n v="34203"/>
    <x v="0"/>
    <n v="1300001"/>
    <s v="1"/>
    <s v="1342031300001"/>
    <s v="Retribucions Bàsiques Personal Laboral Fix"/>
    <n v="17745.7"/>
    <n v="0"/>
    <n v="17745.7"/>
    <n v="41775.449999999997"/>
    <n v="41775.449999999997"/>
    <n v="41775.449999999997"/>
    <n v="0"/>
    <n v="-24029.75"/>
  </r>
  <r>
    <n v="1"/>
    <n v="34203"/>
    <x v="0"/>
    <n v="1300002"/>
    <s v="1"/>
    <s v="1342031300002"/>
    <s v="Triennis Personal Laboral Fix"/>
    <n v="1311.1"/>
    <n v="0"/>
    <n v="1311.1"/>
    <n v="1323.84"/>
    <n v="1323.84"/>
    <n v="1323.84"/>
    <n v="0"/>
    <n v="-12.74"/>
  </r>
  <r>
    <n v="1"/>
    <n v="34203"/>
    <x v="0"/>
    <n v="1300101"/>
    <s v="1"/>
    <s v="1342031300101"/>
    <s v="Hores Extres Personal Laboral Fix"/>
    <n v="300"/>
    <n v="0"/>
    <n v="300"/>
    <n v="721"/>
    <n v="721"/>
    <n v="721"/>
    <n v="0"/>
    <n v="-421"/>
  </r>
  <r>
    <n v="1"/>
    <n v="34203"/>
    <x v="0"/>
    <n v="1300201"/>
    <s v="1"/>
    <s v="1342031300201"/>
    <s v="Complement Destí Personal Laboral Fix"/>
    <n v="9873.36"/>
    <n v="0"/>
    <n v="9873.36"/>
    <n v="23893.78"/>
    <n v="23893.78"/>
    <n v="23893.78"/>
    <n v="0"/>
    <n v="-14020.42"/>
  </r>
  <r>
    <n v="1"/>
    <n v="34203"/>
    <x v="0"/>
    <n v="1300202"/>
    <s v="1"/>
    <s v="1342031300202"/>
    <s v="Complement Específic Personal Laboral Fix"/>
    <n v="14729.96"/>
    <n v="0"/>
    <n v="14729.96"/>
    <n v="28312.85"/>
    <n v="28312.85"/>
    <n v="28312.85"/>
    <n v="0"/>
    <n v="-13582.89"/>
  </r>
  <r>
    <n v="1"/>
    <n v="34203"/>
    <x v="0"/>
    <n v="1310001"/>
    <s v="1"/>
    <s v="1342031310001"/>
    <s v="Retribucions Bàsiques Personal Laboral Temp"/>
    <n v="51763.89"/>
    <n v="3300"/>
    <n v="55063.89"/>
    <n v="27109.200000000001"/>
    <n v="27109.200000000001"/>
    <n v="27109.200000000001"/>
    <n v="0"/>
    <n v="27954.69"/>
  </r>
  <r>
    <n v="1"/>
    <n v="34203"/>
    <x v="0"/>
    <n v="1310003"/>
    <s v="1"/>
    <s v="1342031310003"/>
    <s v="Complement Destí Personal Laboral Temporal"/>
    <n v="29561.119999999999"/>
    <n v="2000"/>
    <n v="31561.119999999999"/>
    <n v="15118.33"/>
    <n v="15118.33"/>
    <n v="15118.33"/>
    <n v="0"/>
    <n v="16442.79"/>
  </r>
  <r>
    <n v="1"/>
    <n v="34203"/>
    <x v="0"/>
    <n v="1310004"/>
    <s v="1"/>
    <s v="1342031310004"/>
    <s v="Complement Específic Personal Laboral Temp"/>
    <n v="31669.78"/>
    <n v="3800"/>
    <n v="35469.78"/>
    <n v="18322.16"/>
    <n v="18322.16"/>
    <n v="18322.16"/>
    <n v="0"/>
    <n v="17147.62"/>
  </r>
  <r>
    <n v="1"/>
    <n v="34203"/>
    <x v="0"/>
    <n v="1500002"/>
    <s v="1"/>
    <s v="1342031500002"/>
    <s v="Productivitat Personal Laboral Fix"/>
    <n v="0"/>
    <n v="1817.38"/>
    <n v="1817.38"/>
    <n v="1062.3"/>
    <n v="1062.3"/>
    <n v="1062.3"/>
    <n v="0"/>
    <n v="755.08"/>
  </r>
  <r>
    <n v="1"/>
    <n v="34203"/>
    <x v="0"/>
    <n v="1500003"/>
    <s v="1"/>
    <s v="1342031500003"/>
    <s v="Productivitat Personal Laboral Temporal"/>
    <n v="0"/>
    <n v="0"/>
    <n v="0"/>
    <n v="1955.08"/>
    <n v="1955.08"/>
    <n v="1955.08"/>
    <n v="0"/>
    <n v="-1955.08"/>
  </r>
  <r>
    <n v="1"/>
    <n v="34203"/>
    <x v="0"/>
    <n v="1510002"/>
    <s v="1"/>
    <s v="1342031510002"/>
    <s v="Hores Extres Personal Laboral Temporal"/>
    <n v="2000"/>
    <n v="0"/>
    <n v="2000"/>
    <n v="1413.47"/>
    <n v="1413.47"/>
    <n v="1413.47"/>
    <n v="0"/>
    <n v="586.53"/>
  </r>
  <r>
    <n v="1"/>
    <n v="34203"/>
    <x v="0"/>
    <n v="1600001"/>
    <s v="1"/>
    <s v="1342031600001"/>
    <s v="Seguretat Social"/>
    <n v="50601.14"/>
    <n v="16400"/>
    <n v="67001.14"/>
    <n v="72739.87"/>
    <n v="72739.87"/>
    <n v="72739.87"/>
    <n v="0"/>
    <n v="-5738.73"/>
  </r>
  <r>
    <n v="1"/>
    <n v="34203"/>
    <x v="1"/>
    <n v="2060001"/>
    <s v="2"/>
    <s v="1342032060001"/>
    <s v="Arrendament equips informàtic"/>
    <n v="300"/>
    <n v="0"/>
    <n v="300"/>
    <n v="290.39999999999998"/>
    <n v="290.39999999999998"/>
    <n v="290.39999999999998"/>
    <n v="0"/>
    <n v="9.6"/>
  </r>
  <r>
    <n v="1"/>
    <n v="34203"/>
    <x v="1"/>
    <n v="2160001"/>
    <s v="2"/>
    <s v="1342032160001"/>
    <s v="Manteniment Equips Informàtics"/>
    <n v="3900"/>
    <n v="0"/>
    <n v="3900"/>
    <n v="997.04"/>
    <n v="997.04"/>
    <n v="997.04"/>
    <n v="0"/>
    <n v="2902.96"/>
  </r>
  <r>
    <n v="1"/>
    <n v="34203"/>
    <x v="1"/>
    <n v="2160002"/>
    <s v="2"/>
    <s v="1342032160002"/>
    <s v="Compra de petit material informàtic"/>
    <n v="2000"/>
    <n v="0"/>
    <n v="2000"/>
    <n v="1396.65"/>
    <n v="1396.65"/>
    <n v="1396.65"/>
    <n v="0"/>
    <n v="603.35"/>
  </r>
  <r>
    <n v="1"/>
    <n v="34203"/>
    <x v="1"/>
    <n v="2200001"/>
    <s v="2"/>
    <s v="1342032200001"/>
    <s v="Material d'oficina"/>
    <n v="0"/>
    <n v="0"/>
    <n v="0"/>
    <n v="163.43"/>
    <n v="163.43"/>
    <n v="163.43"/>
    <n v="0"/>
    <n v="-163.43"/>
  </r>
  <r>
    <n v="1"/>
    <n v="34203"/>
    <x v="1"/>
    <n v="2200010"/>
    <s v="2"/>
    <s v="1342032200010"/>
    <s v="Fotocòpies i impressions"/>
    <n v="1500"/>
    <n v="0"/>
    <n v="1500"/>
    <n v="984.03"/>
    <n v="984.03"/>
    <n v="984.03"/>
    <n v="0"/>
    <n v="515.97"/>
  </r>
  <r>
    <n v="1"/>
    <n v="34203"/>
    <x v="1"/>
    <n v="2220001"/>
    <s v="2"/>
    <s v="1342032220001"/>
    <s v="Serveis de Telecomunicacions"/>
    <n v="1500"/>
    <n v="0"/>
    <n v="1500"/>
    <n v="1182.58"/>
    <n v="707.63"/>
    <n v="707.63"/>
    <n v="0"/>
    <n v="792.37"/>
  </r>
  <r>
    <n v="1"/>
    <n v="34203"/>
    <x v="1"/>
    <n v="2279940"/>
    <s v="2"/>
    <s v="1342032279940"/>
    <s v="Manteniment programari informàtic"/>
    <n v="4230"/>
    <n v="0"/>
    <n v="4230"/>
    <n v="5116.88"/>
    <n v="4145.87"/>
    <n v="4145.87"/>
    <n v="0"/>
    <n v="84.13"/>
  </r>
  <r>
    <n v="1"/>
    <n v="34203"/>
    <x v="2"/>
    <n v="6360000"/>
    <s v="6"/>
    <s v="1342036360000"/>
    <s v="Adquisició equips informàtic"/>
    <n v="9600"/>
    <n v="0"/>
    <n v="9600"/>
    <n v="3427.83"/>
    <n v="2173.06"/>
    <n v="2173.06"/>
    <n v="0"/>
    <n v="7426.94"/>
  </r>
  <r>
    <n v="1"/>
    <n v="34204"/>
    <x v="0"/>
    <n v="1300001"/>
    <s v="1"/>
    <s v="1342041300001"/>
    <s v="Retribucions Bàsiques Personal Laboral Fix"/>
    <n v="9681.7099999999991"/>
    <n v="0"/>
    <n v="9681.7099999999991"/>
    <n v="9780.5400000000009"/>
    <n v="9780.5400000000009"/>
    <n v="9780.5400000000009"/>
    <n v="0"/>
    <n v="-98.83"/>
  </r>
  <r>
    <n v="1"/>
    <n v="34204"/>
    <x v="0"/>
    <n v="1300002"/>
    <s v="1"/>
    <s v="1342041300002"/>
    <s v="Triennis Personal Laboral Fix"/>
    <n v="2318.58"/>
    <n v="0"/>
    <n v="2318.58"/>
    <n v="2341.7600000000002"/>
    <n v="2341.7600000000002"/>
    <n v="2341.7600000000002"/>
    <n v="0"/>
    <n v="-23.18"/>
  </r>
  <r>
    <n v="1"/>
    <n v="34204"/>
    <x v="0"/>
    <n v="1300201"/>
    <s v="1"/>
    <s v="1342041300201"/>
    <s v="Complement Destí Personal Laboral Fix"/>
    <n v="4936.68"/>
    <n v="0"/>
    <n v="4936.68"/>
    <n v="4985.12"/>
    <n v="4985.12"/>
    <n v="4985.12"/>
    <n v="0"/>
    <n v="-48.44"/>
  </r>
  <r>
    <n v="1"/>
    <n v="34204"/>
    <x v="0"/>
    <n v="1300202"/>
    <s v="1"/>
    <s v="1342041300202"/>
    <s v="Complement Específic Personal Laboral Fix"/>
    <n v="6724.48"/>
    <n v="0"/>
    <n v="6724.48"/>
    <n v="6790.28"/>
    <n v="6790.28"/>
    <n v="6790.28"/>
    <n v="0"/>
    <n v="-65.8"/>
  </r>
  <r>
    <n v="1"/>
    <n v="34204"/>
    <x v="0"/>
    <n v="1500002"/>
    <s v="1"/>
    <s v="1342041500002"/>
    <s v="Productivitat Personal Laboral Fix"/>
    <n v="0"/>
    <n v="0"/>
    <n v="0"/>
    <n v="126.02"/>
    <n v="126.02"/>
    <n v="126.02"/>
    <n v="0"/>
    <n v="-126.02"/>
  </r>
  <r>
    <n v="1"/>
    <n v="34204"/>
    <x v="0"/>
    <n v="1500003"/>
    <s v="1"/>
    <s v="1342041500003"/>
    <s v="Productivitat Personal Laboral Temporal"/>
    <n v="0"/>
    <n v="126.02"/>
    <n v="126.02"/>
    <n v="0"/>
    <n v="0"/>
    <n v="0"/>
    <n v="0"/>
    <n v="126.02"/>
  </r>
  <r>
    <n v="1"/>
    <n v="34204"/>
    <x v="0"/>
    <n v="1600001"/>
    <s v="1"/>
    <s v="1342041600001"/>
    <s v="Seguretat Social"/>
    <n v="7466.4"/>
    <n v="0"/>
    <n v="7466.4"/>
    <n v="7663.68"/>
    <n v="7663.68"/>
    <n v="7663.68"/>
    <n v="0"/>
    <n v="-197.28"/>
  </r>
  <r>
    <n v="1"/>
    <n v="43000"/>
    <x v="0"/>
    <n v="1300001"/>
    <s v="1"/>
    <s v="1430001300001"/>
    <s v="Retribucions Bàsiques Personal Laboral Fix"/>
    <n v="14915.02"/>
    <n v="0"/>
    <n v="14915.02"/>
    <n v="13951.76"/>
    <n v="13951.76"/>
    <n v="13951.76"/>
    <n v="0"/>
    <n v="963.26"/>
  </r>
  <r>
    <n v="1"/>
    <n v="43000"/>
    <x v="0"/>
    <n v="1300002"/>
    <s v="1"/>
    <s v="1430001300002"/>
    <s v="Triennis Personal Laboral Fix"/>
    <n v="541.55999999999995"/>
    <n v="0"/>
    <n v="541.55999999999995"/>
    <n v="3544.52"/>
    <n v="3544.52"/>
    <n v="3544.52"/>
    <n v="0"/>
    <n v="-3002.96"/>
  </r>
  <r>
    <n v="1"/>
    <n v="43000"/>
    <x v="0"/>
    <n v="1300201"/>
    <s v="1"/>
    <s v="1430001300201"/>
    <s v="Complement Destí Personal Laboral Fix"/>
    <n v="8251.32"/>
    <n v="0"/>
    <n v="8251.32"/>
    <n v="6675.13"/>
    <n v="6675.13"/>
    <n v="6675.13"/>
    <n v="0"/>
    <n v="1576.19"/>
  </r>
  <r>
    <n v="1"/>
    <n v="43000"/>
    <x v="0"/>
    <n v="1300202"/>
    <s v="1"/>
    <s v="1430001300202"/>
    <s v="Complement Específic Personal Laboral Fix"/>
    <n v="9030"/>
    <n v="0"/>
    <n v="9030"/>
    <n v="5862.81"/>
    <n v="5862.81"/>
    <n v="5862.81"/>
    <n v="0"/>
    <n v="3167.19"/>
  </r>
  <r>
    <n v="1"/>
    <n v="43000"/>
    <x v="0"/>
    <n v="1310001"/>
    <s v="1"/>
    <s v="1430001310001"/>
    <s v="Retribucions Bàsiques Personal Laboral Temp"/>
    <n v="0"/>
    <n v="0"/>
    <n v="0"/>
    <n v="15065.74"/>
    <n v="15065.74"/>
    <n v="15065.74"/>
    <n v="0"/>
    <n v="-15065.74"/>
  </r>
  <r>
    <n v="1"/>
    <n v="43000"/>
    <x v="0"/>
    <n v="1310002"/>
    <s v="1"/>
    <s v="1430001310002"/>
    <s v="Triennis laboral temporal"/>
    <n v="0"/>
    <n v="0"/>
    <n v="0"/>
    <n v="546.79999999999995"/>
    <n v="546.79999999999995"/>
    <n v="546.79999999999995"/>
    <n v="0"/>
    <n v="-546.79999999999995"/>
  </r>
  <r>
    <n v="1"/>
    <n v="43000"/>
    <x v="0"/>
    <n v="1310003"/>
    <s v="1"/>
    <s v="1430001310003"/>
    <s v="Complement Destí Personal Laboral Temporal"/>
    <n v="0"/>
    <n v="0"/>
    <n v="0"/>
    <n v="8332.1"/>
    <n v="8332.1"/>
    <n v="8332.1"/>
    <n v="0"/>
    <n v="-8332.1"/>
  </r>
  <r>
    <n v="1"/>
    <n v="43000"/>
    <x v="0"/>
    <n v="1310004"/>
    <s v="1"/>
    <s v="1430001310004"/>
    <s v="Complement Específic Personal Laboral Temp"/>
    <n v="0"/>
    <n v="0"/>
    <n v="0"/>
    <n v="9118.48"/>
    <n v="9118.48"/>
    <n v="9118.48"/>
    <n v="0"/>
    <n v="-9118.48"/>
  </r>
  <r>
    <n v="1"/>
    <n v="43000"/>
    <x v="0"/>
    <n v="1500002"/>
    <s v="1"/>
    <s v="1430001500002"/>
    <s v="Productivitat Personal Laboral Fix"/>
    <n v="0"/>
    <n v="504.23"/>
    <n v="504.23"/>
    <n v="0"/>
    <n v="0"/>
    <n v="0"/>
    <n v="0"/>
    <n v="504.23"/>
  </r>
  <r>
    <n v="1"/>
    <n v="43000"/>
    <x v="0"/>
    <n v="1500003"/>
    <s v="1"/>
    <s v="1430001500003"/>
    <s v="Productivitat personal laboral temporal"/>
    <n v="0"/>
    <n v="0"/>
    <n v="0"/>
    <n v="534.23"/>
    <n v="534.23"/>
    <n v="534.23"/>
    <n v="0"/>
    <n v="-534.23"/>
  </r>
  <r>
    <n v="1"/>
    <n v="43000"/>
    <x v="0"/>
    <n v="1600001"/>
    <s v="1"/>
    <s v="1430001600001"/>
    <s v="Seguretat Social"/>
    <n v="10330.32"/>
    <n v="6000"/>
    <n v="16330.32"/>
    <n v="20577.7"/>
    <n v="20577.7"/>
    <n v="20577.7"/>
    <n v="0"/>
    <n v="-4247.38"/>
  </r>
  <r>
    <n v="1"/>
    <n v="43000"/>
    <x v="1"/>
    <n v="2160001"/>
    <s v="2"/>
    <s v="1430002160001"/>
    <s v="Manteniment Equips Informàtics"/>
    <n v="150"/>
    <n v="0"/>
    <n v="150"/>
    <n v="0"/>
    <n v="0"/>
    <n v="0"/>
    <n v="0"/>
    <n v="150"/>
  </r>
  <r>
    <n v="1"/>
    <n v="43000"/>
    <x v="1"/>
    <n v="2160002"/>
    <s v="2"/>
    <s v="1430002160002"/>
    <s v="Compra de petit material informàtic"/>
    <n v="100"/>
    <n v="0"/>
    <n v="100"/>
    <n v="0"/>
    <n v="0"/>
    <n v="0"/>
    <n v="0"/>
    <n v="100"/>
  </r>
  <r>
    <n v="1"/>
    <n v="43000"/>
    <x v="1"/>
    <n v="2220001"/>
    <s v="2"/>
    <s v="1430002220001"/>
    <s v="Serveis de Telecomunicacions"/>
    <n v="650"/>
    <n v="0"/>
    <n v="650"/>
    <n v="1813.44"/>
    <n v="1487.41"/>
    <n v="1487.41"/>
    <n v="0"/>
    <n v="-837.41"/>
  </r>
  <r>
    <n v="1"/>
    <n v="43001"/>
    <x v="1"/>
    <n v="2220301"/>
    <s v="2"/>
    <s v="1430012220301"/>
    <s v="Manteniment WEB"/>
    <n v="500"/>
    <n v="0"/>
    <n v="500"/>
    <n v="385.99"/>
    <n v="385.99"/>
    <n v="385.99"/>
    <n v="0"/>
    <n v="114.01"/>
  </r>
  <r>
    <n v="1"/>
    <n v="43003"/>
    <x v="0"/>
    <n v="1300001"/>
    <s v="1"/>
    <s v="1430031300001"/>
    <s v="Retribucions Bàsiques Personal Laboral Fix"/>
    <n v="14915.02"/>
    <n v="0"/>
    <n v="14915.02"/>
    <n v="1113.98"/>
    <n v="1113.98"/>
    <n v="1113.98"/>
    <n v="0"/>
    <n v="13801.04"/>
  </r>
  <r>
    <n v="1"/>
    <n v="43003"/>
    <x v="0"/>
    <n v="1300002"/>
    <s v="1"/>
    <s v="1430031300002"/>
    <s v="Triennis Personal Laboral Fix"/>
    <n v="3791.06"/>
    <n v="0"/>
    <n v="3791.06"/>
    <n v="283.08"/>
    <n v="283.08"/>
    <n v="283.08"/>
    <n v="0"/>
    <n v="3507.98"/>
  </r>
  <r>
    <n v="1"/>
    <n v="43003"/>
    <x v="0"/>
    <n v="1300201"/>
    <s v="1"/>
    <s v="1430031300201"/>
    <s v="Complement Destí Personal Laboral Fix"/>
    <n v="7116.2"/>
    <n v="0"/>
    <n v="7116.2"/>
    <n v="510.79"/>
    <n v="510.79"/>
    <n v="510.79"/>
    <n v="0"/>
    <n v="6605.41"/>
  </r>
  <r>
    <n v="1"/>
    <n v="43003"/>
    <x v="0"/>
    <n v="1300202"/>
    <s v="1"/>
    <s v="1430031300202"/>
    <s v="Complement Específic Personal Laboral Fix"/>
    <n v="5924.1"/>
    <n v="0"/>
    <n v="5924.1"/>
    <n v="425.22"/>
    <n v="425.22"/>
    <n v="425.22"/>
    <n v="0"/>
    <n v="5498.88"/>
  </r>
  <r>
    <n v="1"/>
    <n v="43003"/>
    <x v="0"/>
    <n v="1600001"/>
    <s v="1"/>
    <s v="1430031600001"/>
    <s v="Seguretat Social"/>
    <n v="10017.36"/>
    <n v="0"/>
    <n v="10017.36"/>
    <n v="848.18"/>
    <n v="848.18"/>
    <n v="848.18"/>
    <n v="0"/>
    <n v="9169.18"/>
  </r>
  <r>
    <n v="1"/>
    <n v="43017"/>
    <x v="0"/>
    <n v="1310001"/>
    <s v="1"/>
    <s v="1430171310001"/>
    <s v="Retribucions Bàsiques Personal Laboral Temp"/>
    <n v="0"/>
    <n v="28372.26"/>
    <n v="28372.26"/>
    <n v="15371.76"/>
    <n v="15371.76"/>
    <n v="15371.76"/>
    <n v="0"/>
    <n v="13000.5"/>
  </r>
  <r>
    <n v="1"/>
    <n v="43017"/>
    <x v="0"/>
    <n v="1310003"/>
    <s v="1"/>
    <s v="1430171310003"/>
    <s v="Complement Destí Personal Laboral Temporal"/>
    <n v="0"/>
    <n v="0"/>
    <n v="0"/>
    <n v="7168.82"/>
    <n v="7168.82"/>
    <n v="7168.82"/>
    <n v="0"/>
    <n v="-7168.82"/>
  </r>
  <r>
    <n v="1"/>
    <n v="43017"/>
    <x v="0"/>
    <n v="1310004"/>
    <s v="1"/>
    <s v="1430171310004"/>
    <s v="Complement Específic Personal Laboral Temp"/>
    <n v="0"/>
    <n v="0"/>
    <n v="0"/>
    <n v="5967.82"/>
    <n v="5967.82"/>
    <n v="5967.82"/>
    <n v="0"/>
    <n v="-5967.82"/>
  </r>
  <r>
    <n v="1"/>
    <n v="43017"/>
    <x v="0"/>
    <n v="1310005"/>
    <s v="1"/>
    <s v="1430171310005"/>
    <s v="Indemnitzacions personal laboral temporal"/>
    <n v="0"/>
    <n v="0"/>
    <n v="0"/>
    <n v="941.12"/>
    <n v="941.12"/>
    <n v="941.12"/>
    <n v="0"/>
    <n v="-941.12"/>
  </r>
  <r>
    <n v="1"/>
    <n v="43017"/>
    <x v="0"/>
    <n v="1600001"/>
    <s v="1"/>
    <s v="1430171600001"/>
    <s v="Seguretat Social"/>
    <n v="0"/>
    <n v="11144.62"/>
    <n v="11144.62"/>
    <n v="9488.7999999999993"/>
    <n v="9488.7999999999993"/>
    <n v="9488.7999999999993"/>
    <n v="0"/>
    <n v="1655.82"/>
  </r>
  <r>
    <n v="1"/>
    <n v="43018"/>
    <x v="0"/>
    <n v="1310001"/>
    <s v="1"/>
    <s v="1430181310001"/>
    <s v="Retribucions Bàsiques Personal Laboral Temp"/>
    <n v="0"/>
    <n v="37814.379999999997"/>
    <n v="37814.379999999997"/>
    <n v="17526.09"/>
    <n v="17526.09"/>
    <n v="17526.09"/>
    <n v="0"/>
    <n v="20288.29"/>
  </r>
  <r>
    <n v="1"/>
    <n v="43018"/>
    <x v="0"/>
    <n v="1310002"/>
    <s v="1"/>
    <s v="1430181310002"/>
    <s v="Triennis laboral temporal"/>
    <n v="0"/>
    <n v="0"/>
    <n v="0"/>
    <n v="391.72"/>
    <n v="391.72"/>
    <n v="391.72"/>
    <n v="0"/>
    <n v="-391.72"/>
  </r>
  <r>
    <n v="1"/>
    <n v="43018"/>
    <x v="0"/>
    <n v="1310003"/>
    <s v="1"/>
    <s v="1430181310003"/>
    <s v="Complement Destí Personal Laboral Temporal"/>
    <n v="0"/>
    <n v="0"/>
    <n v="0"/>
    <n v="8358.8700000000008"/>
    <n v="8358.8700000000008"/>
    <n v="8358.8700000000008"/>
    <n v="0"/>
    <n v="-8358.8700000000008"/>
  </r>
  <r>
    <n v="1"/>
    <n v="43018"/>
    <x v="0"/>
    <n v="1310004"/>
    <s v="1"/>
    <s v="1430181310004"/>
    <s v="Complement Específic Personal Laboral Temp"/>
    <n v="0"/>
    <n v="0"/>
    <n v="0"/>
    <n v="6958.51"/>
    <n v="6958.51"/>
    <n v="6958.51"/>
    <n v="0"/>
    <n v="-6958.51"/>
  </r>
  <r>
    <n v="1"/>
    <n v="43018"/>
    <x v="0"/>
    <n v="1310005"/>
    <s v="1"/>
    <s v="1430181310005"/>
    <s v="Indemnitzacions personal laboral temporal"/>
    <n v="0"/>
    <n v="0"/>
    <n v="0"/>
    <n v="941.12"/>
    <n v="941.12"/>
    <n v="941.12"/>
    <n v="0"/>
    <n v="-941.12"/>
  </r>
  <r>
    <n v="1"/>
    <n v="43018"/>
    <x v="0"/>
    <n v="1500003"/>
    <s v="1"/>
    <s v="1430181500003"/>
    <s v="Productivitat personal laboral temporal"/>
    <n v="0"/>
    <n v="0"/>
    <n v="0"/>
    <n v="56.84"/>
    <n v="56.84"/>
    <n v="56.84"/>
    <n v="0"/>
    <n v="-56.84"/>
  </r>
  <r>
    <n v="1"/>
    <n v="43018"/>
    <x v="0"/>
    <n v="1600001"/>
    <s v="1"/>
    <s v="1430181600001"/>
    <s v="Seguretat Social"/>
    <n v="0"/>
    <n v="10071.620000000001"/>
    <n v="10071.620000000001"/>
    <n v="13064.96"/>
    <n v="13064.96"/>
    <n v="13064.96"/>
    <n v="0"/>
    <n v="-2993.34"/>
  </r>
  <r>
    <n v="1"/>
    <n v="43019"/>
    <x v="0"/>
    <n v="1200101"/>
    <s v="1"/>
    <s v="1430191200101"/>
    <s v="Sous Grup A2"/>
    <n v="0"/>
    <n v="0"/>
    <n v="0"/>
    <n v="37.31"/>
    <n v="37.31"/>
    <n v="37.31"/>
    <n v="0"/>
    <n v="-37.31"/>
  </r>
  <r>
    <n v="1"/>
    <n v="43019"/>
    <x v="0"/>
    <n v="1210001"/>
    <s v="1"/>
    <s v="1430191210001"/>
    <s v="Complement Destí Personal Funcionari"/>
    <n v="0"/>
    <n v="0"/>
    <n v="0"/>
    <n v="17.11"/>
    <n v="17.11"/>
    <n v="17.11"/>
    <n v="0"/>
    <n v="-17.11"/>
  </r>
  <r>
    <n v="1"/>
    <n v="43019"/>
    <x v="0"/>
    <n v="1210101"/>
    <s v="1"/>
    <s v="1430191210101"/>
    <s v="Complement Específic Personal Funcionari"/>
    <n v="0"/>
    <n v="0"/>
    <n v="0"/>
    <n v="14.24"/>
    <n v="14.24"/>
    <n v="14.24"/>
    <n v="0"/>
    <n v="-14.24"/>
  </r>
  <r>
    <n v="1"/>
    <n v="43019"/>
    <x v="0"/>
    <n v="1310001"/>
    <s v="1"/>
    <s v="1430191310001"/>
    <s v="Retribucions Bàsiques Personal Laboral Temp"/>
    <n v="0"/>
    <n v="25200"/>
    <n v="25200"/>
    <n v="0"/>
    <n v="0"/>
    <n v="0"/>
    <n v="0"/>
    <n v="25200"/>
  </r>
  <r>
    <n v="1"/>
    <n v="43019"/>
    <x v="0"/>
    <n v="1600001"/>
    <s v="1"/>
    <s v="1430191600001"/>
    <s v="Seguretat Social"/>
    <n v="0"/>
    <n v="10800"/>
    <n v="10800"/>
    <n v="24.98"/>
    <n v="24.98"/>
    <n v="24.98"/>
    <n v="0"/>
    <n v="10775.02"/>
  </r>
  <r>
    <n v="1"/>
    <n v="43020"/>
    <x v="0"/>
    <n v="1200101"/>
    <s v="1"/>
    <s v="1430201200101"/>
    <s v="Sous Grup A2"/>
    <n v="0"/>
    <n v="0"/>
    <n v="0"/>
    <n v="74.63"/>
    <n v="74.63"/>
    <n v="74.63"/>
    <n v="0"/>
    <n v="-74.63"/>
  </r>
  <r>
    <n v="1"/>
    <n v="43020"/>
    <x v="0"/>
    <n v="1210001"/>
    <s v="1"/>
    <s v="1430201210001"/>
    <s v="Complement Destí Personal Funcionari"/>
    <n v="0"/>
    <n v="0"/>
    <n v="0"/>
    <n v="34.22"/>
    <n v="34.22"/>
    <n v="34.22"/>
    <n v="0"/>
    <n v="-34.22"/>
  </r>
  <r>
    <n v="1"/>
    <n v="43020"/>
    <x v="0"/>
    <n v="1210101"/>
    <s v="1"/>
    <s v="1430201210101"/>
    <s v="Complement Especific Personal Funcionari "/>
    <n v="0"/>
    <n v="0"/>
    <n v="0"/>
    <n v="29.26"/>
    <n v="29.26"/>
    <n v="29.26"/>
    <n v="0"/>
    <n v="-29.26"/>
  </r>
  <r>
    <n v="1"/>
    <n v="43020"/>
    <x v="0"/>
    <n v="1310001"/>
    <s v="1"/>
    <s v="1430201310001"/>
    <s v="Retribucions Bàsiques Personal Laboral Temp"/>
    <n v="0"/>
    <n v="25200"/>
    <n v="25200"/>
    <n v="0"/>
    <n v="0"/>
    <n v="0"/>
    <n v="0"/>
    <n v="25200"/>
  </r>
  <r>
    <n v="1"/>
    <n v="43020"/>
    <x v="0"/>
    <n v="1600001"/>
    <s v="1"/>
    <s v="1430201600001"/>
    <s v="Seguretat Social"/>
    <n v="0"/>
    <n v="10800"/>
    <n v="10800"/>
    <n v="50.25"/>
    <n v="50.25"/>
    <n v="50.25"/>
    <n v="0"/>
    <n v="10749.75"/>
  </r>
  <r>
    <n v="1"/>
    <n v="43021"/>
    <x v="0"/>
    <n v="1200101"/>
    <s v="1"/>
    <s v="1430211200101"/>
    <s v="Sous Grup A2"/>
    <n v="0"/>
    <n v="0"/>
    <n v="0"/>
    <n v="708.96"/>
    <n v="708.96"/>
    <n v="708.96"/>
    <n v="0"/>
    <n v="-708.96"/>
  </r>
  <r>
    <n v="1"/>
    <n v="43021"/>
    <x v="0"/>
    <n v="1200601"/>
    <s v="1"/>
    <s v="1430211200601"/>
    <s v="Trienis funcionaris "/>
    <n v="0"/>
    <n v="0"/>
    <n v="0"/>
    <n v="45.21"/>
    <n v="45.21"/>
    <n v="45.21"/>
    <n v="0"/>
    <n v="-45.21"/>
  </r>
  <r>
    <n v="1"/>
    <n v="43021"/>
    <x v="0"/>
    <n v="1210001"/>
    <s v="1"/>
    <s v="1430211210001"/>
    <s v="Complement Destí Personal Funcionari"/>
    <n v="0"/>
    <n v="0"/>
    <n v="0"/>
    <n v="325.08"/>
    <n v="325.08"/>
    <n v="325.08"/>
    <n v="0"/>
    <n v="-325.08"/>
  </r>
  <r>
    <n v="1"/>
    <n v="43021"/>
    <x v="0"/>
    <n v="1210101"/>
    <s v="1"/>
    <s v="1430211210101"/>
    <s v="Complement Especific Personal Funcionari "/>
    <n v="0"/>
    <n v="0"/>
    <n v="0"/>
    <n v="270.62"/>
    <n v="270.62"/>
    <n v="270.62"/>
    <n v="0"/>
    <n v="-270.62"/>
  </r>
  <r>
    <n v="1"/>
    <n v="43021"/>
    <x v="0"/>
    <n v="1310001"/>
    <s v="1"/>
    <s v="1430211310001"/>
    <s v="Retribucions Bàsiques Personal Laboral Temp"/>
    <n v="0"/>
    <n v="25200"/>
    <n v="25200"/>
    <n v="0"/>
    <n v="0"/>
    <n v="0"/>
    <n v="0"/>
    <n v="25200"/>
  </r>
  <r>
    <n v="1"/>
    <n v="43021"/>
    <x v="0"/>
    <n v="1600001"/>
    <s v="1"/>
    <s v="1430211600001"/>
    <s v="Seguretat Social"/>
    <n v="0"/>
    <n v="10800"/>
    <n v="10800"/>
    <n v="490.89"/>
    <n v="490.89"/>
    <n v="490.89"/>
    <n v="0"/>
    <n v="10309.11"/>
  </r>
  <r>
    <n v="1"/>
    <n v="43111"/>
    <x v="0"/>
    <n v="1310001"/>
    <s v="1"/>
    <s v="1431111310001"/>
    <s v="Retribucions Bàsiques Personal Laboral Temp"/>
    <n v="407.36"/>
    <n v="-407.36"/>
    <n v="0"/>
    <n v="0"/>
    <n v="0"/>
    <n v="0"/>
    <n v="0"/>
    <n v="0"/>
  </r>
  <r>
    <n v="1"/>
    <n v="43111"/>
    <x v="0"/>
    <n v="1600001"/>
    <s v="1"/>
    <s v="1431111600001"/>
    <s v="Seguretat Social"/>
    <n v="128.52000000000001"/>
    <n v="-128.52000000000001"/>
    <n v="0"/>
    <n v="0"/>
    <n v="0"/>
    <n v="0"/>
    <n v="0"/>
    <n v="0"/>
  </r>
  <r>
    <n v="1"/>
    <n v="43112"/>
    <x v="0"/>
    <n v="1310001"/>
    <s v="1"/>
    <s v="1431121310001"/>
    <s v="Retribucions Bàsiques Personal Laboral Temp"/>
    <n v="101.84"/>
    <n v="-101.84"/>
    <n v="0"/>
    <n v="0"/>
    <n v="0"/>
    <n v="0"/>
    <n v="0"/>
    <n v="0"/>
  </r>
  <r>
    <n v="1"/>
    <n v="43112"/>
    <x v="0"/>
    <n v="1600001"/>
    <s v="1"/>
    <s v="1431121600001"/>
    <s v="Seguretat Social"/>
    <n v="32.130000000000003"/>
    <n v="-32.130000000000003"/>
    <n v="0"/>
    <n v="0"/>
    <n v="0"/>
    <n v="0"/>
    <n v="0"/>
    <n v="0"/>
  </r>
  <r>
    <n v="1"/>
    <n v="43114"/>
    <x v="0"/>
    <n v="1310001"/>
    <s v="1"/>
    <s v="1431141310001"/>
    <s v="Retribucions Bàsiques Personal Laboral Temp"/>
    <n v="101.84"/>
    <n v="-101.84"/>
    <n v="0"/>
    <n v="0"/>
    <n v="0"/>
    <n v="0"/>
    <n v="0"/>
    <n v="0"/>
  </r>
  <r>
    <n v="1"/>
    <n v="43114"/>
    <x v="0"/>
    <n v="1600001"/>
    <s v="1"/>
    <s v="1431141600001"/>
    <s v="Seguretat Social"/>
    <n v="32.130000000000003"/>
    <n v="-32.130000000000003"/>
    <n v="0"/>
    <n v="0"/>
    <n v="0"/>
    <n v="0"/>
    <n v="0"/>
    <n v="0"/>
  </r>
  <r>
    <n v="1"/>
    <n v="43201"/>
    <x v="1"/>
    <n v="2220001"/>
    <s v="2"/>
    <s v="1432012220001"/>
    <s v="Serveis de Telecomunicacions"/>
    <n v="1100"/>
    <n v="0"/>
    <n v="1100"/>
    <n v="839.13"/>
    <n v="488.17"/>
    <n v="488.17"/>
    <n v="0"/>
    <n v="611.83000000000004"/>
  </r>
  <r>
    <n v="1"/>
    <n v="43301"/>
    <x v="1"/>
    <n v="2060001"/>
    <s v="2"/>
    <s v="1433012060001"/>
    <s v="Arrendament equips informàtic"/>
    <n v="363"/>
    <n v="0"/>
    <n v="363"/>
    <n v="363"/>
    <n v="275"/>
    <n v="275"/>
    <n v="0"/>
    <n v="88"/>
  </r>
  <r>
    <n v="1"/>
    <n v="43301"/>
    <x v="1"/>
    <n v="2160001"/>
    <s v="2"/>
    <s v="1433012160001"/>
    <s v="Manteniment Equips Informàtics"/>
    <n v="50"/>
    <n v="0"/>
    <n v="50"/>
    <n v="0"/>
    <n v="0"/>
    <n v="0"/>
    <n v="0"/>
    <n v="50"/>
  </r>
  <r>
    <n v="1"/>
    <n v="43301"/>
    <x v="1"/>
    <n v="2160002"/>
    <s v="2"/>
    <s v="1433012160002"/>
    <s v="Compra de petit material informàtic"/>
    <n v="50"/>
    <n v="0"/>
    <n v="50"/>
    <n v="0"/>
    <n v="0"/>
    <n v="0"/>
    <n v="0"/>
    <n v="50"/>
  </r>
  <r>
    <n v="1"/>
    <n v="43301"/>
    <x v="1"/>
    <n v="2200001"/>
    <s v="2"/>
    <s v="1433012200001"/>
    <s v="Material d'oficina"/>
    <n v="0"/>
    <n v="0"/>
    <n v="0"/>
    <n v="47.36"/>
    <n v="47.36"/>
    <n v="47.36"/>
    <n v="0"/>
    <n v="-47.36"/>
  </r>
  <r>
    <n v="1"/>
    <n v="43301"/>
    <x v="1"/>
    <n v="2200010"/>
    <s v="2"/>
    <s v="1433012200010"/>
    <s v="Fotocòpies i impressions"/>
    <n v="758.98"/>
    <n v="0"/>
    <n v="758.98"/>
    <n v="817.96"/>
    <n v="615.16"/>
    <n v="615.16"/>
    <n v="0"/>
    <n v="143.82"/>
  </r>
  <r>
    <n v="1"/>
    <n v="43301"/>
    <x v="1"/>
    <n v="2220001"/>
    <s v="2"/>
    <s v="1433012220001"/>
    <s v="Serveis de Telecomunicacions"/>
    <n v="1000"/>
    <n v="0"/>
    <n v="1000"/>
    <n v="698.52"/>
    <n v="464.27"/>
    <n v="464.27"/>
    <n v="0"/>
    <n v="535.73"/>
  </r>
  <r>
    <n v="1"/>
    <n v="43901"/>
    <x v="0"/>
    <n v="1310001"/>
    <s v="1"/>
    <s v="1439011310001"/>
    <s v="Retribucions Bàsiques Personal Laboral Temp"/>
    <n v="310.83"/>
    <n v="0"/>
    <n v="310.83"/>
    <n v="0"/>
    <n v="0"/>
    <n v="0"/>
    <n v="0"/>
    <n v="310.83"/>
  </r>
  <r>
    <n v="1"/>
    <n v="43901"/>
    <x v="0"/>
    <n v="1310003"/>
    <s v="1"/>
    <s v="1439011310003"/>
    <s v="Complement Destí Personal Laboral Temporal"/>
    <n v="148.25"/>
    <n v="0"/>
    <n v="148.25"/>
    <n v="0"/>
    <n v="0"/>
    <n v="0"/>
    <n v="0"/>
    <n v="148.25"/>
  </r>
  <r>
    <n v="1"/>
    <n v="43901"/>
    <x v="0"/>
    <n v="1310004"/>
    <s v="1"/>
    <s v="1439011310004"/>
    <s v="Complement Específic Personal Laboral Temp"/>
    <n v="123.42"/>
    <n v="0"/>
    <n v="123.42"/>
    <n v="0"/>
    <n v="0"/>
    <n v="0"/>
    <n v="0"/>
    <n v="123.42"/>
  </r>
  <r>
    <n v="1"/>
    <n v="43901"/>
    <x v="0"/>
    <n v="1600001"/>
    <s v="1"/>
    <s v="1439011600001"/>
    <s v="Seguretat Social"/>
    <n v="190.77"/>
    <n v="0"/>
    <n v="190.77"/>
    <n v="0"/>
    <n v="0"/>
    <n v="0"/>
    <n v="0"/>
    <n v="190.77"/>
  </r>
  <r>
    <n v="1"/>
    <n v="43902"/>
    <x v="0"/>
    <n v="1310001"/>
    <s v="1"/>
    <s v="1439021310001"/>
    <s v="Retribucions Bàsiques Personal Laboral Temp"/>
    <n v="310.83"/>
    <n v="0"/>
    <n v="310.83"/>
    <n v="0"/>
    <n v="0"/>
    <n v="0"/>
    <n v="0"/>
    <n v="310.83"/>
  </r>
  <r>
    <n v="1"/>
    <n v="43902"/>
    <x v="0"/>
    <n v="1310003"/>
    <s v="1"/>
    <s v="1439021310003"/>
    <s v="Complement Destí Personal Laboral Temporal"/>
    <n v="148.25"/>
    <n v="0"/>
    <n v="148.25"/>
    <n v="0"/>
    <n v="0"/>
    <n v="0"/>
    <n v="0"/>
    <n v="148.25"/>
  </r>
  <r>
    <n v="1"/>
    <n v="43902"/>
    <x v="0"/>
    <n v="1310004"/>
    <s v="1"/>
    <s v="1439021310004"/>
    <s v="Complement Específic Personal Laboral Temp"/>
    <n v="123.42"/>
    <n v="0"/>
    <n v="123.42"/>
    <n v="0"/>
    <n v="0"/>
    <n v="0"/>
    <n v="0"/>
    <n v="123.42"/>
  </r>
  <r>
    <n v="1"/>
    <n v="43902"/>
    <x v="0"/>
    <n v="1600001"/>
    <s v="1"/>
    <s v="1439021600001"/>
    <s v="Seguretat Social"/>
    <n v="190.77"/>
    <n v="0"/>
    <n v="190.77"/>
    <n v="0"/>
    <n v="0"/>
    <n v="0"/>
    <n v="0"/>
    <n v="190.77"/>
  </r>
  <r>
    <n v="1"/>
    <n v="43903"/>
    <x v="0"/>
    <n v="1310001"/>
    <s v="1"/>
    <s v="1439031310001"/>
    <s v="Retribucions Bàsiques Personal Laboral Temp"/>
    <n v="310.83"/>
    <n v="0"/>
    <n v="310.83"/>
    <n v="0"/>
    <n v="0"/>
    <n v="0"/>
    <n v="0"/>
    <n v="310.83"/>
  </r>
  <r>
    <n v="1"/>
    <n v="43903"/>
    <x v="0"/>
    <n v="1310003"/>
    <s v="1"/>
    <s v="1439031310003"/>
    <s v="Complement Destí Personal Laboral Temporal"/>
    <n v="148.25"/>
    <n v="0"/>
    <n v="148.25"/>
    <n v="0"/>
    <n v="0"/>
    <n v="0"/>
    <n v="0"/>
    <n v="148.25"/>
  </r>
  <r>
    <n v="1"/>
    <n v="43903"/>
    <x v="0"/>
    <n v="1310004"/>
    <s v="1"/>
    <s v="1439031310004"/>
    <s v="Complement Específic Personal Laboral Temp"/>
    <n v="123.42"/>
    <n v="0"/>
    <n v="123.42"/>
    <n v="0"/>
    <n v="0"/>
    <n v="0"/>
    <n v="0"/>
    <n v="123.42"/>
  </r>
  <r>
    <n v="1"/>
    <n v="43903"/>
    <x v="0"/>
    <n v="1600001"/>
    <s v="1"/>
    <s v="1439031600001"/>
    <s v="Seguretat Social"/>
    <n v="190.77"/>
    <n v="0"/>
    <n v="190.77"/>
    <n v="0"/>
    <n v="0"/>
    <n v="0"/>
    <n v="0"/>
    <n v="190.77"/>
  </r>
  <r>
    <n v="1"/>
    <n v="43904"/>
    <x v="0"/>
    <n v="1310001"/>
    <s v="1"/>
    <s v="1439041310001"/>
    <s v="Retribucions Bàsiques Personal Laboral Temp"/>
    <n v="310.83"/>
    <n v="0"/>
    <n v="310.83"/>
    <n v="0"/>
    <n v="0"/>
    <n v="0"/>
    <n v="0"/>
    <n v="310.83"/>
  </r>
  <r>
    <n v="1"/>
    <n v="43904"/>
    <x v="0"/>
    <n v="1310003"/>
    <s v="1"/>
    <s v="1439041310003"/>
    <s v="Complement Destí Personal Laboral Temporal"/>
    <n v="148.25"/>
    <n v="0"/>
    <n v="148.25"/>
    <n v="0"/>
    <n v="0"/>
    <n v="0"/>
    <n v="0"/>
    <n v="148.25"/>
  </r>
  <r>
    <n v="1"/>
    <n v="43904"/>
    <x v="0"/>
    <n v="1310004"/>
    <s v="1"/>
    <s v="1439041310004"/>
    <s v="Complement Específic Personal Laboral Temp"/>
    <n v="123.42"/>
    <n v="0"/>
    <n v="123.42"/>
    <n v="0"/>
    <n v="0"/>
    <n v="0"/>
    <n v="0"/>
    <n v="123.42"/>
  </r>
  <r>
    <n v="1"/>
    <n v="43904"/>
    <x v="0"/>
    <n v="1600001"/>
    <s v="1"/>
    <s v="1439041600001"/>
    <s v="Seguretat Social"/>
    <n v="190.77"/>
    <n v="0"/>
    <n v="190.77"/>
    <n v="0"/>
    <n v="0"/>
    <n v="0"/>
    <n v="0"/>
    <n v="190.77"/>
  </r>
  <r>
    <n v="1"/>
    <n v="44200"/>
    <x v="1"/>
    <n v="2220001"/>
    <s v="2"/>
    <s v="1442002220001"/>
    <s v="Serveis de Telecomunicacions"/>
    <n v="300"/>
    <n v="0"/>
    <n v="300"/>
    <n v="190.87"/>
    <n v="125.46"/>
    <n v="125.46"/>
    <n v="0"/>
    <n v="174.54"/>
  </r>
  <r>
    <n v="1"/>
    <n v="45901"/>
    <x v="0"/>
    <n v="1300001"/>
    <s v="1"/>
    <s v="1459011300001"/>
    <s v="Retribucions Bàsiques Personal Laboral Fix"/>
    <n v="9612.5499999999993"/>
    <n v="0"/>
    <n v="9612.5499999999993"/>
    <n v="8963.5"/>
    <n v="8963.5"/>
    <n v="8963.5"/>
    <n v="0"/>
    <n v="649.04999999999995"/>
  </r>
  <r>
    <n v="1"/>
    <n v="45901"/>
    <x v="0"/>
    <n v="1300002"/>
    <s v="1"/>
    <s v="1459011300002"/>
    <s v="Triennis Personal Laboral Fix"/>
    <n v="1748.04"/>
    <n v="0"/>
    <n v="1748.04"/>
    <n v="1765.12"/>
    <n v="1765.12"/>
    <n v="1765.12"/>
    <n v="0"/>
    <n v="-17.079999999999998"/>
  </r>
  <r>
    <n v="1"/>
    <n v="45901"/>
    <x v="0"/>
    <n v="1300101"/>
    <s v="1"/>
    <s v="1459011300101"/>
    <s v="Hores Extres Personal Laboral Fix"/>
    <n v="800"/>
    <n v="0"/>
    <n v="800"/>
    <n v="1641.75"/>
    <n v="1641.75"/>
    <n v="1641.75"/>
    <n v="0"/>
    <n v="-841.75"/>
  </r>
  <r>
    <n v="1"/>
    <n v="45901"/>
    <x v="0"/>
    <n v="1300201"/>
    <s v="1"/>
    <s v="1459011300201"/>
    <s v="Complement Destí Personal Laboral Fix"/>
    <n v="5348.07"/>
    <n v="0"/>
    <n v="5348.07"/>
    <n v="4985.12"/>
    <n v="4985.12"/>
    <n v="4985.12"/>
    <n v="0"/>
    <n v="362.95"/>
  </r>
  <r>
    <n v="1"/>
    <n v="45901"/>
    <x v="0"/>
    <n v="1300202"/>
    <s v="1"/>
    <s v="1459011300202"/>
    <s v="Complement Específic Personal Laboral Fix"/>
    <n v="5723.9"/>
    <n v="0"/>
    <n v="5723.9"/>
    <n v="5335.4"/>
    <n v="5335.4"/>
    <n v="5335.4"/>
    <n v="0"/>
    <n v="388.5"/>
  </r>
  <r>
    <n v="1"/>
    <n v="45901"/>
    <x v="0"/>
    <n v="1310001"/>
    <s v="1"/>
    <s v="1459011310001"/>
    <s v="Retribucions Bàsiques Personal Laboral Temp"/>
    <n v="0"/>
    <n v="0"/>
    <n v="0"/>
    <n v="958.6"/>
    <n v="958.6"/>
    <n v="958.6"/>
    <n v="0"/>
    <n v="-958.6"/>
  </r>
  <r>
    <n v="1"/>
    <n v="45901"/>
    <x v="0"/>
    <n v="1310003"/>
    <s v="1"/>
    <s v="1459011310003"/>
    <s v="Complement Destí Personal Laboral Temporal"/>
    <n v="0"/>
    <n v="0"/>
    <n v="0"/>
    <n v="482.31"/>
    <n v="482.31"/>
    <n v="482.31"/>
    <n v="0"/>
    <n v="-482.31"/>
  </r>
  <r>
    <n v="1"/>
    <n v="45901"/>
    <x v="0"/>
    <n v="1310004"/>
    <s v="1"/>
    <s v="1459011310004"/>
    <s v="Complement Específic Personal Laboral Temp"/>
    <n v="0"/>
    <n v="0"/>
    <n v="0"/>
    <n v="516.20000000000005"/>
    <n v="516.20000000000005"/>
    <n v="516.20000000000005"/>
    <n v="0"/>
    <n v="-516.20000000000005"/>
  </r>
  <r>
    <n v="1"/>
    <n v="45901"/>
    <x v="0"/>
    <n v="1310005"/>
    <s v="1"/>
    <s v="1459011310005"/>
    <s v="Indemnitzacions personal laboral temporal"/>
    <n v="0"/>
    <n v="0"/>
    <n v="0"/>
    <n v="62.37"/>
    <n v="62.37"/>
    <n v="62.37"/>
    <n v="0"/>
    <n v="-62.37"/>
  </r>
  <r>
    <n v="1"/>
    <n v="45901"/>
    <x v="0"/>
    <n v="1500002"/>
    <s v="1"/>
    <s v="1459011500002"/>
    <s v="Productivitat Personal Laboral Fix"/>
    <n v="0"/>
    <n v="0"/>
    <n v="0"/>
    <n v="2607.12"/>
    <n v="2607.12"/>
    <n v="2607.12"/>
    <n v="0"/>
    <n v="-2607.12"/>
  </r>
  <r>
    <n v="1"/>
    <n v="45901"/>
    <x v="0"/>
    <n v="1500003"/>
    <s v="1"/>
    <s v="1459011500003"/>
    <s v="Productivitat personal laboral temporal"/>
    <n v="0"/>
    <n v="0"/>
    <n v="0"/>
    <n v="275.45999999999998"/>
    <n v="275.45999999999998"/>
    <n v="275.45999999999998"/>
    <n v="0"/>
    <n v="-275.45999999999998"/>
  </r>
  <r>
    <n v="1"/>
    <n v="45901"/>
    <x v="0"/>
    <n v="1510002"/>
    <s v="1"/>
    <s v="1459011510002"/>
    <s v="Hores Extres Personal Laboral Temporal"/>
    <n v="200"/>
    <n v="0"/>
    <n v="200"/>
    <n v="613.01"/>
    <n v="613.01"/>
    <n v="613.01"/>
    <n v="0"/>
    <n v="-413.01"/>
  </r>
  <r>
    <n v="1"/>
    <n v="45901"/>
    <x v="0"/>
    <n v="1600001"/>
    <s v="1"/>
    <s v="1459011600001"/>
    <s v="Seguretat Social"/>
    <n v="7078.69"/>
    <n v="0"/>
    <n v="7078.69"/>
    <n v="7553.43"/>
    <n v="7553.43"/>
    <n v="7553.43"/>
    <n v="0"/>
    <n v="-474.74"/>
  </r>
  <r>
    <n v="1"/>
    <n v="45901"/>
    <x v="1"/>
    <n v="2060001"/>
    <s v="2"/>
    <s v="1459012060001"/>
    <s v="Arrendament equips informàtic"/>
    <n v="50"/>
    <n v="0"/>
    <n v="50"/>
    <n v="0"/>
    <n v="0"/>
    <n v="0"/>
    <n v="0"/>
    <n v="50"/>
  </r>
  <r>
    <n v="1"/>
    <n v="45901"/>
    <x v="1"/>
    <n v="2160001"/>
    <s v="2"/>
    <s v="1459012160001"/>
    <s v="Manteniment Equips Informàtics"/>
    <n v="7000"/>
    <n v="0"/>
    <n v="7000"/>
    <n v="8594.32"/>
    <n v="7240.43"/>
    <n v="7240.43"/>
    <n v="0"/>
    <n v="-240.43"/>
  </r>
  <r>
    <n v="1"/>
    <n v="45901"/>
    <x v="1"/>
    <n v="2160002"/>
    <s v="2"/>
    <s v="1459012160002"/>
    <s v="Compra de petit material informàtic"/>
    <n v="50"/>
    <n v="0"/>
    <n v="50"/>
    <n v="0"/>
    <n v="0"/>
    <n v="0"/>
    <n v="0"/>
    <n v="50"/>
  </r>
  <r>
    <n v="1"/>
    <n v="45901"/>
    <x v="1"/>
    <n v="2200010"/>
    <s v="2"/>
    <s v="1459012200010"/>
    <s v="Fotocòpies i impressions"/>
    <n v="50"/>
    <n v="0"/>
    <n v="50"/>
    <n v="0"/>
    <n v="0"/>
    <n v="0"/>
    <n v="0"/>
    <n v="50"/>
  </r>
  <r>
    <n v="1"/>
    <n v="45901"/>
    <x v="1"/>
    <n v="2220001"/>
    <s v="2"/>
    <s v="1459012220001"/>
    <s v="Serveis de Telecomunicacions"/>
    <n v="1000"/>
    <n v="0"/>
    <n v="1000"/>
    <n v="753.53"/>
    <n v="443.7"/>
    <n v="443.7"/>
    <n v="0"/>
    <n v="556.29999999999995"/>
  </r>
  <r>
    <n v="1"/>
    <n v="45901"/>
    <x v="2"/>
    <n v="6360000"/>
    <s v="6"/>
    <s v="1459016360000"/>
    <s v="Adquisició equips informàtic"/>
    <n v="26000"/>
    <n v="0"/>
    <n v="26000"/>
    <n v="0"/>
    <n v="0"/>
    <n v="0"/>
    <n v="0"/>
    <n v="26000"/>
  </r>
  <r>
    <n v="1"/>
    <n v="49100"/>
    <x v="0"/>
    <n v="1300001"/>
    <s v="1"/>
    <s v="1491001300001"/>
    <s v="Retribucions Bàsiques Personal Laboral Fix"/>
    <n v="39807.839999999997"/>
    <n v="0"/>
    <n v="39807.839999999997"/>
    <n v="28671.72"/>
    <n v="28671.72"/>
    <n v="28671.72"/>
    <n v="0"/>
    <n v="11136.12"/>
  </r>
  <r>
    <n v="1"/>
    <n v="49100"/>
    <x v="0"/>
    <n v="1300002"/>
    <s v="1"/>
    <s v="1491001300002"/>
    <s v="Triennis Personal Laboral Fix"/>
    <n v="5350.34"/>
    <n v="0"/>
    <n v="5350.34"/>
    <n v="4981.1499999999996"/>
    <n v="4981.1499999999996"/>
    <n v="4981.1499999999996"/>
    <n v="0"/>
    <n v="369.19"/>
  </r>
  <r>
    <n v="1"/>
    <n v="49100"/>
    <x v="0"/>
    <n v="1300101"/>
    <s v="1"/>
    <s v="1491001300101"/>
    <s v="Hores Extres Personal Laboral Fix"/>
    <n v="625"/>
    <n v="0"/>
    <n v="625"/>
    <n v="883.18"/>
    <n v="883.18"/>
    <n v="883.18"/>
    <n v="0"/>
    <n v="-258.18"/>
  </r>
  <r>
    <n v="1"/>
    <n v="49100"/>
    <x v="0"/>
    <n v="1300201"/>
    <s v="1"/>
    <s v="1491001300201"/>
    <s v="Complement Destí Personal Laboral Fix"/>
    <n v="22213.1"/>
    <n v="0"/>
    <n v="22213.1"/>
    <n v="15978.48"/>
    <n v="15978.48"/>
    <n v="15978.48"/>
    <n v="0"/>
    <n v="6234.62"/>
  </r>
  <r>
    <n v="1"/>
    <n v="49100"/>
    <x v="0"/>
    <n v="1300202"/>
    <s v="1"/>
    <s v="1491001300202"/>
    <s v="Complement Específic Personal Laboral Fix"/>
    <n v="24133.38"/>
    <n v="0"/>
    <n v="24133.38"/>
    <n v="17671.080000000002"/>
    <n v="17671.080000000002"/>
    <n v="17671.080000000002"/>
    <n v="0"/>
    <n v="6462.3"/>
  </r>
  <r>
    <n v="1"/>
    <n v="49100"/>
    <x v="0"/>
    <n v="1310001"/>
    <s v="1"/>
    <s v="1491001310001"/>
    <s v="Retribucions Bàsiques Personal Laboral Temp"/>
    <n v="11422.79"/>
    <n v="0"/>
    <n v="11422.79"/>
    <n v="22140.21"/>
    <n v="22140.21"/>
    <n v="22140.21"/>
    <n v="0"/>
    <n v="-10717.42"/>
  </r>
  <r>
    <n v="1"/>
    <n v="49100"/>
    <x v="0"/>
    <n v="1310002"/>
    <s v="1"/>
    <s v="1491001310002"/>
    <s v="Triennis laboral temporal"/>
    <n v="836.22"/>
    <n v="0"/>
    <n v="836.22"/>
    <n v="1233.26"/>
    <n v="1233.26"/>
    <n v="1233.26"/>
    <n v="0"/>
    <n v="-397.04"/>
  </r>
  <r>
    <n v="1"/>
    <n v="49100"/>
    <x v="0"/>
    <n v="1310003"/>
    <s v="1"/>
    <s v="1491001310003"/>
    <s v="Complement Destí Personal Laboral Temporal"/>
    <n v="6389.6"/>
    <n v="0"/>
    <n v="6389.6"/>
    <n v="12379.99"/>
    <n v="12379.99"/>
    <n v="12379.99"/>
    <n v="0"/>
    <n v="-5990.39"/>
  </r>
  <r>
    <n v="1"/>
    <n v="49100"/>
    <x v="0"/>
    <n v="1310004"/>
    <s v="1"/>
    <s v="1491001310004"/>
    <s v="Complement Específic Personal Laboral Temp"/>
    <n v="5123.4399999999996"/>
    <n v="0"/>
    <n v="5123.4399999999996"/>
    <n v="11260.44"/>
    <n v="11260.44"/>
    <n v="11260.44"/>
    <n v="0"/>
    <n v="-6137"/>
  </r>
  <r>
    <n v="1"/>
    <n v="49100"/>
    <x v="0"/>
    <n v="1500002"/>
    <s v="1"/>
    <s v="1491001500002"/>
    <s v="Productivitat Personal Laboral Fix"/>
    <n v="0"/>
    <n v="1255.55"/>
    <n v="1255.55"/>
    <n v="785.86"/>
    <n v="785.86"/>
    <n v="785.86"/>
    <n v="0"/>
    <n v="469.69"/>
  </r>
  <r>
    <n v="1"/>
    <n v="49100"/>
    <x v="0"/>
    <n v="1500003"/>
    <s v="1"/>
    <s v="1491001500003"/>
    <s v="Productivitat personal laboral temporal"/>
    <n v="0"/>
    <n v="0"/>
    <n v="0"/>
    <n v="499.69"/>
    <n v="499.69"/>
    <n v="499.69"/>
    <n v="0"/>
    <n v="-499.69"/>
  </r>
  <r>
    <n v="1"/>
    <n v="49100"/>
    <x v="0"/>
    <n v="1510002"/>
    <s v="1"/>
    <s v="1491001510002"/>
    <s v="Hores Extres Personal Laboral Temporal"/>
    <n v="350"/>
    <n v="0"/>
    <n v="350"/>
    <n v="247.65"/>
    <n v="247.65"/>
    <n v="247.65"/>
    <n v="0"/>
    <n v="102.35"/>
  </r>
  <r>
    <n v="1"/>
    <n v="49100"/>
    <x v="0"/>
    <n v="1600001"/>
    <s v="1"/>
    <s v="1491001600001"/>
    <s v="Seguretat Social"/>
    <n v="36376.68"/>
    <n v="0"/>
    <n v="36376.68"/>
    <n v="35925.07"/>
    <n v="35925.07"/>
    <n v="35925.07"/>
    <n v="0"/>
    <n v="451.61"/>
  </r>
  <r>
    <n v="1"/>
    <n v="49100"/>
    <x v="1"/>
    <n v="2060001"/>
    <s v="2"/>
    <s v="1491002060001"/>
    <s v="Arrendament equips informàtic"/>
    <n v="290.39999999999998"/>
    <n v="0"/>
    <n v="290.39999999999998"/>
    <n v="290.39999999999998"/>
    <n v="220"/>
    <n v="220"/>
    <n v="0"/>
    <n v="70.400000000000006"/>
  </r>
  <r>
    <n v="1"/>
    <n v="49100"/>
    <x v="1"/>
    <n v="2090002"/>
    <s v="2"/>
    <s v="1491002090002"/>
    <s v="Drets d'Autors"/>
    <n v="9400"/>
    <n v="0"/>
    <n v="9400"/>
    <n v="2170.08"/>
    <n v="2148.84"/>
    <n v="2148.84"/>
    <n v="0"/>
    <n v="7251.16"/>
  </r>
  <r>
    <n v="1"/>
    <n v="49100"/>
    <x v="1"/>
    <n v="2130001"/>
    <s v="2"/>
    <s v="1491002130001"/>
    <s v="Manteniment maquinària, instal i utillatge"/>
    <n v="700"/>
    <n v="0"/>
    <n v="700"/>
    <n v="212.68"/>
    <n v="212.68"/>
    <n v="212.68"/>
    <n v="0"/>
    <n v="487.32"/>
  </r>
  <r>
    <n v="1"/>
    <n v="49100"/>
    <x v="1"/>
    <n v="2140001"/>
    <s v="2"/>
    <s v="1491002140001"/>
    <s v="Manteniment Elements de Transport"/>
    <n v="500"/>
    <n v="0"/>
    <n v="500"/>
    <n v="34.18"/>
    <n v="34.18"/>
    <n v="34.18"/>
    <n v="0"/>
    <n v="465.82"/>
  </r>
  <r>
    <n v="1"/>
    <n v="49100"/>
    <x v="1"/>
    <n v="2160001"/>
    <s v="2"/>
    <s v="1491002160001"/>
    <s v="Manteniment Equips Informàtics"/>
    <n v="200"/>
    <n v="0"/>
    <n v="200"/>
    <n v="0"/>
    <n v="0"/>
    <n v="0"/>
    <n v="0"/>
    <n v="200"/>
  </r>
  <r>
    <n v="1"/>
    <n v="49100"/>
    <x v="1"/>
    <n v="2160002"/>
    <s v="2"/>
    <s v="1491002160002"/>
    <s v="Compra de petit material informàtic"/>
    <n v="600"/>
    <n v="0"/>
    <n v="600"/>
    <n v="0"/>
    <n v="0"/>
    <n v="0"/>
    <n v="0"/>
    <n v="600"/>
  </r>
  <r>
    <n v="1"/>
    <n v="49100"/>
    <x v="1"/>
    <n v="2200001"/>
    <s v="2"/>
    <s v="1491002200001"/>
    <s v="Material d'oficina"/>
    <n v="500"/>
    <n v="0"/>
    <n v="500"/>
    <n v="216.89"/>
    <n v="43.09"/>
    <n v="43.09"/>
    <n v="0"/>
    <n v="456.91"/>
  </r>
  <r>
    <n v="1"/>
    <n v="49100"/>
    <x v="1"/>
    <n v="2200010"/>
    <s v="2"/>
    <s v="1491002200010"/>
    <s v="Fotocòpies i impressions"/>
    <n v="538.46"/>
    <n v="0"/>
    <n v="538.46"/>
    <n v="538.45000000000005"/>
    <n v="292.98"/>
    <n v="292.98"/>
    <n v="0"/>
    <n v="245.48"/>
  </r>
  <r>
    <n v="1"/>
    <n v="49100"/>
    <x v="1"/>
    <n v="2200101"/>
    <s v="2"/>
    <s v="1491002200101"/>
    <s v="Premsa, revistes, llibres i altres publicacions"/>
    <n v="1200"/>
    <n v="0"/>
    <n v="1200"/>
    <n v="1193.57"/>
    <n v="1193.57"/>
    <n v="1193.57"/>
    <n v="0"/>
    <n v="6.43"/>
  </r>
  <r>
    <n v="1"/>
    <n v="49100"/>
    <x v="1"/>
    <n v="2219905"/>
    <s v="2"/>
    <s v="1491002219905"/>
    <s v="COVID Subministrament de productes"/>
    <n v="300"/>
    <n v="0"/>
    <n v="300"/>
    <n v="0"/>
    <n v="0"/>
    <n v="0"/>
    <n v="0"/>
    <n v="300"/>
  </r>
  <r>
    <n v="1"/>
    <n v="49100"/>
    <x v="1"/>
    <n v="2220001"/>
    <s v="2"/>
    <s v="1491002220001"/>
    <s v="Serveis de Telecomunicacions"/>
    <n v="2500"/>
    <n v="0"/>
    <n v="2500"/>
    <n v="2076.71"/>
    <n v="1508.67"/>
    <n v="1508.67"/>
    <n v="0"/>
    <n v="991.33"/>
  </r>
  <r>
    <n v="1"/>
    <n v="49100"/>
    <x v="1"/>
    <n v="2220101"/>
    <s v="2"/>
    <s v="1491002220101"/>
    <s v="Despeses Postals"/>
    <n v="100"/>
    <n v="0"/>
    <n v="100"/>
    <n v="0"/>
    <n v="0"/>
    <n v="0"/>
    <n v="0"/>
    <n v="100"/>
  </r>
  <r>
    <n v="1"/>
    <n v="49100"/>
    <x v="1"/>
    <n v="2220301"/>
    <s v="2"/>
    <s v="1491002220301"/>
    <s v="Manteniment WEB"/>
    <n v="2250"/>
    <n v="0"/>
    <n v="2250"/>
    <n v="1969"/>
    <n v="1953"/>
    <n v="1953"/>
    <n v="0"/>
    <n v="297"/>
  </r>
  <r>
    <n v="1"/>
    <n v="49100"/>
    <x v="1"/>
    <n v="2240001"/>
    <s v="2"/>
    <s v="1491002240001"/>
    <s v="Assegurances"/>
    <n v="400"/>
    <n v="0"/>
    <n v="400"/>
    <n v="258.97000000000003"/>
    <n v="258.95999999999998"/>
    <n v="258.95999999999998"/>
    <n v="0"/>
    <n v="141.04"/>
  </r>
  <r>
    <n v="1"/>
    <n v="49100"/>
    <x v="1"/>
    <n v="2250000"/>
    <s v="2"/>
    <s v="1491002250000"/>
    <s v="Tributs Estatals"/>
    <n v="1300"/>
    <n v="0"/>
    <n v="1300"/>
    <n v="1189.1500000000001"/>
    <n v="1189.1500000000001"/>
    <n v="1189.1500000000001"/>
    <n v="0"/>
    <n v="110.85"/>
  </r>
  <r>
    <n v="1"/>
    <n v="49100"/>
    <x v="1"/>
    <n v="2260101"/>
    <s v="2"/>
    <s v="1491002260101"/>
    <s v="Atencions protcol·làries i representatives"/>
    <n v="1000"/>
    <n v="0"/>
    <n v="1000"/>
    <n v="360"/>
    <n v="360"/>
    <n v="360"/>
    <n v="0"/>
    <n v="640"/>
  </r>
  <r>
    <n v="1"/>
    <n v="49100"/>
    <x v="1"/>
    <n v="2260201"/>
    <s v="2"/>
    <s v="1491002260201"/>
    <s v="Publicitat i propaganda"/>
    <n v="100"/>
    <n v="0"/>
    <n v="100"/>
    <n v="153.88"/>
    <n v="153.88"/>
    <n v="153.88"/>
    <n v="0"/>
    <n v="-53.88"/>
  </r>
  <r>
    <n v="1"/>
    <n v="49100"/>
    <x v="1"/>
    <n v="2270600"/>
    <s v="2"/>
    <s v="1491002270600"/>
    <s v="Estudis i treballs tècnics"/>
    <n v="3500"/>
    <n v="0"/>
    <n v="3500"/>
    <n v="3555.8"/>
    <n v="3542.43"/>
    <n v="3542.43"/>
    <n v="0"/>
    <n v="-42.43"/>
  </r>
  <r>
    <n v="1"/>
    <n v="49100"/>
    <x v="1"/>
    <n v="2279900"/>
    <s v="2"/>
    <s v="1491002279900"/>
    <s v="Altres treballs realitzats per altres empreses i professionals"/>
    <n v="3000"/>
    <n v="0"/>
    <n v="3000"/>
    <n v="6144.8"/>
    <n v="5519.98"/>
    <n v="5519.98"/>
    <n v="0"/>
    <n v="-2519.98"/>
  </r>
  <r>
    <n v="1"/>
    <n v="49100"/>
    <x v="1"/>
    <n v="2302000"/>
    <s v="2"/>
    <s v="1491002302000"/>
    <s v="Dietes del personal no directiu"/>
    <n v="50"/>
    <n v="0"/>
    <n v="50"/>
    <n v="83.05"/>
    <n v="83.05"/>
    <n v="83.05"/>
    <n v="0"/>
    <n v="-33.049999999999997"/>
  </r>
  <r>
    <n v="1"/>
    <n v="49100"/>
    <x v="1"/>
    <n v="2312000"/>
    <s v="2"/>
    <s v="1491002312000"/>
    <s v="Locomoció del personal no directiu"/>
    <n v="200"/>
    <n v="0"/>
    <n v="200"/>
    <n v="405.33"/>
    <n v="405.33"/>
    <n v="405.33"/>
    <n v="0"/>
    <n v="-205.33"/>
  </r>
  <r>
    <n v="1"/>
    <n v="49101"/>
    <x v="1"/>
    <n v="2279954"/>
    <s v="2"/>
    <s v="1491012279954"/>
    <s v="Manteniment i connexió a internet d'alta capacitat"/>
    <n v="4835.97"/>
    <n v="0"/>
    <n v="4835.97"/>
    <n v="4835.96"/>
    <n v="4835.96"/>
    <n v="4835.96"/>
    <n v="0"/>
    <n v="0.01"/>
  </r>
  <r>
    <n v="1"/>
    <n v="91200"/>
    <x v="0"/>
    <n v="1000101"/>
    <s v="1"/>
    <s v="1912001000101"/>
    <s v="Regidors Corporació"/>
    <n v="218945.36"/>
    <n v="0"/>
    <n v="218945.36"/>
    <n v="207665.97"/>
    <n v="207665.97"/>
    <n v="207665.97"/>
    <n v="0"/>
    <n v="11279.39"/>
  </r>
  <r>
    <n v="1"/>
    <n v="91200"/>
    <x v="0"/>
    <n v="1600001"/>
    <s v="1"/>
    <s v="1912001600001"/>
    <s v="Seguretat Social"/>
    <n v="71266.36"/>
    <n v="0"/>
    <n v="71266.36"/>
    <n v="65477.85"/>
    <n v="65477.85"/>
    <n v="65477.85"/>
    <n v="0"/>
    <n v="5788.51"/>
  </r>
  <r>
    <n v="1"/>
    <n v="91200"/>
    <x v="1"/>
    <n v="2220001"/>
    <s v="2"/>
    <s v="1912002220001"/>
    <s v="Serveis de Telecomunicacions"/>
    <n v="300"/>
    <n v="0"/>
    <n v="300"/>
    <n v="300"/>
    <n v="162.16"/>
    <n v="162.16"/>
    <n v="0"/>
    <n v="137.84"/>
  </r>
  <r>
    <n v="1"/>
    <n v="91200"/>
    <x v="1"/>
    <n v="2260101"/>
    <s v="2"/>
    <s v="1912002260101"/>
    <s v="Atencions protcol·làries i representatives"/>
    <n v="1500"/>
    <n v="0"/>
    <n v="1500"/>
    <n v="1178.1600000000001"/>
    <n v="1178.1600000000001"/>
    <n v="1178.1600000000001"/>
    <n v="0"/>
    <n v="321.83999999999997"/>
  </r>
  <r>
    <n v="1"/>
    <n v="91200"/>
    <x v="1"/>
    <n v="2260102"/>
    <s v="2"/>
    <s v="1912002260102"/>
    <s v="Material de Protocol"/>
    <n v="363"/>
    <n v="0"/>
    <n v="363"/>
    <n v="314.11"/>
    <n v="314.11"/>
    <n v="314.11"/>
    <n v="0"/>
    <n v="48.89"/>
  </r>
  <r>
    <n v="1"/>
    <n v="91200"/>
    <x v="1"/>
    <n v="2269900"/>
    <s v="2"/>
    <s v="1912002269900"/>
    <s v="Altres despeses diverses"/>
    <n v="1500"/>
    <n v="0"/>
    <n v="1500"/>
    <n v="280.01"/>
    <n v="280.01"/>
    <n v="280.01"/>
    <n v="0"/>
    <n v="1219.99"/>
  </r>
  <r>
    <n v="1"/>
    <n v="91200"/>
    <x v="1"/>
    <n v="2269915"/>
    <s v="2"/>
    <s v="1912002269915"/>
    <s v="Associacions Municipals"/>
    <n v="14750"/>
    <n v="0"/>
    <n v="14750"/>
    <n v="14284.58"/>
    <n v="14284.58"/>
    <n v="14284.58"/>
    <n v="0"/>
    <n v="465.42"/>
  </r>
  <r>
    <n v="1"/>
    <n v="91200"/>
    <x v="1"/>
    <n v="2300001"/>
    <s v="2"/>
    <s v="1912002300001"/>
    <s v="Dietes dels memebres dels òrgans de govern"/>
    <n v="400"/>
    <n v="0"/>
    <n v="400"/>
    <n v="0"/>
    <n v="0"/>
    <n v="0"/>
    <n v="0"/>
    <n v="400"/>
  </r>
  <r>
    <n v="1"/>
    <n v="91200"/>
    <x v="1"/>
    <n v="2300002"/>
    <s v="2"/>
    <s v="1912002300002"/>
    <s v="Assistències Reunions Regidors"/>
    <n v="36500"/>
    <n v="0"/>
    <n v="36500"/>
    <n v="38935"/>
    <n v="38935"/>
    <n v="38935"/>
    <n v="0"/>
    <n v="-2435"/>
  </r>
  <r>
    <n v="1"/>
    <n v="91200"/>
    <x v="1"/>
    <n v="2302000"/>
    <s v="2"/>
    <s v="1912002302000"/>
    <s v="Dietes del personal no directiu"/>
    <n v="0"/>
    <n v="0"/>
    <n v="0"/>
    <n v="824.45"/>
    <n v="824.45"/>
    <n v="824.45"/>
    <n v="0"/>
    <n v="-824.45"/>
  </r>
  <r>
    <n v="1"/>
    <n v="91200"/>
    <x v="1"/>
    <n v="2310000"/>
    <s v="2"/>
    <s v="1912002310000"/>
    <s v="Locomoció dels Membres dels Òrgans de Govern"/>
    <n v="600"/>
    <n v="0"/>
    <n v="600"/>
    <n v="939"/>
    <n v="939"/>
    <n v="939"/>
    <n v="0"/>
    <n v="-339"/>
  </r>
  <r>
    <n v="1"/>
    <n v="91200"/>
    <x v="1"/>
    <n v="2330001"/>
    <s v="2"/>
    <s v="1912002330001"/>
    <s v="Assistències Juntes Veïnals"/>
    <n v="17100"/>
    <n v="0"/>
    <n v="17100"/>
    <n v="15399.71"/>
    <n v="15399.71"/>
    <n v="15399.71"/>
    <n v="0"/>
    <n v="1700.29"/>
  </r>
  <r>
    <n v="1"/>
    <n v="91200"/>
    <x v="3"/>
    <n v="4800079"/>
    <s v="4"/>
    <s v="1912004800079"/>
    <s v="Subv. Grups Municipals"/>
    <n v="12700"/>
    <n v="0"/>
    <n v="12700"/>
    <n v="11640.73"/>
    <n v="11640.73"/>
    <n v="10332.69"/>
    <n v="1308.04"/>
    <n v="1059.27"/>
  </r>
  <r>
    <n v="1"/>
    <n v="91200"/>
    <x v="3"/>
    <n v="4800199"/>
    <s v="4"/>
    <s v="1912004800199"/>
    <s v="Subv. Associació Melfha. Detecció de celiaquia a campaments de refugiats."/>
    <n v="0"/>
    <n v="1600"/>
    <n v="1600"/>
    <n v="1600"/>
    <n v="1600"/>
    <n v="1600"/>
    <n v="0"/>
    <n v="0"/>
  </r>
  <r>
    <n v="1"/>
    <n v="92000"/>
    <x v="0"/>
    <n v="1200001"/>
    <s v="1"/>
    <s v="1920001200001"/>
    <s v="Sous Grup A1"/>
    <n v="50886.78"/>
    <n v="0"/>
    <n v="50886.78"/>
    <n v="51398.879999999997"/>
    <n v="51398.879999999997"/>
    <n v="51398.879999999997"/>
    <n v="0"/>
    <n v="-512.1"/>
  </r>
  <r>
    <n v="1"/>
    <n v="92000"/>
    <x v="0"/>
    <n v="1200301"/>
    <s v="1"/>
    <s v="1920001200301"/>
    <s v="Sous Grup C1"/>
    <n v="22845.58"/>
    <n v="0"/>
    <n v="22845.58"/>
    <n v="23077.52"/>
    <n v="23077.52"/>
    <n v="23077.52"/>
    <n v="0"/>
    <n v="-231.94"/>
  </r>
  <r>
    <n v="1"/>
    <n v="92000"/>
    <x v="0"/>
    <n v="1200601"/>
    <s v="1"/>
    <s v="1920001200601"/>
    <s v="Triennis funcionaris"/>
    <n v="22331.22"/>
    <n v="0"/>
    <n v="22331.22"/>
    <n v="22552.7"/>
    <n v="22552.7"/>
    <n v="22552.7"/>
    <n v="0"/>
    <n v="-221.48"/>
  </r>
  <r>
    <n v="1"/>
    <n v="92000"/>
    <x v="0"/>
    <n v="1210001"/>
    <s v="1"/>
    <s v="1920001210001"/>
    <s v="Complement Destí Personal Funcionari"/>
    <n v="51783.199999999997"/>
    <n v="0"/>
    <n v="51783.199999999997"/>
    <n v="52290.98"/>
    <n v="52290.98"/>
    <n v="52290.98"/>
    <n v="0"/>
    <n v="-507.78"/>
  </r>
  <r>
    <n v="1"/>
    <n v="92000"/>
    <x v="0"/>
    <n v="1210101"/>
    <s v="1"/>
    <s v="1920001210101"/>
    <s v="Complement Específic Personal Funcionari"/>
    <n v="75752.740000000005"/>
    <n v="0"/>
    <n v="75752.740000000005"/>
    <n v="76495.58"/>
    <n v="76495.58"/>
    <n v="76495.58"/>
    <n v="0"/>
    <n v="-742.84"/>
  </r>
  <r>
    <n v="1"/>
    <n v="92000"/>
    <x v="0"/>
    <n v="1300001"/>
    <s v="1"/>
    <s v="1920001300001"/>
    <s v="Retribucions Bàsiques Personal Laboral Fix"/>
    <n v="177527.52"/>
    <n v="0"/>
    <n v="177527.52"/>
    <n v="187020.57"/>
    <n v="187020.57"/>
    <n v="187020.57"/>
    <n v="0"/>
    <n v="-9493.0499999999993"/>
  </r>
  <r>
    <n v="1"/>
    <n v="92000"/>
    <x v="0"/>
    <n v="1300002"/>
    <s v="1"/>
    <s v="1920001300002"/>
    <s v="Triennis Personal Laboral Fix"/>
    <n v="45888.72"/>
    <n v="0"/>
    <n v="45888.72"/>
    <n v="45647.99"/>
    <n v="45647.99"/>
    <n v="45647.99"/>
    <n v="0"/>
    <n v="240.73"/>
  </r>
  <r>
    <n v="1"/>
    <n v="92000"/>
    <x v="0"/>
    <n v="1300101"/>
    <s v="1"/>
    <s v="1920001300101"/>
    <s v="Hores Extres Personal Laboral Fix"/>
    <n v="0"/>
    <n v="0"/>
    <n v="0"/>
    <n v="1265.2"/>
    <n v="1265.2"/>
    <n v="1265.2"/>
    <n v="0"/>
    <n v="-1265.2"/>
  </r>
  <r>
    <n v="1"/>
    <n v="92000"/>
    <x v="0"/>
    <n v="1300201"/>
    <s v="1"/>
    <s v="1920001300201"/>
    <s v="Complement Destí Personal Laboral Fix"/>
    <n v="104937.84"/>
    <n v="0"/>
    <n v="104937.84"/>
    <n v="110267.21"/>
    <n v="110267.21"/>
    <n v="110267.21"/>
    <n v="0"/>
    <n v="-5329.37"/>
  </r>
  <r>
    <n v="1"/>
    <n v="92000"/>
    <x v="0"/>
    <n v="1300202"/>
    <s v="1"/>
    <s v="1920001300202"/>
    <s v="Complement Específic Personal Laboral Fix"/>
    <n v="104006.7"/>
    <n v="0"/>
    <n v="104006.7"/>
    <n v="109175.52"/>
    <n v="109175.52"/>
    <n v="109175.52"/>
    <n v="0"/>
    <n v="-5168.82"/>
  </r>
  <r>
    <n v="1"/>
    <n v="92000"/>
    <x v="0"/>
    <n v="1310001"/>
    <s v="1"/>
    <s v="1920001310001"/>
    <s v="Retribucions Bàsiques Personal Laboral Temp"/>
    <n v="26337.81"/>
    <n v="0"/>
    <n v="26337.81"/>
    <n v="17797.830000000002"/>
    <n v="17797.830000000002"/>
    <n v="17797.830000000002"/>
    <n v="0"/>
    <n v="8539.98"/>
  </r>
  <r>
    <n v="1"/>
    <n v="92000"/>
    <x v="0"/>
    <n v="1310003"/>
    <s v="1"/>
    <s v="1920001310003"/>
    <s v="Complement Destí Personal Laboral Temporal"/>
    <n v="13505.8"/>
    <n v="0"/>
    <n v="13505.8"/>
    <n v="8583.9"/>
    <n v="8583.9"/>
    <n v="8583.9"/>
    <n v="0"/>
    <n v="4921.8999999999996"/>
  </r>
  <r>
    <n v="1"/>
    <n v="92000"/>
    <x v="0"/>
    <n v="1310004"/>
    <s v="1"/>
    <s v="1920001310004"/>
    <s v="Complement Específic Personal Laboral Temp"/>
    <n v="13769.42"/>
    <n v="0"/>
    <n v="13769.42"/>
    <n v="9415.14"/>
    <n v="9415.14"/>
    <n v="9415.14"/>
    <n v="0"/>
    <n v="4354.28"/>
  </r>
  <r>
    <n v="1"/>
    <n v="92000"/>
    <x v="0"/>
    <n v="1310005"/>
    <s v="1"/>
    <s v="1920001310005"/>
    <s v="Indemnitzacions personal laboral temporal"/>
    <n v="0"/>
    <n v="0"/>
    <n v="0"/>
    <n v="24.8"/>
    <n v="24.8"/>
    <n v="24.8"/>
    <n v="0"/>
    <n v="-24.8"/>
  </r>
  <r>
    <n v="1"/>
    <n v="92000"/>
    <x v="0"/>
    <n v="1500001"/>
    <s v="1"/>
    <s v="1920001500001"/>
    <s v="Productivitat Personal Funcionari"/>
    <n v="14705.6"/>
    <n v="-5000"/>
    <n v="9705.6"/>
    <n v="9796.93"/>
    <n v="9796.93"/>
    <n v="9796.93"/>
    <n v="0"/>
    <n v="-91.33"/>
  </r>
  <r>
    <n v="1"/>
    <n v="92000"/>
    <x v="0"/>
    <n v="1500002"/>
    <s v="1"/>
    <s v="1920001500002"/>
    <s v="Productivitat Personal Laboral Fix"/>
    <n v="1303.56"/>
    <n v="0"/>
    <n v="1303.56"/>
    <n v="6807.26"/>
    <n v="6807.26"/>
    <n v="6807.26"/>
    <n v="0"/>
    <n v="-5503.7"/>
  </r>
  <r>
    <n v="1"/>
    <n v="92000"/>
    <x v="0"/>
    <n v="1500003"/>
    <s v="1"/>
    <s v="1920001500003"/>
    <s v="Productivitat personal laboral temporal"/>
    <n v="45000"/>
    <n v="-37550.5"/>
    <n v="7449.5"/>
    <n v="247.77"/>
    <n v="247.77"/>
    <n v="247.77"/>
    <n v="0"/>
    <n v="7201.73"/>
  </r>
  <r>
    <n v="1"/>
    <n v="92000"/>
    <x v="0"/>
    <n v="1510001"/>
    <s v="1"/>
    <s v="1920001510001"/>
    <s v="Gratificació Funcionaris Hores Extra"/>
    <n v="0"/>
    <n v="0"/>
    <n v="0"/>
    <n v="889.69"/>
    <n v="889.69"/>
    <n v="889.69"/>
    <n v="0"/>
    <n v="-889.69"/>
  </r>
  <r>
    <n v="1"/>
    <n v="92000"/>
    <x v="0"/>
    <n v="1510002"/>
    <s v="1"/>
    <s v="1920001510002"/>
    <s v="Hores Extres Personal Laboral Temporal"/>
    <n v="0"/>
    <n v="0"/>
    <n v="0"/>
    <n v="147.36000000000001"/>
    <n v="147.36000000000001"/>
    <n v="147.36000000000001"/>
    <n v="0"/>
    <n v="-147.36000000000001"/>
  </r>
  <r>
    <n v="1"/>
    <n v="92000"/>
    <x v="0"/>
    <n v="1600001"/>
    <s v="1"/>
    <s v="1920001600001"/>
    <s v="Seguretat Social"/>
    <n v="205557.88"/>
    <n v="0"/>
    <n v="205557.88"/>
    <n v="215883.24"/>
    <n v="215883.24"/>
    <n v="215883.24"/>
    <n v="0"/>
    <n v="-10325.36"/>
  </r>
  <r>
    <n v="1"/>
    <n v="92000"/>
    <x v="0"/>
    <n v="1620001"/>
    <s v="1"/>
    <s v="1920001620001"/>
    <s v="Formació i perfeccionament"/>
    <n v="2000"/>
    <n v="0"/>
    <n v="2000"/>
    <n v="464"/>
    <n v="464"/>
    <n v="464"/>
    <n v="0"/>
    <n v="1536"/>
  </r>
  <r>
    <n v="1"/>
    <n v="92000"/>
    <x v="0"/>
    <n v="1620401"/>
    <s v="1"/>
    <s v="1920001620401"/>
    <s v="Fons d'acció social"/>
    <n v="34500"/>
    <n v="0"/>
    <n v="34500"/>
    <n v="34947.980000000003"/>
    <n v="34947.980000000003"/>
    <n v="34947.980000000003"/>
    <n v="0"/>
    <n v="-447.98"/>
  </r>
  <r>
    <n v="1"/>
    <n v="92000"/>
    <x v="1"/>
    <n v="2060001"/>
    <s v="2"/>
    <s v="1920002060001"/>
    <s v="Arrendament equips informàtic"/>
    <n v="4071.99"/>
    <n v="0"/>
    <n v="4071.99"/>
    <n v="4071.99"/>
    <n v="3498.11"/>
    <n v="3498.11"/>
    <n v="0"/>
    <n v="573.88"/>
  </r>
  <r>
    <n v="1"/>
    <n v="92000"/>
    <x v="1"/>
    <n v="2150001"/>
    <s v="2"/>
    <s v="1920002150001"/>
    <s v="Manteniment mobiliari"/>
    <n v="0"/>
    <n v="0"/>
    <n v="0"/>
    <n v="815.84"/>
    <n v="815.84"/>
    <n v="815.84"/>
    <n v="0"/>
    <n v="-815.84"/>
  </r>
  <r>
    <n v="1"/>
    <n v="92000"/>
    <x v="1"/>
    <n v="2160001"/>
    <s v="2"/>
    <s v="1920002160001"/>
    <s v="Manteniment Equips Informàtics"/>
    <n v="17900"/>
    <n v="214.78"/>
    <n v="18114.78"/>
    <n v="7556.73"/>
    <n v="6145.56"/>
    <n v="6145.56"/>
    <n v="0"/>
    <n v="11969.22"/>
  </r>
  <r>
    <n v="1"/>
    <n v="92000"/>
    <x v="1"/>
    <n v="2160002"/>
    <s v="2"/>
    <s v="1920002160002"/>
    <s v="Compra de petit material informàtic"/>
    <n v="2500"/>
    <n v="0"/>
    <n v="2500"/>
    <n v="2654.71"/>
    <n v="2654.71"/>
    <n v="2654.71"/>
    <n v="0"/>
    <n v="-154.71"/>
  </r>
  <r>
    <n v="1"/>
    <n v="92000"/>
    <x v="1"/>
    <n v="2200001"/>
    <s v="2"/>
    <s v="1920002200001"/>
    <s v="Material d'oficina"/>
    <n v="6000"/>
    <n v="0"/>
    <n v="6000"/>
    <n v="9864.11"/>
    <n v="7980.45"/>
    <n v="7980.45"/>
    <n v="0"/>
    <n v="-1980.45"/>
  </r>
  <r>
    <n v="1"/>
    <n v="92000"/>
    <x v="1"/>
    <n v="2200010"/>
    <s v="2"/>
    <s v="1920002200010"/>
    <s v="Fotocòpies i impressions"/>
    <n v="6356.05"/>
    <n v="0"/>
    <n v="6356.05"/>
    <n v="8050.78"/>
    <n v="6051.55"/>
    <n v="6051.55"/>
    <n v="0"/>
    <n v="304.5"/>
  </r>
  <r>
    <n v="1"/>
    <n v="92000"/>
    <x v="1"/>
    <n v="2200101"/>
    <s v="2"/>
    <s v="1920002200101"/>
    <s v="Premsa, revistes, llibres i altres publicacions"/>
    <n v="2500"/>
    <n v="0"/>
    <n v="2500"/>
    <n v="1915.35"/>
    <n v="1915.35"/>
    <n v="1915.35"/>
    <n v="0"/>
    <n v="584.65"/>
  </r>
  <r>
    <n v="1"/>
    <n v="92000"/>
    <x v="1"/>
    <n v="2210501"/>
    <s v="2"/>
    <s v="1920002210501"/>
    <s v="Productes alimentaris"/>
    <n v="1300"/>
    <n v="0"/>
    <n v="1300"/>
    <n v="1574.99"/>
    <n v="1574.99"/>
    <n v="1574.99"/>
    <n v="0"/>
    <n v="-274.99"/>
  </r>
  <r>
    <n v="1"/>
    <n v="92000"/>
    <x v="1"/>
    <n v="2211001"/>
    <s v="2"/>
    <s v="1920002211001"/>
    <s v="Productes de neteja i bany"/>
    <n v="1000"/>
    <n v="0"/>
    <n v="1000"/>
    <n v="1492.16"/>
    <n v="1492.16"/>
    <n v="1492.16"/>
    <n v="0"/>
    <n v="-492.16"/>
  </r>
  <r>
    <n v="1"/>
    <n v="92000"/>
    <x v="1"/>
    <n v="2220001"/>
    <s v="2"/>
    <s v="1920002220001"/>
    <s v="Serveis de Telecomunicacions"/>
    <n v="10000"/>
    <n v="0"/>
    <n v="10000"/>
    <n v="4967.43"/>
    <n v="3638.5"/>
    <n v="3638.5"/>
    <n v="0"/>
    <n v="6361.5"/>
  </r>
  <r>
    <n v="1"/>
    <n v="92000"/>
    <x v="1"/>
    <n v="2220101"/>
    <s v="2"/>
    <s v="1920002220101"/>
    <s v="Despeses Postals"/>
    <n v="22198.9"/>
    <n v="0"/>
    <n v="22198.9"/>
    <n v="22469.9"/>
    <n v="16443.150000000001"/>
    <n v="16443.150000000001"/>
    <n v="0"/>
    <n v="5755.75"/>
  </r>
  <r>
    <n v="1"/>
    <n v="92000"/>
    <x v="1"/>
    <n v="2220301"/>
    <s v="2"/>
    <s v="1920002220301"/>
    <s v="Manteniment WEB"/>
    <n v="5000"/>
    <n v="0"/>
    <n v="5000"/>
    <n v="2216.42"/>
    <n v="2216.42"/>
    <n v="2216.42"/>
    <n v="0"/>
    <n v="2783.58"/>
  </r>
  <r>
    <n v="1"/>
    <n v="92000"/>
    <x v="1"/>
    <n v="2230001"/>
    <s v="2"/>
    <s v="1920002230001"/>
    <s v="Serveis de Transports"/>
    <n v="100"/>
    <n v="0"/>
    <n v="100"/>
    <n v="13.07"/>
    <n v="13.07"/>
    <n v="13.07"/>
    <n v="0"/>
    <n v="86.93"/>
  </r>
  <r>
    <n v="1"/>
    <n v="92000"/>
    <x v="1"/>
    <n v="2240001"/>
    <s v="2"/>
    <s v="1920002240001"/>
    <s v="Assegurances"/>
    <n v="33000"/>
    <n v="0"/>
    <n v="33000"/>
    <n v="28259.43"/>
    <n v="27456.17"/>
    <n v="27456.17"/>
    <n v="0"/>
    <n v="5543.83"/>
  </r>
  <r>
    <n v="1"/>
    <n v="92000"/>
    <x v="1"/>
    <n v="2240002"/>
    <s v="2"/>
    <s v="1920002240002"/>
    <s v="Assegurança Defensa Jurídica"/>
    <n v="5000"/>
    <n v="0"/>
    <n v="5000"/>
    <n v="3868.22"/>
    <n v="3868.22"/>
    <n v="3868.22"/>
    <n v="0"/>
    <n v="1131.78"/>
  </r>
  <r>
    <n v="1"/>
    <n v="92000"/>
    <x v="1"/>
    <n v="2240003"/>
    <s v="2"/>
    <s v="1920002240003"/>
    <s v="Assegurança Responsabilitat Civil"/>
    <n v="30000"/>
    <n v="0"/>
    <n v="30000"/>
    <n v="29475.63"/>
    <n v="29475.63"/>
    <n v="29475.63"/>
    <n v="0"/>
    <n v="524.37"/>
  </r>
  <r>
    <n v="1"/>
    <n v="92000"/>
    <x v="1"/>
    <n v="2260102"/>
    <s v="2"/>
    <s v="1920002260102"/>
    <s v="Material de Protocol"/>
    <n v="13000"/>
    <n v="0"/>
    <n v="13000"/>
    <n v="15012.88"/>
    <n v="976.88"/>
    <n v="976.88"/>
    <n v="0"/>
    <n v="12023.12"/>
  </r>
  <r>
    <n v="1"/>
    <n v="92000"/>
    <x v="1"/>
    <n v="2260201"/>
    <s v="2"/>
    <s v="1920002260201"/>
    <s v="Publicitat i propaganda"/>
    <n v="42000"/>
    <n v="25023.31"/>
    <n v="67023.31"/>
    <n v="62936.59"/>
    <n v="52826.31"/>
    <n v="52826.31"/>
    <n v="0"/>
    <n v="14197"/>
  </r>
  <r>
    <n v="1"/>
    <n v="92000"/>
    <x v="1"/>
    <n v="2260300"/>
    <s v="2"/>
    <s v="1920002260300"/>
    <s v="Publicació en diaris oficials"/>
    <n v="1000"/>
    <n v="0"/>
    <n v="1000"/>
    <n v="1388.85"/>
    <n v="1388.85"/>
    <n v="1388.85"/>
    <n v="0"/>
    <n v="-388.85"/>
  </r>
  <r>
    <n v="1"/>
    <n v="92000"/>
    <x v="1"/>
    <n v="2260301"/>
    <s v="2"/>
    <s v="1920002260301"/>
    <s v="Publicacions oficials en altres"/>
    <n v="400"/>
    <n v="8000"/>
    <n v="8400"/>
    <n v="3829.3"/>
    <n v="3829.3"/>
    <n v="3829.3"/>
    <n v="0"/>
    <n v="4570.7"/>
  </r>
  <r>
    <n v="1"/>
    <n v="92000"/>
    <x v="1"/>
    <n v="2260401"/>
    <s v="2"/>
    <s v="1920002260401"/>
    <s v="Jurídics i Contenciosos"/>
    <n v="25000"/>
    <n v="0"/>
    <n v="25000"/>
    <n v="34401.53"/>
    <n v="22846.03"/>
    <n v="22846.03"/>
    <n v="0"/>
    <n v="2153.9699999999998"/>
  </r>
  <r>
    <n v="1"/>
    <n v="92000"/>
    <x v="1"/>
    <n v="2269900"/>
    <s v="2"/>
    <s v="1920002269900"/>
    <s v="Altres despeses diverses"/>
    <n v="2000"/>
    <n v="0"/>
    <n v="2000"/>
    <n v="1826.24"/>
    <n v="1826.24"/>
    <n v="1826.24"/>
    <n v="0"/>
    <n v="173.76"/>
  </r>
  <r>
    <n v="1"/>
    <n v="92000"/>
    <x v="1"/>
    <n v="2270501"/>
    <s v="2"/>
    <s v="1920002270501"/>
    <s v="Procesos electorals "/>
    <n v="2500"/>
    <n v="0"/>
    <n v="2500"/>
    <n v="2203.91"/>
    <n v="2203.91"/>
    <n v="2203.91"/>
    <n v="0"/>
    <n v="296.08999999999997"/>
  </r>
  <r>
    <n v="1"/>
    <n v="92000"/>
    <x v="1"/>
    <n v="2270601"/>
    <s v="2"/>
    <s v="1920002270601"/>
    <s v="Serveis de prevenció"/>
    <n v="24700"/>
    <n v="0"/>
    <n v="24700"/>
    <n v="22615.73"/>
    <n v="20298.52"/>
    <n v="20298.52"/>
    <n v="0"/>
    <n v="4401.4799999999996"/>
  </r>
  <r>
    <n v="1"/>
    <n v="92000"/>
    <x v="1"/>
    <n v="2279900"/>
    <s v="2"/>
    <s v="1920002279900"/>
    <s v="Altres treballs realitzats per altres empreses i professionals"/>
    <n v="4000"/>
    <n v="0"/>
    <n v="4000"/>
    <n v="4580.7"/>
    <n v="2673.38"/>
    <n v="2673.38"/>
    <n v="0"/>
    <n v="1326.62"/>
  </r>
  <r>
    <n v="1"/>
    <n v="92000"/>
    <x v="1"/>
    <n v="2279924"/>
    <s v="2"/>
    <s v="1920002279924"/>
    <s v="Inscripcions registre de la propietat"/>
    <n v="0"/>
    <n v="0"/>
    <n v="0"/>
    <n v="2500"/>
    <n v="1689.76"/>
    <n v="1689.76"/>
    <n v="0"/>
    <n v="-1689.76"/>
  </r>
  <r>
    <n v="1"/>
    <n v="92000"/>
    <x v="1"/>
    <n v="2279939"/>
    <s v="2"/>
    <s v="1920002279939"/>
    <s v="Base de dades Espublico"/>
    <n v="5500"/>
    <n v="0"/>
    <n v="5500"/>
    <n v="5609.36"/>
    <n v="5609.36"/>
    <n v="5609.36"/>
    <n v="0"/>
    <n v="-109.36"/>
  </r>
  <r>
    <n v="1"/>
    <n v="92000"/>
    <x v="1"/>
    <n v="2279940"/>
    <s v="2"/>
    <s v="1920002279940"/>
    <s v="Manteniment programari informàtic"/>
    <n v="84989.77"/>
    <n v="0"/>
    <n v="84989.77"/>
    <n v="87333.82"/>
    <n v="84726.81"/>
    <n v="84726.81"/>
    <n v="0"/>
    <n v="262.95999999999998"/>
  </r>
  <r>
    <n v="1"/>
    <n v="92000"/>
    <x v="1"/>
    <n v="2279941"/>
    <s v="2"/>
    <s v="1920002279941"/>
    <s v="Servei recull de premsa"/>
    <n v="8900"/>
    <n v="0"/>
    <n v="8900"/>
    <n v="12044.41"/>
    <n v="8965.2900000000009"/>
    <n v="8965.2900000000009"/>
    <n v="0"/>
    <n v="-65.290000000000006"/>
  </r>
  <r>
    <n v="1"/>
    <n v="92000"/>
    <x v="1"/>
    <n v="2279955"/>
    <s v="2"/>
    <s v="1920002279955"/>
    <s v="Altres treballs realitzats per informàtica"/>
    <n v="24500"/>
    <n v="17908"/>
    <n v="42408"/>
    <n v="29643.98"/>
    <n v="11735.98"/>
    <n v="11735.98"/>
    <n v="0"/>
    <n v="30672.02"/>
  </r>
  <r>
    <n v="1"/>
    <n v="92000"/>
    <x v="1"/>
    <n v="2279962"/>
    <s v="2"/>
    <s v="1920002279962"/>
    <s v="Base de dades el Derecho"/>
    <n v="6100"/>
    <n v="0"/>
    <n v="6100"/>
    <n v="5922.51"/>
    <n v="5846.48"/>
    <n v="5846.48"/>
    <n v="0"/>
    <n v="253.52"/>
  </r>
  <r>
    <n v="1"/>
    <n v="92000"/>
    <x v="1"/>
    <n v="2279964"/>
    <s v="2"/>
    <s v="1920002279964"/>
    <s v="Altres treballs realitzats per altres empreses. Gestoria Associacions"/>
    <n v="25041.61"/>
    <n v="3130.13"/>
    <n v="28171.74"/>
    <n v="37450.1"/>
    <n v="4214.79"/>
    <n v="4214.79"/>
    <n v="0"/>
    <n v="23956.95"/>
  </r>
  <r>
    <n v="1"/>
    <n v="92000"/>
    <x v="1"/>
    <n v="2302000"/>
    <s v="2"/>
    <s v="1920002302000"/>
    <s v="Dietes del personal no directiu"/>
    <n v="1000"/>
    <n v="0"/>
    <n v="1000"/>
    <n v="352.15"/>
    <n v="352.15"/>
    <n v="352.15"/>
    <n v="0"/>
    <n v="647.85"/>
  </r>
  <r>
    <n v="1"/>
    <n v="92000"/>
    <x v="1"/>
    <n v="2312000"/>
    <s v="2"/>
    <s v="1920002312000"/>
    <s v="Locomoció del personal no directiu"/>
    <n v="1000"/>
    <n v="0"/>
    <n v="1000"/>
    <n v="371.28"/>
    <n v="371.28"/>
    <n v="371.28"/>
    <n v="0"/>
    <n v="628.72"/>
  </r>
  <r>
    <n v="1"/>
    <n v="92000"/>
    <x v="1"/>
    <n v="2330000"/>
    <s v="2"/>
    <s v="1920002330000"/>
    <s v="Assistència tribunals per a processos selectius"/>
    <n v="800"/>
    <n v="0"/>
    <n v="800"/>
    <n v="1351.92"/>
    <n v="1351.92"/>
    <n v="1351.92"/>
    <n v="0"/>
    <n v="-551.91999999999996"/>
  </r>
  <r>
    <n v="1"/>
    <n v="92000"/>
    <x v="2"/>
    <n v="6360000"/>
    <s v="6"/>
    <s v="1920006360000"/>
    <s v="Adquisició equips informàtic"/>
    <n v="14500"/>
    <n v="0"/>
    <n v="14500"/>
    <n v="17088.3"/>
    <n v="3325.66"/>
    <n v="3325.66"/>
    <n v="0"/>
    <n v="11174.34"/>
  </r>
  <r>
    <n v="1"/>
    <n v="92000"/>
    <x v="2"/>
    <n v="6410001"/>
    <s v="6"/>
    <s v="1920006410001"/>
    <s v="Programari informàtic"/>
    <n v="10000"/>
    <n v="0"/>
    <n v="10000"/>
    <n v="1052.6500000000001"/>
    <n v="1052.6500000000001"/>
    <n v="1052.6500000000001"/>
    <n v="0"/>
    <n v="8947.35"/>
  </r>
  <r>
    <n v="1"/>
    <n v="92001"/>
    <x v="1"/>
    <n v="2060001"/>
    <s v="2"/>
    <s v="1920012060001"/>
    <s v="Arrendament equips informàtic"/>
    <n v="300"/>
    <n v="0"/>
    <n v="300"/>
    <n v="290.39999999999998"/>
    <n v="290.39999999999998"/>
    <n v="290.39999999999998"/>
    <n v="0"/>
    <n v="9.6"/>
  </r>
  <r>
    <n v="1"/>
    <n v="92001"/>
    <x v="1"/>
    <n v="2200001"/>
    <s v="2"/>
    <s v="1920012200001"/>
    <s v="Material d'oficina"/>
    <n v="1250"/>
    <n v="0"/>
    <n v="1250"/>
    <n v="1961.69"/>
    <n v="1679.25"/>
    <n v="1679.25"/>
    <n v="0"/>
    <n v="-429.25"/>
  </r>
  <r>
    <n v="1"/>
    <n v="92001"/>
    <x v="1"/>
    <n v="2200010"/>
    <s v="2"/>
    <s v="1920012200010"/>
    <s v="Fotocòpies i impressions"/>
    <n v="1000"/>
    <n v="0"/>
    <n v="1000"/>
    <n v="51.76"/>
    <n v="51.76"/>
    <n v="51.76"/>
    <n v="0"/>
    <n v="948.24"/>
  </r>
  <r>
    <n v="1"/>
    <n v="92001"/>
    <x v="1"/>
    <n v="2200101"/>
    <s v="2"/>
    <s v="1920012200101"/>
    <s v="Premsa, revistes, llibres i altres publicacions"/>
    <n v="0"/>
    <n v="0"/>
    <n v="0"/>
    <n v="375.85"/>
    <n v="375.85"/>
    <n v="375.85"/>
    <n v="0"/>
    <n v="-375.85"/>
  </r>
  <r>
    <n v="1"/>
    <n v="92001"/>
    <x v="1"/>
    <n v="2210501"/>
    <s v="2"/>
    <s v="1920012210501"/>
    <s v="Productes alimentaris."/>
    <n v="0"/>
    <n v="0"/>
    <n v="0"/>
    <n v="100.64"/>
    <n v="100.64"/>
    <n v="100.64"/>
    <n v="0"/>
    <n v="-100.64"/>
  </r>
  <r>
    <n v="1"/>
    <n v="92001"/>
    <x v="1"/>
    <n v="2211001"/>
    <s v="2"/>
    <s v="1920012211001"/>
    <s v="Productes de neteja i bany"/>
    <n v="100"/>
    <n v="0"/>
    <n v="100"/>
    <n v="97.43"/>
    <n v="97.43"/>
    <n v="97.43"/>
    <n v="0"/>
    <n v="2.57"/>
  </r>
  <r>
    <n v="1"/>
    <n v="92001"/>
    <x v="1"/>
    <n v="2220001"/>
    <s v="2"/>
    <s v="1920012220001"/>
    <s v="Serveis de Telecomunicacions"/>
    <n v="1200"/>
    <n v="0"/>
    <n v="1200"/>
    <n v="696.24"/>
    <n v="644.26"/>
    <n v="644.26"/>
    <n v="0"/>
    <n v="555.74"/>
  </r>
  <r>
    <n v="1"/>
    <n v="92001"/>
    <x v="1"/>
    <n v="2220101"/>
    <s v="2"/>
    <s v="1920012220101"/>
    <s v="Despeses Postals"/>
    <n v="4824.72"/>
    <n v="0"/>
    <n v="4824.72"/>
    <n v="4824.72"/>
    <n v="4447.92"/>
    <n v="4447.92"/>
    <n v="0"/>
    <n v="376.8"/>
  </r>
  <r>
    <n v="1"/>
    <n v="92002"/>
    <x v="0"/>
    <n v="1300001"/>
    <s v="1"/>
    <s v="1920021300001"/>
    <s v="Retribucions Bàsiques Personal Laboral Fix"/>
    <n v="26618.55"/>
    <n v="0"/>
    <n v="26618.55"/>
    <n v="43267.66"/>
    <n v="43267.66"/>
    <n v="43267.66"/>
    <n v="0"/>
    <n v="-16649.11"/>
  </r>
  <r>
    <n v="1"/>
    <n v="92002"/>
    <x v="0"/>
    <n v="1300002"/>
    <s v="1"/>
    <s v="1920021300002"/>
    <s v="Triennis Personal Laboral Fix"/>
    <n v="4221.95"/>
    <n v="0"/>
    <n v="4221.95"/>
    <n v="6816.74"/>
    <n v="6816.74"/>
    <n v="6816.74"/>
    <n v="0"/>
    <n v="-2594.79"/>
  </r>
  <r>
    <n v="1"/>
    <n v="92002"/>
    <x v="0"/>
    <n v="1300101"/>
    <s v="1"/>
    <s v="1920021300101"/>
    <s v="Hores Extres Personal Laboral Fix"/>
    <n v="3000"/>
    <n v="0"/>
    <n v="3000"/>
    <n v="1198.6400000000001"/>
    <n v="1198.6400000000001"/>
    <n v="1198.6400000000001"/>
    <n v="0"/>
    <n v="1801.36"/>
  </r>
  <r>
    <n v="1"/>
    <n v="92002"/>
    <x v="0"/>
    <n v="1300201"/>
    <s v="1"/>
    <s v="1920021300201"/>
    <s v="Complement Destí Personal Laboral Fix"/>
    <n v="14810.04"/>
    <n v="0"/>
    <n v="14810.04"/>
    <n v="23472.61"/>
    <n v="23472.61"/>
    <n v="23472.61"/>
    <n v="0"/>
    <n v="-8662.57"/>
  </r>
  <r>
    <n v="1"/>
    <n v="92002"/>
    <x v="0"/>
    <n v="1300202"/>
    <s v="1"/>
    <s v="1920021300202"/>
    <s v="Complement Específic Personal Laboral Fix"/>
    <n v="16651.18"/>
    <n v="0"/>
    <n v="16651.18"/>
    <n v="27592.57"/>
    <n v="27592.57"/>
    <n v="27592.57"/>
    <n v="0"/>
    <n v="-10941.39"/>
  </r>
  <r>
    <n v="1"/>
    <n v="92002"/>
    <x v="0"/>
    <n v="1310001"/>
    <s v="1"/>
    <s v="1920021310001"/>
    <s v="Retribucions Bàsiques Personal Laboral Temp"/>
    <n v="36498.269999999997"/>
    <n v="0"/>
    <n v="36498.269999999997"/>
    <n v="24069.87"/>
    <n v="24069.87"/>
    <n v="24069.87"/>
    <n v="0"/>
    <n v="12428.4"/>
  </r>
  <r>
    <n v="1"/>
    <n v="92002"/>
    <x v="0"/>
    <n v="1310002"/>
    <s v="1"/>
    <s v="1920021310002"/>
    <s v="Triennis laboral temporal"/>
    <n v="3301.78"/>
    <n v="0"/>
    <n v="3301.78"/>
    <n v="85.67"/>
    <n v="85.67"/>
    <n v="85.67"/>
    <n v="0"/>
    <n v="3216.11"/>
  </r>
  <r>
    <n v="1"/>
    <n v="92002"/>
    <x v="0"/>
    <n v="1310003"/>
    <s v="1"/>
    <s v="1920021310003"/>
    <s v="Complement Destí Personal Laboral Temporal"/>
    <n v="20306.3"/>
    <n v="0"/>
    <n v="20306.3"/>
    <n v="12971.4"/>
    <n v="12971.4"/>
    <n v="12971.4"/>
    <n v="0"/>
    <n v="7334.9"/>
  </r>
  <r>
    <n v="1"/>
    <n v="92002"/>
    <x v="0"/>
    <n v="1310004"/>
    <s v="1"/>
    <s v="1920021310004"/>
    <s v="Complement Específic Personal Laboral Temp"/>
    <n v="23795.01"/>
    <n v="0"/>
    <n v="23795.01"/>
    <n v="12884.38"/>
    <n v="12884.38"/>
    <n v="12884.38"/>
    <n v="0"/>
    <n v="10910.63"/>
  </r>
  <r>
    <n v="1"/>
    <n v="92002"/>
    <x v="0"/>
    <n v="1310005"/>
    <s v="1"/>
    <s v="1920021310005"/>
    <s v="Indemnitzacions personal laboral temporal"/>
    <n v="0"/>
    <n v="0"/>
    <n v="0"/>
    <n v="2691.48"/>
    <n v="2691.48"/>
    <n v="2691.48"/>
    <n v="0"/>
    <n v="-2691.48"/>
  </r>
  <r>
    <n v="1"/>
    <n v="92002"/>
    <x v="0"/>
    <n v="1500002"/>
    <s v="1"/>
    <s v="1920021500002"/>
    <s v="Productivitat Personal Laboral Fix"/>
    <n v="0"/>
    <n v="1966.22"/>
    <n v="1966.22"/>
    <n v="1659.98"/>
    <n v="1659.98"/>
    <n v="1659.98"/>
    <n v="0"/>
    <n v="306.24"/>
  </r>
  <r>
    <n v="1"/>
    <n v="92002"/>
    <x v="0"/>
    <n v="1500003"/>
    <s v="1"/>
    <s v="1920021500003"/>
    <s v="Productivitat personal laboral temporal"/>
    <n v="0"/>
    <n v="0"/>
    <n v="0"/>
    <n v="306.23"/>
    <n v="306.23"/>
    <n v="306.23"/>
    <n v="0"/>
    <n v="-306.23"/>
  </r>
  <r>
    <n v="1"/>
    <n v="92002"/>
    <x v="0"/>
    <n v="1510002"/>
    <s v="1"/>
    <s v="1920021510002"/>
    <s v="Hores Extres Personal Laboral Temporal"/>
    <n v="0"/>
    <n v="0"/>
    <n v="0"/>
    <n v="1260.98"/>
    <n v="1260.98"/>
    <n v="1260.98"/>
    <n v="0"/>
    <n v="-1260.98"/>
  </r>
  <r>
    <n v="1"/>
    <n v="92002"/>
    <x v="0"/>
    <n v="1600001"/>
    <s v="1"/>
    <s v="1920021600001"/>
    <s v="Seguretat Social"/>
    <n v="47905.48"/>
    <n v="-10000"/>
    <n v="37905.480000000003"/>
    <n v="26395.23"/>
    <n v="26395.23"/>
    <n v="26395.23"/>
    <n v="0"/>
    <n v="11510.25"/>
  </r>
  <r>
    <n v="1"/>
    <n v="92400"/>
    <x v="0"/>
    <n v="1300001"/>
    <s v="1"/>
    <s v="1924001300001"/>
    <s v="Retribucions Bàsiques Personal Laboral Fix"/>
    <n v="11422.79"/>
    <n v="0"/>
    <n v="11422.79"/>
    <n v="11538.76"/>
    <n v="11538.76"/>
    <n v="11538.76"/>
    <n v="0"/>
    <n v="-115.97"/>
  </r>
  <r>
    <n v="1"/>
    <n v="92400"/>
    <x v="0"/>
    <n v="1300002"/>
    <s v="1"/>
    <s v="1924001300002"/>
    <s v="Triennis Personal Laboral Fix"/>
    <n v="4181.18"/>
    <n v="0"/>
    <n v="4181.18"/>
    <n v="4222.2"/>
    <n v="4222.2"/>
    <n v="4222.2"/>
    <n v="0"/>
    <n v="-41.02"/>
  </r>
  <r>
    <n v="1"/>
    <n v="92400"/>
    <x v="0"/>
    <n v="1300201"/>
    <s v="1"/>
    <s v="1924001300201"/>
    <s v="Complement Destí Personal Laboral Fix"/>
    <n v="6389.6"/>
    <n v="0"/>
    <n v="6389.6"/>
    <n v="6452.18"/>
    <n v="6452.18"/>
    <n v="6452.18"/>
    <n v="0"/>
    <n v="-62.58"/>
  </r>
  <r>
    <n v="1"/>
    <n v="92400"/>
    <x v="0"/>
    <n v="1300202"/>
    <s v="1"/>
    <s v="1924001300202"/>
    <s v="Complement Específic Personal Laboral Fix"/>
    <n v="5924.1"/>
    <n v="0"/>
    <n v="5924.1"/>
    <n v="5982.06"/>
    <n v="5982.06"/>
    <n v="5982.06"/>
    <n v="0"/>
    <n v="-57.96"/>
  </r>
  <r>
    <n v="1"/>
    <n v="92400"/>
    <x v="0"/>
    <n v="1500002"/>
    <s v="1"/>
    <s v="1924001500002"/>
    <s v="Productivitat Personal Laboral Fix"/>
    <n v="0"/>
    <n v="249.85"/>
    <n v="249.85"/>
    <n v="275.99"/>
    <n v="275.99"/>
    <n v="275.99"/>
    <n v="0"/>
    <n v="-26.14"/>
  </r>
  <r>
    <n v="1"/>
    <n v="92400"/>
    <x v="0"/>
    <n v="1600001"/>
    <s v="1"/>
    <s v="1924001600001"/>
    <s v="Seguretat Social"/>
    <n v="8753.52"/>
    <n v="0"/>
    <n v="8753.52"/>
    <n v="9039.57"/>
    <n v="9039.57"/>
    <n v="9039.57"/>
    <n v="0"/>
    <n v="-286.05"/>
  </r>
  <r>
    <n v="1"/>
    <n v="92400"/>
    <x v="1"/>
    <n v="2060001"/>
    <s v="2"/>
    <s v="1924002060001"/>
    <s v="Arrendament equips informàtic"/>
    <n v="43.56"/>
    <n v="0"/>
    <n v="43.56"/>
    <n v="43.56"/>
    <n v="39.93"/>
    <n v="39.93"/>
    <n v="0"/>
    <n v="3.63"/>
  </r>
  <r>
    <n v="1"/>
    <n v="92400"/>
    <x v="1"/>
    <n v="2160001"/>
    <s v="2"/>
    <s v="1924002160001"/>
    <s v="Manteniment Equips Informàtics"/>
    <n v="50"/>
    <n v="0"/>
    <n v="50"/>
    <n v="0"/>
    <n v="0"/>
    <n v="0"/>
    <n v="0"/>
    <n v="50"/>
  </r>
  <r>
    <n v="1"/>
    <n v="92400"/>
    <x v="1"/>
    <n v="2160002"/>
    <s v="2"/>
    <s v="1924002160002"/>
    <s v="Compra de petit material informàtic"/>
    <n v="50"/>
    <n v="0"/>
    <n v="50"/>
    <n v="0"/>
    <n v="0"/>
    <n v="0"/>
    <n v="0"/>
    <n v="50"/>
  </r>
  <r>
    <n v="1"/>
    <n v="92400"/>
    <x v="1"/>
    <n v="2200010"/>
    <s v="2"/>
    <s v="1924002200010"/>
    <s v="Fotocòpies i impressions"/>
    <n v="87.12"/>
    <n v="0"/>
    <n v="87.12"/>
    <n v="87.12"/>
    <n v="0"/>
    <n v="0"/>
    <n v="0"/>
    <n v="87.12"/>
  </r>
  <r>
    <n v="1"/>
    <n v="92401"/>
    <x v="1"/>
    <n v="2060001"/>
    <s v="2"/>
    <s v="1924012060001"/>
    <s v="Arrendament equips informàtic"/>
    <n v="290.39999999999998"/>
    <n v="0"/>
    <n v="290.39999999999998"/>
    <n v="290.39999999999998"/>
    <n v="266.2"/>
    <n v="266.2"/>
    <n v="0"/>
    <n v="24.2"/>
  </r>
  <r>
    <n v="1"/>
    <n v="92401"/>
    <x v="1"/>
    <n v="2160001"/>
    <s v="2"/>
    <s v="1924012160001"/>
    <s v="Manteniment Equips Informàtics"/>
    <n v="50"/>
    <n v="0"/>
    <n v="50"/>
    <n v="0"/>
    <n v="0"/>
    <n v="0"/>
    <n v="0"/>
    <n v="50"/>
  </r>
  <r>
    <n v="1"/>
    <n v="92401"/>
    <x v="1"/>
    <n v="2200001"/>
    <s v="2"/>
    <s v="1924012200001"/>
    <s v="Material d'oficina"/>
    <n v="0"/>
    <n v="0"/>
    <n v="0"/>
    <n v="160.86000000000001"/>
    <n v="160.86000000000001"/>
    <n v="160.86000000000001"/>
    <n v="0"/>
    <n v="-160.86000000000001"/>
  </r>
  <r>
    <n v="1"/>
    <n v="92401"/>
    <x v="1"/>
    <n v="2200010"/>
    <s v="2"/>
    <s v="1924012200010"/>
    <s v="Fotocòpies i impressions"/>
    <n v="1337.05"/>
    <n v="0"/>
    <n v="1337.05"/>
    <n v="1573.76"/>
    <n v="1386.32"/>
    <n v="1386.32"/>
    <n v="0"/>
    <n v="-49.27"/>
  </r>
  <r>
    <n v="1"/>
    <n v="92401"/>
    <x v="1"/>
    <n v="2220001"/>
    <s v="2"/>
    <s v="1924012220001"/>
    <s v="Serveis de Telecomunicacions"/>
    <n v="100"/>
    <n v="0"/>
    <n v="100"/>
    <n v="60"/>
    <n v="15.01"/>
    <n v="15.01"/>
    <n v="0"/>
    <n v="84.99"/>
  </r>
  <r>
    <n v="1"/>
    <n v="92402"/>
    <x v="0"/>
    <n v="1310001"/>
    <s v="1"/>
    <s v="1924021310001"/>
    <s v="Retribucions Bàsiques Personal Laboral Temp"/>
    <n v="2105.02"/>
    <n v="1660.62"/>
    <n v="3765.64"/>
    <n v="2143.7399999999998"/>
    <n v="2143.7399999999998"/>
    <n v="2143.7399999999998"/>
    <n v="0"/>
    <n v="1621.9"/>
  </r>
  <r>
    <n v="1"/>
    <n v="92402"/>
    <x v="0"/>
    <n v="1310002"/>
    <s v="1"/>
    <s v="1924021310002"/>
    <s v="Triennis laboral temporal"/>
    <n v="0"/>
    <n v="0"/>
    <n v="0"/>
    <n v="52.72"/>
    <n v="52.72"/>
    <n v="52.72"/>
    <n v="0"/>
    <n v="-52.72"/>
  </r>
  <r>
    <n v="1"/>
    <n v="92402"/>
    <x v="0"/>
    <n v="1310003"/>
    <s v="1"/>
    <s v="1924021310003"/>
    <s v="Complement Destí Personal Laboral Temporal"/>
    <n v="1170.72"/>
    <n v="0"/>
    <n v="1170.72"/>
    <n v="1192.24"/>
    <n v="1192.24"/>
    <n v="1192.24"/>
    <n v="0"/>
    <n v="-21.52"/>
  </r>
  <r>
    <n v="1"/>
    <n v="92402"/>
    <x v="0"/>
    <n v="1310004"/>
    <s v="1"/>
    <s v="1924021310004"/>
    <s v="Complement Específic Personal Laboral Temp"/>
    <n v="1063.0899999999999"/>
    <n v="0"/>
    <n v="1063.0899999999999"/>
    <n v="1160"/>
    <n v="1160"/>
    <n v="1160"/>
    <n v="0"/>
    <n v="-96.91"/>
  </r>
  <r>
    <n v="1"/>
    <n v="92402"/>
    <x v="0"/>
    <n v="1500003"/>
    <s v="1"/>
    <s v="1924021500003"/>
    <s v="Productivitat personal laboral temporal"/>
    <n v="0"/>
    <n v="0"/>
    <n v="0"/>
    <n v="121.26"/>
    <n v="121.26"/>
    <n v="121.26"/>
    <n v="0"/>
    <n v="-121.26"/>
  </r>
  <r>
    <n v="1"/>
    <n v="92402"/>
    <x v="0"/>
    <n v="1600001"/>
    <s v="1"/>
    <s v="1924021600001"/>
    <s v="Seguretat Social"/>
    <n v="1607.16"/>
    <n v="0"/>
    <n v="1607.16"/>
    <n v="2060.52"/>
    <n v="2060.52"/>
    <n v="2060.52"/>
    <n v="0"/>
    <n v="-453.36"/>
  </r>
  <r>
    <n v="1"/>
    <n v="92403"/>
    <x v="0"/>
    <n v="1310001"/>
    <s v="1"/>
    <s v="1924031310001"/>
    <s v="Retribucions Bàsiques Personal Laboral Temp"/>
    <n v="3194.21"/>
    <n v="1643.86"/>
    <n v="4838.07"/>
    <n v="3246.86"/>
    <n v="3246.86"/>
    <n v="3246.86"/>
    <n v="0"/>
    <n v="1591.21"/>
  </r>
  <r>
    <n v="1"/>
    <n v="92403"/>
    <x v="0"/>
    <n v="1310002"/>
    <s v="1"/>
    <s v="1924031310002"/>
    <s v="Triennis laboral temporal"/>
    <n v="78.680000000000007"/>
    <n v="0"/>
    <n v="78.680000000000007"/>
    <n v="80.02"/>
    <n v="80.02"/>
    <n v="80.02"/>
    <n v="0"/>
    <n v="-1.34"/>
  </r>
  <r>
    <n v="1"/>
    <n v="92403"/>
    <x v="0"/>
    <n v="1310003"/>
    <s v="1"/>
    <s v="1924031310003"/>
    <s v="Complement Destí Personal Laboral Temporal"/>
    <n v="1777.16"/>
    <n v="0"/>
    <n v="1777.16"/>
    <n v="1805.76"/>
    <n v="1805.76"/>
    <n v="1805.76"/>
    <n v="0"/>
    <n v="-28.6"/>
  </r>
  <r>
    <n v="1"/>
    <n v="92403"/>
    <x v="0"/>
    <n v="1310004"/>
    <s v="1"/>
    <s v="1924031310004"/>
    <s v="Complement Específic Personal Laboral Temp"/>
    <n v="1729.14"/>
    <n v="0"/>
    <n v="1729.14"/>
    <n v="1756.88"/>
    <n v="1756.88"/>
    <n v="1756.88"/>
    <n v="0"/>
    <n v="-27.74"/>
  </r>
  <r>
    <n v="1"/>
    <n v="92403"/>
    <x v="0"/>
    <n v="1500002"/>
    <s v="1"/>
    <s v="1924031500002"/>
    <s v="Productivitat Personal Laboral Fix"/>
    <n v="0"/>
    <n v="505.23"/>
    <n v="505.23"/>
    <n v="0"/>
    <n v="0"/>
    <n v="0"/>
    <n v="0"/>
    <n v="505.23"/>
  </r>
  <r>
    <n v="1"/>
    <n v="92403"/>
    <x v="0"/>
    <n v="1500003"/>
    <s v="1"/>
    <s v="1924031500003"/>
    <s v="Productivitat personal laboral temporal"/>
    <n v="0"/>
    <n v="0"/>
    <n v="0"/>
    <n v="181.87"/>
    <n v="181.87"/>
    <n v="181.87"/>
    <n v="0"/>
    <n v="-181.87"/>
  </r>
  <r>
    <n v="1"/>
    <n v="92403"/>
    <x v="0"/>
    <n v="1510002"/>
    <s v="1"/>
    <s v="1924031510002"/>
    <s v="Hores Extres Personal Laboral Temporal"/>
    <n v="0"/>
    <n v="0"/>
    <n v="0"/>
    <n v="403.98"/>
    <n v="403.98"/>
    <n v="403.98"/>
    <n v="0"/>
    <n v="-403.98"/>
  </r>
  <r>
    <n v="1"/>
    <n v="92403"/>
    <x v="0"/>
    <n v="1600001"/>
    <s v="1"/>
    <s v="1924031600001"/>
    <s v="Seguretat Social"/>
    <n v="2481.7199999999998"/>
    <n v="0"/>
    <n v="2481.7199999999998"/>
    <n v="3118.7"/>
    <n v="3118.7"/>
    <n v="3118.7"/>
    <n v="0"/>
    <n v="-636.98"/>
  </r>
  <r>
    <n v="1"/>
    <n v="92403"/>
    <x v="1"/>
    <n v="2220001"/>
    <s v="2"/>
    <s v="1924032220001"/>
    <s v="Telefonia "/>
    <n v="0"/>
    <n v="0"/>
    <n v="0"/>
    <n v="82.28"/>
    <n v="82.28"/>
    <n v="82.28"/>
    <n v="0"/>
    <n v="-82.28"/>
  </r>
  <r>
    <n v="1"/>
    <n v="92404"/>
    <x v="0"/>
    <n v="1300001"/>
    <s v="1"/>
    <s v="1924041300001"/>
    <s v="Retribucions Bàsiques Personal Laboral Fix"/>
    <n v="1182.8"/>
    <n v="0"/>
    <n v="1182.8"/>
    <n v="1194.9000000000001"/>
    <n v="1194.9000000000001"/>
    <n v="1194.9000000000001"/>
    <n v="0"/>
    <n v="-12.1"/>
  </r>
  <r>
    <n v="1"/>
    <n v="92404"/>
    <x v="0"/>
    <n v="1300002"/>
    <s v="1"/>
    <s v="1924041300002"/>
    <s v="Triennis Personal Laboral Fix"/>
    <n v="291.33999999999997"/>
    <n v="0"/>
    <n v="291.33999999999997"/>
    <n v="294.14"/>
    <n v="294.14"/>
    <n v="294.14"/>
    <n v="0"/>
    <n v="-2.8"/>
  </r>
  <r>
    <n v="1"/>
    <n v="92404"/>
    <x v="0"/>
    <n v="1300201"/>
    <s v="1"/>
    <s v="1924041300201"/>
    <s v="Complement Destí Personal Laboral Fix"/>
    <n v="658"/>
    <n v="0"/>
    <n v="658"/>
    <n v="664.58"/>
    <n v="664.58"/>
    <n v="664.58"/>
    <n v="0"/>
    <n v="-6.58"/>
  </r>
  <r>
    <n v="1"/>
    <n v="92404"/>
    <x v="0"/>
    <n v="1300202"/>
    <s v="1"/>
    <s v="1924041300202"/>
    <s v="Complement Específic Personal Laboral Fix"/>
    <n v="512.26"/>
    <n v="0"/>
    <n v="512.26"/>
    <n v="517.29999999999995"/>
    <n v="517.29999999999995"/>
    <n v="517.29999999999995"/>
    <n v="0"/>
    <n v="-5.04"/>
  </r>
  <r>
    <n v="1"/>
    <n v="92404"/>
    <x v="0"/>
    <n v="1310001"/>
    <s v="1"/>
    <s v="1924041310001"/>
    <s v="Retribucions Bàsiques Personal Laboral Temp"/>
    <n v="1637.45"/>
    <n v="1337.04"/>
    <n v="2974.49"/>
    <n v="1667.62"/>
    <n v="1667.62"/>
    <n v="1667.62"/>
    <n v="0"/>
    <n v="1306.8699999999999"/>
  </r>
  <r>
    <n v="1"/>
    <n v="92404"/>
    <x v="0"/>
    <n v="1310002"/>
    <s v="1"/>
    <s v="1924041310002"/>
    <s v="Triennis laboral temporal"/>
    <n v="0"/>
    <n v="0"/>
    <n v="0"/>
    <n v="41.06"/>
    <n v="41.06"/>
    <n v="41.06"/>
    <n v="0"/>
    <n v="-41.06"/>
  </r>
  <r>
    <n v="1"/>
    <n v="92404"/>
    <x v="0"/>
    <n v="1310003"/>
    <s v="1"/>
    <s v="1924041310003"/>
    <s v="Complement Destí Personal Laboral Temporal"/>
    <n v="910.65"/>
    <n v="0"/>
    <n v="910.65"/>
    <n v="927.52"/>
    <n v="927.52"/>
    <n v="927.52"/>
    <n v="0"/>
    <n v="-16.87"/>
  </r>
  <r>
    <n v="1"/>
    <n v="92404"/>
    <x v="0"/>
    <n v="1310004"/>
    <s v="1"/>
    <s v="1924041310004"/>
    <s v="Complement Específic Personal Laboral Temp"/>
    <n v="826.96"/>
    <n v="0"/>
    <n v="826.96"/>
    <n v="902.42"/>
    <n v="902.42"/>
    <n v="902.42"/>
    <n v="0"/>
    <n v="-75.459999999999994"/>
  </r>
  <r>
    <n v="1"/>
    <n v="92404"/>
    <x v="0"/>
    <n v="1500003"/>
    <s v="1"/>
    <s v="1924041500003"/>
    <s v="Productivitat personal laboral temporal"/>
    <n v="0"/>
    <n v="0"/>
    <n v="0"/>
    <n v="94.33"/>
    <n v="94.33"/>
    <n v="94.33"/>
    <n v="0"/>
    <n v="-94.33"/>
  </r>
  <r>
    <n v="1"/>
    <n v="92404"/>
    <x v="0"/>
    <n v="1600001"/>
    <s v="1"/>
    <s v="1924041600001"/>
    <s v="Seguretat Social"/>
    <n v="2136.2399999999998"/>
    <n v="0"/>
    <n v="2136.2399999999998"/>
    <n v="2511.08"/>
    <n v="2511.08"/>
    <n v="2511.08"/>
    <n v="0"/>
    <n v="-374.84"/>
  </r>
  <r>
    <n v="1"/>
    <n v="92406"/>
    <x v="0"/>
    <n v="1310001"/>
    <s v="1"/>
    <s v="1924061310001"/>
    <s v="Retribucions Bàsiques Personal Laboral Temp"/>
    <n v="1870.82"/>
    <n v="1475.96"/>
    <n v="3346.78"/>
    <n v="1905.28"/>
    <n v="1905.28"/>
    <n v="1905.28"/>
    <n v="0"/>
    <n v="1441.5"/>
  </r>
  <r>
    <n v="1"/>
    <n v="92406"/>
    <x v="0"/>
    <n v="1310002"/>
    <s v="1"/>
    <s v="1924061310002"/>
    <s v="Triennis laboral temporal"/>
    <n v="0"/>
    <n v="0"/>
    <n v="0"/>
    <n v="46.84"/>
    <n v="46.84"/>
    <n v="46.84"/>
    <n v="0"/>
    <n v="-46.84"/>
  </r>
  <r>
    <n v="1"/>
    <n v="92406"/>
    <x v="0"/>
    <n v="1310003"/>
    <s v="1"/>
    <s v="1924061310003"/>
    <s v="Complement Destí Personal Laboral Temporal"/>
    <n v="1040.4100000000001"/>
    <n v="0"/>
    <n v="1040.4100000000001"/>
    <n v="1059.5999999999999"/>
    <n v="1059.5999999999999"/>
    <n v="1059.5999999999999"/>
    <n v="0"/>
    <n v="-19.190000000000001"/>
  </r>
  <r>
    <n v="1"/>
    <n v="92406"/>
    <x v="0"/>
    <n v="1310004"/>
    <s v="1"/>
    <s v="1924061310004"/>
    <s v="Complement Específic Personal Laboral Temp"/>
    <n v="944.82"/>
    <n v="0"/>
    <n v="944.82"/>
    <n v="1031"/>
    <n v="1031"/>
    <n v="1031"/>
    <n v="0"/>
    <n v="-86.18"/>
  </r>
  <r>
    <n v="1"/>
    <n v="92406"/>
    <x v="0"/>
    <n v="1500003"/>
    <s v="1"/>
    <s v="1924061500003"/>
    <s v="Productivitat personal laboral temporal"/>
    <n v="0"/>
    <n v="0"/>
    <n v="0"/>
    <n v="107.77"/>
    <n v="107.77"/>
    <n v="107.77"/>
    <n v="0"/>
    <n v="-107.77"/>
  </r>
  <r>
    <n v="1"/>
    <n v="92406"/>
    <x v="0"/>
    <n v="1600001"/>
    <s v="1"/>
    <s v="1924061600001"/>
    <s v="Seguretat Social"/>
    <n v="1428.36"/>
    <n v="0"/>
    <n v="1428.36"/>
    <n v="1831.28"/>
    <n v="1831.28"/>
    <n v="1831.28"/>
    <n v="0"/>
    <n v="-402.92"/>
  </r>
  <r>
    <n v="1"/>
    <n v="92406"/>
    <x v="1"/>
    <n v="2220001"/>
    <s v="2"/>
    <s v="1924062220001"/>
    <s v="Telefonia"/>
    <n v="0"/>
    <n v="0"/>
    <n v="0"/>
    <n v="55"/>
    <n v="55"/>
    <n v="55"/>
    <n v="0"/>
    <n v="-55"/>
  </r>
  <r>
    <n v="1"/>
    <n v="92406"/>
    <x v="1"/>
    <n v="2600002"/>
    <s v="2"/>
    <s v="1924062600002"/>
    <s v="Serveis Neteja Assoc ALBA"/>
    <n v="0"/>
    <n v="121.42"/>
    <n v="121.42"/>
    <n v="0"/>
    <n v="0"/>
    <n v="0"/>
    <n v="0"/>
    <n v="121.42"/>
  </r>
  <r>
    <n v="1"/>
    <n v="93100"/>
    <x v="0"/>
    <n v="1200001"/>
    <s v="1"/>
    <s v="1931001200001"/>
    <s v="Sous Grup A1"/>
    <n v="48839.54"/>
    <n v="0"/>
    <n v="48839.54"/>
    <n v="34399.07"/>
    <n v="34399.07"/>
    <n v="34399.07"/>
    <n v="0"/>
    <n v="14440.47"/>
  </r>
  <r>
    <n v="1"/>
    <n v="93100"/>
    <x v="0"/>
    <n v="1200101"/>
    <s v="1"/>
    <s v="1931001200101"/>
    <s v="Sous Grup A2"/>
    <n v="14915.02"/>
    <n v="0"/>
    <n v="14915.02"/>
    <n v="30131.48"/>
    <n v="30131.48"/>
    <n v="30131.48"/>
    <n v="0"/>
    <n v="-15216.46"/>
  </r>
  <r>
    <n v="1"/>
    <n v="93100"/>
    <x v="0"/>
    <n v="1200301"/>
    <s v="1"/>
    <s v="1931001200301"/>
    <s v="Sous Grup C1"/>
    <n v="45691.16"/>
    <n v="0"/>
    <n v="45691.16"/>
    <n v="31980.86"/>
    <n v="31980.86"/>
    <n v="31980.86"/>
    <n v="0"/>
    <n v="13710.3"/>
  </r>
  <r>
    <n v="1"/>
    <n v="93100"/>
    <x v="0"/>
    <n v="1200601"/>
    <s v="1"/>
    <s v="1931001200601"/>
    <s v="Triennis funcionaris"/>
    <n v="10628.18"/>
    <n v="0"/>
    <n v="10628.18"/>
    <n v="9955.6"/>
    <n v="9955.6"/>
    <n v="9955.6"/>
    <n v="0"/>
    <n v="672.58"/>
  </r>
  <r>
    <n v="1"/>
    <n v="93100"/>
    <x v="0"/>
    <n v="1210001"/>
    <s v="1"/>
    <s v="1931001210001"/>
    <s v="Complement Destí Personal Funcionari"/>
    <n v="76465.48"/>
    <n v="-10000"/>
    <n v="66465.48"/>
    <n v="69486.649999999994"/>
    <n v="69486.649999999994"/>
    <n v="69486.649999999994"/>
    <n v="0"/>
    <n v="-3021.17"/>
  </r>
  <r>
    <n v="1"/>
    <n v="93100"/>
    <x v="0"/>
    <n v="1210101"/>
    <s v="1"/>
    <s v="1931001210101"/>
    <s v="Complement Específic Personal Funcionari"/>
    <n v="83518.539999999994"/>
    <n v="-10000"/>
    <n v="73518.539999999994"/>
    <n v="78610.98"/>
    <n v="78610.98"/>
    <n v="78610.98"/>
    <n v="0"/>
    <n v="-5092.4399999999996"/>
  </r>
  <r>
    <n v="1"/>
    <n v="93100"/>
    <x v="0"/>
    <n v="1210300"/>
    <s v="1"/>
    <s v="1931001210300"/>
    <s v="Indemnitzacions personal funcionari"/>
    <n v="0"/>
    <n v="0"/>
    <n v="0"/>
    <n v="10.78"/>
    <n v="10.78"/>
    <n v="10.78"/>
    <n v="0"/>
    <n v="-10.78"/>
  </r>
  <r>
    <n v="1"/>
    <n v="93100"/>
    <x v="0"/>
    <n v="1310001"/>
    <s v="1"/>
    <s v="1931001310001"/>
    <s v="Retribucions Bàsiques Personal Laboral Temp"/>
    <n v="0"/>
    <n v="0"/>
    <n v="0"/>
    <n v="9.76"/>
    <n v="9.76"/>
    <n v="9.76"/>
    <n v="0"/>
    <n v="-9.76"/>
  </r>
  <r>
    <n v="1"/>
    <n v="93100"/>
    <x v="0"/>
    <n v="1310003"/>
    <s v="1"/>
    <s v="1931001310003"/>
    <s v="Complement Destí Personal Laboral Temporal"/>
    <n v="0"/>
    <n v="0"/>
    <n v="0"/>
    <n v="3.98"/>
    <n v="3.98"/>
    <n v="3.98"/>
    <n v="0"/>
    <n v="-3.98"/>
  </r>
  <r>
    <n v="1"/>
    <n v="93100"/>
    <x v="0"/>
    <n v="1310004"/>
    <s v="1"/>
    <s v="1931001310004"/>
    <s v="Complement Específic Personal Laboral Temp"/>
    <n v="0"/>
    <n v="0"/>
    <n v="0"/>
    <n v="3.65"/>
    <n v="3.65"/>
    <n v="3.65"/>
    <n v="0"/>
    <n v="-3.65"/>
  </r>
  <r>
    <n v="1"/>
    <n v="93100"/>
    <x v="0"/>
    <n v="1500001"/>
    <s v="1"/>
    <s v="1931001500001"/>
    <s v="Productivitat Personal Funcionari"/>
    <n v="4382.0200000000004"/>
    <n v="997.31"/>
    <n v="5379.33"/>
    <n v="6515.44"/>
    <n v="6515.44"/>
    <n v="6515.44"/>
    <n v="0"/>
    <n v="-1136.1099999999999"/>
  </r>
  <r>
    <n v="1"/>
    <n v="93100"/>
    <x v="0"/>
    <n v="1510001"/>
    <s v="1"/>
    <s v="1931001510001"/>
    <s v="Gratificació Funcionaris Hores Extra"/>
    <n v="0"/>
    <n v="0"/>
    <n v="0"/>
    <n v="3197.61"/>
    <n v="3197.61"/>
    <n v="3197.61"/>
    <n v="0"/>
    <n v="-3197.61"/>
  </r>
  <r>
    <n v="1"/>
    <n v="93100"/>
    <x v="0"/>
    <n v="1600001"/>
    <s v="1"/>
    <s v="1931001600001"/>
    <s v="Seguretat Social"/>
    <n v="71033.05"/>
    <n v="0"/>
    <n v="71033.05"/>
    <n v="66737.100000000006"/>
    <n v="66737.100000000006"/>
    <n v="66737.100000000006"/>
    <n v="0"/>
    <n v="4295.95"/>
  </r>
  <r>
    <n v="1"/>
    <n v="93100"/>
    <x v="1"/>
    <n v="2060001"/>
    <s v="2"/>
    <s v="1931002060001"/>
    <s v="Arrendament equips informàtic"/>
    <n v="137.94"/>
    <n v="0"/>
    <n v="137.94"/>
    <n v="137.94"/>
    <n v="126.39"/>
    <n v="126.39"/>
    <n v="0"/>
    <n v="11.55"/>
  </r>
  <r>
    <n v="1"/>
    <n v="93100"/>
    <x v="1"/>
    <n v="2160001"/>
    <s v="2"/>
    <s v="1931002160001"/>
    <s v="Manteniment Equips Informàtics"/>
    <n v="200"/>
    <n v="0"/>
    <n v="200"/>
    <n v="0"/>
    <n v="0"/>
    <n v="0"/>
    <n v="0"/>
    <n v="200"/>
  </r>
  <r>
    <n v="1"/>
    <n v="93100"/>
    <x v="1"/>
    <n v="2160002"/>
    <s v="2"/>
    <s v="1931002160002"/>
    <s v="Compra de petit material informàtic"/>
    <n v="100"/>
    <n v="0"/>
    <n v="100"/>
    <n v="0"/>
    <n v="0"/>
    <n v="0"/>
    <n v="0"/>
    <n v="100"/>
  </r>
  <r>
    <n v="1"/>
    <n v="93100"/>
    <x v="1"/>
    <n v="2200010"/>
    <s v="2"/>
    <s v="1931002200010"/>
    <s v="Fotocòpies i impressions"/>
    <n v="500.94"/>
    <n v="0"/>
    <n v="500.94"/>
    <n v="500.94"/>
    <n v="324.54000000000002"/>
    <n v="324.54000000000002"/>
    <n v="0"/>
    <n v="176.4"/>
  </r>
  <r>
    <n v="1"/>
    <n v="93100"/>
    <x v="1"/>
    <n v="2279940"/>
    <s v="2"/>
    <s v="1931002279940"/>
    <s v="Manteniment programari informàtic"/>
    <n v="150"/>
    <n v="0"/>
    <n v="150"/>
    <n v="121"/>
    <n v="121"/>
    <n v="121"/>
    <n v="0"/>
    <n v="29"/>
  </r>
  <r>
    <n v="2"/>
    <n v="13200"/>
    <x v="0"/>
    <n v="1620001"/>
    <s v="1"/>
    <s v="2132001620001"/>
    <s v="Formació i perfeccionament"/>
    <n v="2000"/>
    <n v="0"/>
    <n v="2000"/>
    <n v="1186"/>
    <n v="1186"/>
    <n v="1186"/>
    <n v="0"/>
    <n v="814"/>
  </r>
  <r>
    <n v="2"/>
    <n v="13200"/>
    <x v="1"/>
    <n v="2040001"/>
    <s v="2"/>
    <s v="2132002040001"/>
    <s v="Arrendament Mitjans de Transport"/>
    <n v="32000"/>
    <n v="1046.83"/>
    <n v="33046.83"/>
    <n v="34835.279999999999"/>
    <n v="30570.28"/>
    <n v="30570.28"/>
    <n v="0"/>
    <n v="2476.5500000000002"/>
  </r>
  <r>
    <n v="2"/>
    <n v="13200"/>
    <x v="1"/>
    <n v="2080001"/>
    <s v="2"/>
    <s v="2132002080001"/>
    <s v="Arrendament càmeres personals agents"/>
    <n v="2200"/>
    <n v="0"/>
    <n v="2200"/>
    <n v="1772.37"/>
    <n v="1188.82"/>
    <n v="1188.82"/>
    <n v="0"/>
    <n v="1011.18"/>
  </r>
  <r>
    <n v="2"/>
    <n v="13200"/>
    <x v="1"/>
    <n v="2100001"/>
    <s v="2"/>
    <s v="2132002100001"/>
    <s v="Manteniment Carrers, Jardins, Camins"/>
    <n v="10000"/>
    <n v="0"/>
    <n v="10000"/>
    <n v="8026.71"/>
    <n v="8026.71"/>
    <n v="8026.71"/>
    <n v="0"/>
    <n v="1973.29"/>
  </r>
  <r>
    <n v="2"/>
    <n v="13200"/>
    <x v="1"/>
    <n v="2140001"/>
    <s v="2"/>
    <s v="2132002140001"/>
    <s v="Manteniment Elements de Transport"/>
    <n v="4000"/>
    <n v="0"/>
    <n v="4000"/>
    <n v="2893.76"/>
    <n v="2893.76"/>
    <n v="2893.76"/>
    <n v="0"/>
    <n v="1106.24"/>
  </r>
  <r>
    <n v="2"/>
    <n v="13200"/>
    <x v="1"/>
    <n v="2150001"/>
    <s v="2"/>
    <s v="2132002150001"/>
    <s v="Manteniment mobiliari"/>
    <n v="1000"/>
    <n v="0"/>
    <n v="1000"/>
    <n v="596.13"/>
    <n v="596.13"/>
    <n v="596.13"/>
    <n v="0"/>
    <n v="403.87"/>
  </r>
  <r>
    <n v="2"/>
    <n v="13200"/>
    <x v="1"/>
    <n v="2160003"/>
    <s v="2"/>
    <s v="2132002160003"/>
    <s v="Manteniment emissores"/>
    <n v="1000"/>
    <n v="0"/>
    <n v="1000"/>
    <n v="0"/>
    <n v="0"/>
    <n v="0"/>
    <n v="0"/>
    <n v="1000"/>
  </r>
  <r>
    <n v="2"/>
    <n v="13200"/>
    <x v="1"/>
    <n v="2200001"/>
    <s v="2"/>
    <s v="2132002200001"/>
    <s v="Material d'oficina"/>
    <n v="1250"/>
    <n v="0"/>
    <n v="1250"/>
    <n v="1517.78"/>
    <n v="1435.8"/>
    <n v="1435.8"/>
    <n v="0"/>
    <n v="-185.8"/>
  </r>
  <r>
    <n v="2"/>
    <n v="13200"/>
    <x v="1"/>
    <n v="2210302"/>
    <s v="2"/>
    <s v="2132002210302"/>
    <s v="Combustible i carburants cotxes"/>
    <n v="20000"/>
    <n v="4000"/>
    <n v="24000"/>
    <n v="21105.34"/>
    <n v="12280.23"/>
    <n v="12280.23"/>
    <n v="0"/>
    <n v="11719.77"/>
  </r>
  <r>
    <n v="2"/>
    <n v="13200"/>
    <x v="1"/>
    <n v="2210401"/>
    <s v="2"/>
    <s v="2132002210401"/>
    <s v="Vestuari del Personal"/>
    <n v="8000"/>
    <n v="0"/>
    <n v="8000"/>
    <n v="15676.01"/>
    <n v="14340.17"/>
    <n v="14340.17"/>
    <n v="0"/>
    <n v="-6340.17"/>
  </r>
  <r>
    <n v="2"/>
    <n v="13200"/>
    <x v="1"/>
    <n v="2210501"/>
    <s v="2"/>
    <s v="2132002210501"/>
    <s v="Productes alimentaris"/>
    <n v="1000"/>
    <n v="0"/>
    <n v="1000"/>
    <n v="661.37"/>
    <n v="661.37"/>
    <n v="661.37"/>
    <n v="0"/>
    <n v="338.63"/>
  </r>
  <r>
    <n v="2"/>
    <n v="13200"/>
    <x v="1"/>
    <n v="2211001"/>
    <s v="2"/>
    <s v="2132002211001"/>
    <s v="Productes de neteja i bany"/>
    <n v="100"/>
    <n v="0"/>
    <n v="100"/>
    <n v="97.43"/>
    <n v="97.43"/>
    <n v="97.43"/>
    <n v="0"/>
    <n v="2.57"/>
  </r>
  <r>
    <n v="2"/>
    <n v="13200"/>
    <x v="1"/>
    <n v="2219901"/>
    <s v="2"/>
    <s v="2132002219901"/>
    <s v="Material Tècnic"/>
    <n v="2500"/>
    <n v="0"/>
    <n v="2500"/>
    <n v="3125.32"/>
    <n v="3125.32"/>
    <n v="3125.32"/>
    <n v="0"/>
    <n v="-625.32000000000005"/>
  </r>
  <r>
    <n v="2"/>
    <n v="13200"/>
    <x v="1"/>
    <n v="2240001"/>
    <s v="2"/>
    <s v="2132002240001"/>
    <s v="Assegurances"/>
    <n v="2000"/>
    <n v="0"/>
    <n v="2000"/>
    <n v="1251.24"/>
    <n v="1251.22"/>
    <n v="1251.22"/>
    <n v="0"/>
    <n v="748.78"/>
  </r>
  <r>
    <n v="2"/>
    <n v="13200"/>
    <x v="1"/>
    <n v="2260101"/>
    <s v="2"/>
    <s v="2132002260101"/>
    <s v="Atencions protcol·làries i representatives"/>
    <n v="1500"/>
    <n v="0"/>
    <n v="1500"/>
    <n v="0"/>
    <n v="0"/>
    <n v="0"/>
    <n v="0"/>
    <n v="1500"/>
  </r>
  <r>
    <n v="2"/>
    <n v="13200"/>
    <x v="1"/>
    <n v="2270401"/>
    <s v="2"/>
    <s v="2132002270401"/>
    <s v="Custòdia i Dipòsits"/>
    <n v="3000"/>
    <n v="0"/>
    <n v="3000"/>
    <n v="1052.7"/>
    <n v="1052.7"/>
    <n v="1052.7"/>
    <n v="0"/>
    <n v="1947.3"/>
  </r>
  <r>
    <n v="2"/>
    <n v="13200"/>
    <x v="1"/>
    <n v="2279900"/>
    <s v="2"/>
    <s v="2132002279900"/>
    <s v="Altres treballs realitzats per altres empreses i professionals"/>
    <n v="2000"/>
    <n v="0"/>
    <n v="2000"/>
    <n v="2131.7800000000002"/>
    <n v="2131.7800000000002"/>
    <n v="2131.7800000000002"/>
    <n v="0"/>
    <n v="-131.78"/>
  </r>
  <r>
    <n v="2"/>
    <n v="13200"/>
    <x v="1"/>
    <n v="2279951"/>
    <s v="2"/>
    <s v="2132002279951"/>
    <s v="Recollida d'animals"/>
    <n v="500"/>
    <n v="0"/>
    <n v="500"/>
    <n v="171"/>
    <n v="171"/>
    <n v="171"/>
    <n v="0"/>
    <n v="329"/>
  </r>
  <r>
    <n v="2"/>
    <n v="13200"/>
    <x v="1"/>
    <n v="2302000"/>
    <s v="2"/>
    <s v="2132002302000"/>
    <s v="Dietes del personal no directiu"/>
    <n v="1000"/>
    <n v="0"/>
    <n v="1000"/>
    <n v="137.6"/>
    <n v="137.6"/>
    <n v="137.6"/>
    <n v="0"/>
    <n v="862.4"/>
  </r>
  <r>
    <n v="2"/>
    <n v="13200"/>
    <x v="1"/>
    <n v="2312000"/>
    <s v="2"/>
    <s v="2132002312000"/>
    <s v="Locomoció del personal no directiu"/>
    <n v="1500"/>
    <n v="0"/>
    <n v="1500"/>
    <n v="373.2"/>
    <n v="373.2"/>
    <n v="373.2"/>
    <n v="0"/>
    <n v="1126.8"/>
  </r>
  <r>
    <n v="2"/>
    <n v="13200"/>
    <x v="2"/>
    <n v="6230001"/>
    <s v="6"/>
    <s v="2132006230001"/>
    <s v="Compra Armes"/>
    <n v="2000"/>
    <n v="0"/>
    <n v="2000"/>
    <n v="0"/>
    <n v="0"/>
    <n v="0"/>
    <n v="0"/>
    <n v="2000"/>
  </r>
  <r>
    <n v="2"/>
    <n v="13200"/>
    <x v="2"/>
    <n v="6240001"/>
    <s v="6"/>
    <s v="2132006240001"/>
    <s v="Compra vehicles (motos)"/>
    <n v="16000"/>
    <n v="650"/>
    <n v="16650"/>
    <n v="18243.169999999998"/>
    <n v="18243.169999999998"/>
    <n v="18243.169999999998"/>
    <n v="0"/>
    <n v="-1593.17"/>
  </r>
  <r>
    <n v="2"/>
    <n v="33000"/>
    <x v="1"/>
    <n v="2020002"/>
    <s v="2"/>
    <s v="2330002020002"/>
    <s v="Arrendament pavelló CNT"/>
    <n v="5280"/>
    <n v="0"/>
    <n v="5280"/>
    <n v="5280"/>
    <n v="5280"/>
    <n v="5280"/>
    <n v="0"/>
    <n v="0"/>
  </r>
  <r>
    <n v="2"/>
    <n v="43000"/>
    <x v="1"/>
    <n v="2020002"/>
    <s v="2"/>
    <s v="2430002020002"/>
    <s v="Arrendament pavelló CNT"/>
    <n v="0"/>
    <n v="0"/>
    <n v="0"/>
    <n v="100"/>
    <n v="100"/>
    <n v="100"/>
    <n v="0"/>
    <n v="-100"/>
  </r>
  <r>
    <n v="2"/>
    <n v="43000"/>
    <x v="1"/>
    <n v="2060003"/>
    <s v="2"/>
    <s v="2430002060003"/>
    <s v="Plataforma informàtica bons Tàrrega"/>
    <n v="0"/>
    <n v="0"/>
    <n v="0"/>
    <n v="7260"/>
    <n v="7260"/>
    <n v="7260"/>
    <n v="0"/>
    <n v="-7260"/>
  </r>
  <r>
    <n v="2"/>
    <n v="43000"/>
    <x v="1"/>
    <n v="2260101"/>
    <s v="2"/>
    <s v="2430002260101"/>
    <s v="Atencions protcol·làries i representatives"/>
    <n v="400"/>
    <n v="0"/>
    <n v="400"/>
    <n v="400"/>
    <n v="400"/>
    <n v="400"/>
    <n v="0"/>
    <n v="0"/>
  </r>
  <r>
    <n v="2"/>
    <n v="43000"/>
    <x v="1"/>
    <n v="2260201"/>
    <s v="2"/>
    <s v="2430002260201"/>
    <s v="Publicitat i propaganda"/>
    <n v="13500"/>
    <n v="179.77"/>
    <n v="13679.77"/>
    <n v="14290.76"/>
    <n v="14290.76"/>
    <n v="14290.76"/>
    <n v="0"/>
    <n v="-610.99"/>
  </r>
  <r>
    <n v="2"/>
    <n v="43000"/>
    <x v="1"/>
    <n v="2269900"/>
    <s v="2"/>
    <s v="2430002269900"/>
    <s v="Altres despeses diverses"/>
    <n v="1500"/>
    <n v="7557.6"/>
    <n v="9057.6"/>
    <n v="10775"/>
    <n v="10775"/>
    <n v="10775"/>
    <n v="0"/>
    <n v="-1717.4"/>
  </r>
  <r>
    <n v="2"/>
    <n v="43000"/>
    <x v="1"/>
    <n v="2269913"/>
    <s v="2"/>
    <s v="2430002269913"/>
    <s v="Llums campanya Nadal"/>
    <n v="12500"/>
    <n v="0"/>
    <n v="12500"/>
    <n v="15688.41"/>
    <n v="15688.41"/>
    <n v="15688.41"/>
    <n v="0"/>
    <n v="-3188.41"/>
  </r>
  <r>
    <n v="2"/>
    <n v="43000"/>
    <x v="1"/>
    <n v="2269940"/>
    <s v="2"/>
    <s v="2430002269940"/>
    <s v="Omplim d'art els aparadors"/>
    <n v="6000"/>
    <n v="9900"/>
    <n v="15900"/>
    <n v="9339.3799999999992"/>
    <n v="7927.18"/>
    <n v="7927.18"/>
    <n v="0"/>
    <n v="7972.82"/>
  </r>
  <r>
    <n v="2"/>
    <n v="43000"/>
    <x v="1"/>
    <n v="2270606"/>
    <s v="2"/>
    <s v="2430002270606"/>
    <s v="Servei Assistència Tècnica PECT "/>
    <n v="0"/>
    <n v="15971.07"/>
    <n v="15971.07"/>
    <n v="15971.07"/>
    <n v="0"/>
    <n v="0"/>
    <n v="0"/>
    <n v="15971.07"/>
  </r>
  <r>
    <n v="2"/>
    <n v="43000"/>
    <x v="1"/>
    <n v="2279900"/>
    <s v="2"/>
    <s v="2430002279900"/>
    <s v="Altres treballs realitzats per altres empreses i professionals"/>
    <n v="4000"/>
    <n v="0"/>
    <n v="4000"/>
    <n v="6442.49"/>
    <n v="6382.49"/>
    <n v="6382.49"/>
    <n v="0"/>
    <n v="-2382.4899999999998"/>
  </r>
  <r>
    <n v="2"/>
    <n v="43000"/>
    <x v="1"/>
    <n v="2279963"/>
    <s v="2"/>
    <s v="2430002279963"/>
    <s v="Conveni Cambra Comerç.Promoció reactivació comerç 2022"/>
    <n v="0"/>
    <n v="5000"/>
    <n v="5000"/>
    <n v="10000"/>
    <n v="10000"/>
    <n v="10000"/>
    <n v="0"/>
    <n v="-5000"/>
  </r>
  <r>
    <n v="2"/>
    <n v="43000"/>
    <x v="1"/>
    <n v="2302000"/>
    <s v="2"/>
    <s v="2430002302000"/>
    <s v="Dietes del personal no directiu"/>
    <n v="50"/>
    <n v="0"/>
    <n v="50"/>
    <n v="34.299999999999997"/>
    <n v="34.299999999999997"/>
    <n v="34.299999999999997"/>
    <n v="0"/>
    <n v="15.7"/>
  </r>
  <r>
    <n v="2"/>
    <n v="43000"/>
    <x v="1"/>
    <n v="2312000"/>
    <s v="2"/>
    <s v="2430002312000"/>
    <s v="Locomoció del personal no directiu"/>
    <n v="50"/>
    <n v="0"/>
    <n v="50"/>
    <n v="310.2"/>
    <n v="310.2"/>
    <n v="310.2"/>
    <n v="0"/>
    <n v="-260.2"/>
  </r>
  <r>
    <n v="2"/>
    <n v="43000"/>
    <x v="3"/>
    <n v="4790001"/>
    <s v="4"/>
    <s v="2430004790001"/>
    <s v="Subv. activitats empresarials"/>
    <n v="600"/>
    <n v="-600"/>
    <n v="0"/>
    <n v="0"/>
    <n v="0"/>
    <n v="0"/>
    <n v="0"/>
    <n v="0"/>
  </r>
  <r>
    <n v="2"/>
    <n v="43000"/>
    <x v="3"/>
    <n v="4800026"/>
    <s v="4"/>
    <s v="2430004800026"/>
    <s v="Subv. Foment Tàrrega. Promoció del comerç i campanyes."/>
    <n v="28000"/>
    <n v="5600"/>
    <n v="33600"/>
    <n v="33600"/>
    <n v="28000"/>
    <n v="28000"/>
    <n v="0"/>
    <n v="5600"/>
  </r>
  <r>
    <n v="2"/>
    <n v="43000"/>
    <x v="3"/>
    <n v="4800194"/>
    <s v="4"/>
    <s v="2430004800194"/>
    <s v="Reactivació comerç Tàrrega 2023. Bons"/>
    <n v="0"/>
    <n v="49980"/>
    <n v="49980"/>
    <n v="49980"/>
    <n v="49980"/>
    <n v="49980"/>
    <n v="0"/>
    <n v="0"/>
  </r>
  <r>
    <n v="2"/>
    <n v="43001"/>
    <x v="1"/>
    <n v="2130001"/>
    <s v="2"/>
    <s v="2430012130001"/>
    <s v="Manten maquinària, instal·l tècni utillatge."/>
    <n v="0"/>
    <n v="0"/>
    <n v="0"/>
    <n v="350.9"/>
    <n v="350.9"/>
    <n v="350.9"/>
    <n v="0"/>
    <n v="-350.9"/>
  </r>
  <r>
    <n v="2"/>
    <n v="43001"/>
    <x v="1"/>
    <n v="2260201"/>
    <s v="2"/>
    <s v="2430012260201"/>
    <s v="Publicitat i propaganda"/>
    <n v="850"/>
    <n v="0"/>
    <n v="850"/>
    <n v="1004.3"/>
    <n v="1004.3"/>
    <n v="1004.3"/>
    <n v="0"/>
    <n v="-154.30000000000001"/>
  </r>
  <r>
    <n v="2"/>
    <n v="43001"/>
    <x v="1"/>
    <n v="2269900"/>
    <s v="2"/>
    <s v="2430012269900"/>
    <s v="Altres despeses diverses"/>
    <n v="1500"/>
    <n v="620"/>
    <n v="2120"/>
    <n v="2482.92"/>
    <n v="2482.92"/>
    <n v="2482.92"/>
    <n v="0"/>
    <n v="-362.92"/>
  </r>
  <r>
    <n v="2"/>
    <n v="43110"/>
    <x v="1"/>
    <n v="2030001"/>
    <s v="2"/>
    <s v="2431102030001"/>
    <s v="Arrendament Maquinària, Instal i Estris"/>
    <n v="4050"/>
    <n v="0"/>
    <n v="4050"/>
    <n v="3064"/>
    <n v="3064"/>
    <n v="3064"/>
    <n v="0"/>
    <n v="986"/>
  </r>
  <r>
    <n v="2"/>
    <n v="43110"/>
    <x v="1"/>
    <n v="2211001"/>
    <s v="2"/>
    <s v="2431102211001"/>
    <s v="Productes de neteja i bany"/>
    <n v="100"/>
    <n v="0"/>
    <n v="100"/>
    <n v="0"/>
    <n v="0"/>
    <n v="0"/>
    <n v="0"/>
    <n v="100"/>
  </r>
  <r>
    <n v="2"/>
    <n v="43110"/>
    <x v="1"/>
    <n v="2219900"/>
    <s v="2"/>
    <s v="2431102219900"/>
    <s v="Altres treballs realitzats per altres empreses i professionals. Contracte sonorització il·luminiació"/>
    <n v="500"/>
    <n v="0"/>
    <n v="500"/>
    <n v="350"/>
    <n v="350"/>
    <n v="350"/>
    <n v="0"/>
    <n v="150"/>
  </r>
  <r>
    <n v="2"/>
    <n v="43110"/>
    <x v="1"/>
    <n v="2260101"/>
    <s v="2"/>
    <s v="2431102260101"/>
    <s v="Atencions protcol·làries i representatives"/>
    <n v="450"/>
    <n v="0"/>
    <n v="450"/>
    <n v="0"/>
    <n v="0"/>
    <n v="0"/>
    <n v="0"/>
    <n v="450"/>
  </r>
  <r>
    <n v="2"/>
    <n v="43110"/>
    <x v="1"/>
    <n v="2260201"/>
    <s v="2"/>
    <s v="2431102260201"/>
    <s v="Publicitat i propaganda"/>
    <n v="4000"/>
    <n v="0"/>
    <n v="4000"/>
    <n v="5899.9"/>
    <n v="4753.1499999999996"/>
    <n v="4753.1499999999996"/>
    <n v="0"/>
    <n v="-753.15"/>
  </r>
  <r>
    <n v="2"/>
    <n v="43110"/>
    <x v="1"/>
    <n v="2269900"/>
    <s v="2"/>
    <s v="2431102269900"/>
    <s v="Altres despeses diverses"/>
    <n v="1900"/>
    <n v="0"/>
    <n v="1900"/>
    <n v="20.52"/>
    <n v="20.52"/>
    <n v="20.52"/>
    <n v="0"/>
    <n v="1879.48"/>
  </r>
  <r>
    <n v="2"/>
    <n v="43110"/>
    <x v="1"/>
    <n v="2269902"/>
    <s v="2"/>
    <s v="2431102269902"/>
    <s v="Activitats Fires"/>
    <n v="2000"/>
    <n v="0"/>
    <n v="2000"/>
    <n v="1171.3599999999999"/>
    <n v="1171.3599999999999"/>
    <n v="1171.3599999999999"/>
    <n v="0"/>
    <n v="828.64"/>
  </r>
  <r>
    <n v="2"/>
    <n v="43110"/>
    <x v="1"/>
    <n v="2270101"/>
    <s v="2"/>
    <s v="2431102270101"/>
    <s v="Contracte de seguretat"/>
    <n v="1500"/>
    <n v="-1500"/>
    <n v="0"/>
    <n v="0"/>
    <n v="0"/>
    <n v="0"/>
    <n v="0"/>
    <n v="0"/>
  </r>
  <r>
    <n v="2"/>
    <n v="43110"/>
    <x v="1"/>
    <n v="2279900"/>
    <s v="2"/>
    <s v="2431102279900"/>
    <s v="Altres treballs realitzats per altres empreses i professionals"/>
    <n v="1000"/>
    <n v="0"/>
    <n v="1000"/>
    <n v="0"/>
    <n v="0"/>
    <n v="0"/>
    <n v="0"/>
    <n v="1000"/>
  </r>
  <r>
    <n v="2"/>
    <n v="43111"/>
    <x v="1"/>
    <n v="2020002"/>
    <s v="2"/>
    <s v="2431112020002"/>
    <s v="Arrendament pavelló CNT"/>
    <n v="6360"/>
    <n v="0"/>
    <n v="6360"/>
    <n v="6310"/>
    <n v="6310"/>
    <n v="6310"/>
    <n v="0"/>
    <n v="50"/>
  </r>
  <r>
    <n v="2"/>
    <n v="43111"/>
    <x v="1"/>
    <n v="2030001"/>
    <s v="2"/>
    <s v="2431112030001"/>
    <s v="Arrendament Maquinària, Instal i Estris"/>
    <n v="18500"/>
    <n v="0"/>
    <n v="18500"/>
    <n v="15164.14"/>
    <n v="13337.14"/>
    <n v="13337.14"/>
    <n v="0"/>
    <n v="5162.8599999999997"/>
  </r>
  <r>
    <n v="2"/>
    <n v="43111"/>
    <x v="1"/>
    <n v="2211001"/>
    <s v="2"/>
    <s v="2431112211001"/>
    <s v="Productes de neteja i bany"/>
    <n v="900"/>
    <n v="0"/>
    <n v="900"/>
    <n v="1003.5"/>
    <n v="1003.5"/>
    <n v="1003.5"/>
    <n v="0"/>
    <n v="-103.5"/>
  </r>
  <r>
    <n v="2"/>
    <n v="43111"/>
    <x v="1"/>
    <n v="2219900"/>
    <s v="2"/>
    <s v="2431112219900"/>
    <s v="Altres subministraments"/>
    <n v="3700"/>
    <n v="0"/>
    <n v="3700"/>
    <n v="3157.35"/>
    <n v="3157.35"/>
    <n v="3157.35"/>
    <n v="0"/>
    <n v="542.65"/>
  </r>
  <r>
    <n v="2"/>
    <n v="43111"/>
    <x v="1"/>
    <n v="2260101"/>
    <s v="2"/>
    <s v="2431112260101"/>
    <s v="Atencions protcol·làries i representatives"/>
    <n v="600"/>
    <n v="0"/>
    <n v="600"/>
    <n v="567.36"/>
    <n v="567.36"/>
    <n v="567.36"/>
    <n v="0"/>
    <n v="32.64"/>
  </r>
  <r>
    <n v="2"/>
    <n v="43111"/>
    <x v="1"/>
    <n v="2260201"/>
    <s v="2"/>
    <s v="2431112260201"/>
    <s v="Publicitat i propaganda"/>
    <n v="4000"/>
    <n v="618"/>
    <n v="4618"/>
    <n v="6326.03"/>
    <n v="5708.03"/>
    <n v="5708.03"/>
    <n v="0"/>
    <n v="-1090.03"/>
  </r>
  <r>
    <n v="2"/>
    <n v="43111"/>
    <x v="1"/>
    <n v="2269900"/>
    <s v="2"/>
    <s v="2431112269900"/>
    <s v="Altres despeses diverses"/>
    <n v="1200"/>
    <n v="0"/>
    <n v="1200"/>
    <n v="99.3"/>
    <n v="99.3"/>
    <n v="99.3"/>
    <n v="0"/>
    <n v="1100.7"/>
  </r>
  <r>
    <n v="2"/>
    <n v="43111"/>
    <x v="1"/>
    <n v="2269902"/>
    <s v="2"/>
    <s v="2431112269902"/>
    <s v="Activitats Fires"/>
    <n v="2000"/>
    <n v="5700"/>
    <n v="7700"/>
    <n v="5705.2"/>
    <n v="5705.2"/>
    <n v="5705.2"/>
    <n v="0"/>
    <n v="1994.8"/>
  </r>
  <r>
    <n v="2"/>
    <n v="43111"/>
    <x v="1"/>
    <n v="2270101"/>
    <s v="2"/>
    <s v="2431112270101"/>
    <s v="Contracte de seguretat"/>
    <n v="3200"/>
    <n v="-3200"/>
    <n v="0"/>
    <n v="1743.75"/>
    <n v="1743.75"/>
    <n v="1743.75"/>
    <n v="0"/>
    <n v="-1743.75"/>
  </r>
  <r>
    <n v="2"/>
    <n v="43111"/>
    <x v="1"/>
    <n v="2279900"/>
    <s v="2"/>
    <s v="2431112279900"/>
    <s v="Altres treballs realitzats per altres empreses i professionals"/>
    <n v="1000"/>
    <n v="0"/>
    <n v="1000"/>
    <n v="488"/>
    <n v="488"/>
    <n v="488"/>
    <n v="0"/>
    <n v="512"/>
  </r>
  <r>
    <n v="2"/>
    <n v="43112"/>
    <x v="1"/>
    <n v="2020002"/>
    <s v="2"/>
    <s v="2431122020002"/>
    <s v="Arrendament pavelló CNT"/>
    <n v="5400"/>
    <n v="0"/>
    <n v="5400"/>
    <n v="5350"/>
    <n v="5350"/>
    <n v="5350"/>
    <n v="0"/>
    <n v="50"/>
  </r>
  <r>
    <n v="2"/>
    <n v="43112"/>
    <x v="1"/>
    <n v="2030001"/>
    <s v="2"/>
    <s v="2431122030001"/>
    <s v="Arrendament Maquinària, Instal i Estris"/>
    <n v="9305"/>
    <n v="0"/>
    <n v="9305"/>
    <n v="9299.68"/>
    <n v="9299.68"/>
    <n v="9299.68"/>
    <n v="0"/>
    <n v="5.32"/>
  </r>
  <r>
    <n v="2"/>
    <n v="43112"/>
    <x v="1"/>
    <n v="2211001"/>
    <s v="2"/>
    <s v="2431122211001"/>
    <s v="Productes de neteja i bany"/>
    <n v="400"/>
    <n v="0"/>
    <n v="400"/>
    <n v="0"/>
    <n v="0"/>
    <n v="0"/>
    <n v="0"/>
    <n v="400"/>
  </r>
  <r>
    <n v="2"/>
    <n v="43112"/>
    <x v="1"/>
    <n v="2219900"/>
    <s v="2"/>
    <s v="2431122219900"/>
    <s v="Altres subministraments"/>
    <n v="1600"/>
    <n v="0"/>
    <n v="1600"/>
    <n v="2454.13"/>
    <n v="2454.13"/>
    <n v="2454.13"/>
    <n v="0"/>
    <n v="-854.13"/>
  </r>
  <r>
    <n v="2"/>
    <n v="43112"/>
    <x v="1"/>
    <n v="2260101"/>
    <s v="2"/>
    <s v="2431122260101"/>
    <s v="Atencions protcol·làries i representatives"/>
    <n v="700"/>
    <n v="0"/>
    <n v="700"/>
    <n v="473.86"/>
    <n v="473.86"/>
    <n v="473.86"/>
    <n v="0"/>
    <n v="226.14"/>
  </r>
  <r>
    <n v="2"/>
    <n v="43112"/>
    <x v="1"/>
    <n v="2260201"/>
    <s v="2"/>
    <s v="2431122260201"/>
    <s v="Publicitat i propaganda"/>
    <n v="5000"/>
    <n v="0"/>
    <n v="5000"/>
    <n v="4809.13"/>
    <n v="4809.13"/>
    <n v="4809.13"/>
    <n v="0"/>
    <n v="190.87"/>
  </r>
  <r>
    <n v="2"/>
    <n v="43112"/>
    <x v="1"/>
    <n v="2269900"/>
    <s v="2"/>
    <s v="2431122269900"/>
    <s v="Altres despeses diverses."/>
    <n v="0"/>
    <n v="0"/>
    <n v="0"/>
    <n v="113.46"/>
    <n v="113.46"/>
    <n v="113.46"/>
    <n v="0"/>
    <n v="-113.46"/>
  </r>
  <r>
    <n v="2"/>
    <n v="43112"/>
    <x v="1"/>
    <n v="2269902"/>
    <s v="2"/>
    <s v="2431122269902"/>
    <s v="Activitats Fires"/>
    <n v="5000"/>
    <n v="0"/>
    <n v="5000"/>
    <n v="6006.4"/>
    <n v="6006.4"/>
    <n v="6006.4"/>
    <n v="0"/>
    <n v="-1006.4"/>
  </r>
  <r>
    <n v="2"/>
    <n v="43112"/>
    <x v="1"/>
    <n v="2270101"/>
    <s v="2"/>
    <s v="2431122270101"/>
    <s v="Contracte de seguretat"/>
    <n v="3200"/>
    <n v="0"/>
    <n v="3200"/>
    <n v="1237.5"/>
    <n v="1237.5"/>
    <n v="1237.5"/>
    <n v="0"/>
    <n v="1962.5"/>
  </r>
  <r>
    <n v="2"/>
    <n v="43112"/>
    <x v="1"/>
    <n v="2279900"/>
    <s v="2"/>
    <s v="2431122279900"/>
    <s v="Altres treballs realitzats per altres empreses i professionals"/>
    <n v="1000"/>
    <n v="0"/>
    <n v="1000"/>
    <n v="0"/>
    <n v="0"/>
    <n v="0"/>
    <n v="0"/>
    <n v="1000"/>
  </r>
  <r>
    <n v="2"/>
    <n v="43113"/>
    <x v="1"/>
    <n v="2260201"/>
    <s v="2"/>
    <s v="2431132260201"/>
    <s v="Publicitat i propaganda"/>
    <n v="700"/>
    <n v="0"/>
    <n v="700"/>
    <n v="0"/>
    <n v="0"/>
    <n v="0"/>
    <n v="0"/>
    <n v="700"/>
  </r>
  <r>
    <n v="2"/>
    <n v="43113"/>
    <x v="1"/>
    <n v="2269900"/>
    <s v="2"/>
    <s v="2431132269900"/>
    <s v="Altres despeses diverses"/>
    <n v="5000"/>
    <n v="0"/>
    <n v="5000"/>
    <n v="423.5"/>
    <n v="237.87"/>
    <n v="237.87"/>
    <n v="0"/>
    <n v="4762.13"/>
  </r>
  <r>
    <n v="2"/>
    <n v="43113"/>
    <x v="1"/>
    <n v="2269905"/>
    <s v="2"/>
    <s v="2431132269905"/>
    <s v="Mercats Populars"/>
    <n v="2000"/>
    <n v="0"/>
    <n v="2000"/>
    <n v="0"/>
    <n v="0"/>
    <n v="0"/>
    <n v="0"/>
    <n v="2000"/>
  </r>
  <r>
    <n v="2"/>
    <n v="43113"/>
    <x v="3"/>
    <n v="4800058"/>
    <s v="4"/>
    <s v="2431134800058"/>
    <s v="Subv. Associació Agrat. Fira Cervesa."/>
    <n v="2000"/>
    <n v="0"/>
    <n v="2000"/>
    <n v="2000"/>
    <n v="2000"/>
    <n v="2000"/>
    <n v="0"/>
    <n v="0"/>
  </r>
  <r>
    <n v="2"/>
    <n v="43113"/>
    <x v="3"/>
    <n v="4800141"/>
    <s v="4"/>
    <s v="2431134800141"/>
    <s v="Subv. Societat de caçadors. Fira del caçador."/>
    <n v="10000"/>
    <n v="0"/>
    <n v="10000"/>
    <n v="10000"/>
    <n v="9908.52"/>
    <n v="9908.52"/>
    <n v="0"/>
    <n v="91.48"/>
  </r>
  <r>
    <n v="2"/>
    <n v="43114"/>
    <x v="1"/>
    <n v="2030001"/>
    <s v="2"/>
    <s v="2431142030001"/>
    <s v="Arrendament Maquinària, Instal i Estris"/>
    <n v="4500"/>
    <n v="0"/>
    <n v="4500"/>
    <n v="2820"/>
    <n v="2820"/>
    <n v="2820"/>
    <n v="0"/>
    <n v="1680"/>
  </r>
  <r>
    <n v="2"/>
    <n v="43114"/>
    <x v="1"/>
    <n v="2211001"/>
    <s v="2"/>
    <s v="2431142211001"/>
    <s v="Productes de neteja i bany"/>
    <n v="170"/>
    <n v="0"/>
    <n v="170"/>
    <n v="0"/>
    <n v="0"/>
    <n v="0"/>
    <n v="0"/>
    <n v="170"/>
  </r>
  <r>
    <n v="2"/>
    <n v="43114"/>
    <x v="1"/>
    <n v="2219900"/>
    <s v="2"/>
    <s v="2431142219900"/>
    <s v="Altres subministraments"/>
    <n v="1700"/>
    <n v="0"/>
    <n v="1700"/>
    <n v="2443.91"/>
    <n v="2443.91"/>
    <n v="2443.91"/>
    <n v="0"/>
    <n v="-743.91"/>
  </r>
  <r>
    <n v="2"/>
    <n v="43114"/>
    <x v="1"/>
    <n v="2260101"/>
    <s v="2"/>
    <s v="2431142260101"/>
    <s v="Atencions protcol·làries i representatives"/>
    <n v="400"/>
    <n v="0"/>
    <n v="400"/>
    <n v="401.21"/>
    <n v="401.21"/>
    <n v="401.21"/>
    <n v="0"/>
    <n v="-1.21"/>
  </r>
  <r>
    <n v="2"/>
    <n v="43114"/>
    <x v="1"/>
    <n v="2260201"/>
    <s v="2"/>
    <s v="2431142260201"/>
    <s v="Publicitat i propaganda"/>
    <n v="6500"/>
    <n v="0"/>
    <n v="6500"/>
    <n v="6216.6"/>
    <n v="6216.6"/>
    <n v="6216.6"/>
    <n v="0"/>
    <n v="283.39999999999998"/>
  </r>
  <r>
    <n v="2"/>
    <n v="43114"/>
    <x v="1"/>
    <n v="2269900"/>
    <s v="2"/>
    <s v="2431142269900"/>
    <s v="Altres despeses diverses"/>
    <n v="800"/>
    <n v="0"/>
    <n v="800"/>
    <n v="422"/>
    <n v="422"/>
    <n v="422"/>
    <n v="0"/>
    <n v="378"/>
  </r>
  <r>
    <n v="2"/>
    <n v="43114"/>
    <x v="1"/>
    <n v="2270101"/>
    <s v="2"/>
    <s v="2431142270101"/>
    <s v="Contracte de seguretat"/>
    <n v="2600"/>
    <n v="0"/>
    <n v="2600"/>
    <n v="2566.8000000000002"/>
    <n v="2566.8000000000002"/>
    <n v="2566.8000000000002"/>
    <n v="0"/>
    <n v="33.200000000000003"/>
  </r>
  <r>
    <n v="2"/>
    <n v="43114"/>
    <x v="1"/>
    <n v="2279900"/>
    <s v="2"/>
    <s v="2431142279900"/>
    <s v="Altres treballs realitzats per altres empreses i professionals"/>
    <n v="830"/>
    <n v="0"/>
    <n v="830"/>
    <n v="0"/>
    <n v="0"/>
    <n v="0"/>
    <n v="0"/>
    <n v="830"/>
  </r>
  <r>
    <n v="2"/>
    <n v="43114"/>
    <x v="3"/>
    <n v="4800103"/>
    <s v="4"/>
    <s v="2431144800103"/>
    <s v="Subv. Premi comprador mercat vehicle d'ocasió."/>
    <n v="2000"/>
    <n v="0"/>
    <n v="2000"/>
    <n v="2000"/>
    <n v="2000"/>
    <n v="2000"/>
    <n v="0"/>
    <n v="0"/>
  </r>
  <r>
    <n v="2"/>
    <n v="43301"/>
    <x v="1"/>
    <n v="2130001"/>
    <s v="2"/>
    <s v="2433012130001"/>
    <s v="Manteniment maquinària, instal i utillatge"/>
    <n v="2000"/>
    <n v="0"/>
    <n v="2000"/>
    <n v="3780.92"/>
    <n v="3780.92"/>
    <n v="3780.92"/>
    <n v="0"/>
    <n v="-1780.92"/>
  </r>
  <r>
    <n v="2"/>
    <n v="43301"/>
    <x v="1"/>
    <n v="2200001"/>
    <s v="2"/>
    <s v="2433012200001"/>
    <s v="Material d'oficina"/>
    <n v="60"/>
    <n v="0"/>
    <n v="60"/>
    <n v="77.69"/>
    <n v="77.69"/>
    <n v="77.69"/>
    <n v="0"/>
    <n v="-17.690000000000001"/>
  </r>
  <r>
    <n v="2"/>
    <n v="43301"/>
    <x v="1"/>
    <n v="2210501"/>
    <s v="2"/>
    <s v="2433012210501"/>
    <s v="Productes alimentaris"/>
    <n v="100"/>
    <n v="0"/>
    <n v="100"/>
    <n v="0"/>
    <n v="0"/>
    <n v="0"/>
    <n v="0"/>
    <n v="100"/>
  </r>
  <r>
    <n v="2"/>
    <n v="43301"/>
    <x v="1"/>
    <n v="2260201"/>
    <s v="2"/>
    <s v="2433012260201"/>
    <s v="Publicitat i propaganda."/>
    <n v="0"/>
    <n v="0"/>
    <n v="0"/>
    <n v="551.07000000000005"/>
    <n v="551.07000000000005"/>
    <n v="551.07000000000005"/>
    <n v="0"/>
    <n v="-551.07000000000005"/>
  </r>
  <r>
    <n v="2"/>
    <n v="44110"/>
    <x v="1"/>
    <n v="2211001"/>
    <s v="2"/>
    <s v="2441102211001"/>
    <s v="Productes de neteja i bany"/>
    <n v="95"/>
    <n v="0"/>
    <n v="95"/>
    <n v="0"/>
    <n v="0"/>
    <n v="0"/>
    <n v="0"/>
    <n v="95"/>
  </r>
  <r>
    <n v="2"/>
    <n v="44110"/>
    <x v="3"/>
    <n v="4670002"/>
    <s v="4"/>
    <s v="2441104670002"/>
    <s v="Cànon Transport ATM"/>
    <n v="18000"/>
    <n v="14000"/>
    <n v="32000"/>
    <n v="17574.68"/>
    <n v="17574.68"/>
    <n v="17574.68"/>
    <n v="0"/>
    <n v="14425.32"/>
  </r>
  <r>
    <n v="2"/>
    <n v="44110"/>
    <x v="3"/>
    <n v="4720001"/>
    <s v="4"/>
    <s v="2441104720001"/>
    <s v="Subv. Transport Urbà"/>
    <n v="93000"/>
    <n v="0"/>
    <n v="93000"/>
    <n v="106992.47"/>
    <n v="94688.62"/>
    <n v="94688.62"/>
    <n v="0"/>
    <n v="-1688.62"/>
  </r>
  <r>
    <n v="2"/>
    <n v="44200"/>
    <x v="1"/>
    <n v="2130001"/>
    <s v="2"/>
    <s v="2442002130001"/>
    <s v="Manteniment maquinària, instal i utillatge"/>
    <n v="500"/>
    <n v="0"/>
    <n v="500"/>
    <n v="0"/>
    <n v="0"/>
    <n v="0"/>
    <n v="0"/>
    <n v="500"/>
  </r>
  <r>
    <n v="2"/>
    <n v="44200"/>
    <x v="1"/>
    <n v="2211001"/>
    <s v="2"/>
    <s v="2442002211001"/>
    <s v="Productes de neteja i bany"/>
    <n v="0"/>
    <n v="0"/>
    <n v="0"/>
    <n v="48.72"/>
    <n v="48.72"/>
    <n v="48.72"/>
    <n v="0"/>
    <n v="-48.72"/>
  </r>
  <r>
    <n v="2"/>
    <n v="45901"/>
    <x v="1"/>
    <n v="2130001"/>
    <s v="2"/>
    <s v="2459012130001"/>
    <s v="Manteniment maquinària, instal i utillatge"/>
    <n v="4500"/>
    <n v="77.92"/>
    <n v="4577.92"/>
    <n v="3712.7"/>
    <n v="3214.81"/>
    <n v="3214.81"/>
    <n v="0"/>
    <n v="1363.11"/>
  </r>
  <r>
    <n v="2"/>
    <n v="45901"/>
    <x v="1"/>
    <n v="2200001"/>
    <s v="2"/>
    <s v="2459012200001"/>
    <s v="Material d'oficina"/>
    <n v="200"/>
    <n v="0"/>
    <n v="200"/>
    <n v="337.63"/>
    <n v="337.63"/>
    <n v="337.63"/>
    <n v="0"/>
    <n v="-137.63"/>
  </r>
  <r>
    <n v="2"/>
    <n v="45901"/>
    <x v="1"/>
    <n v="2260201"/>
    <s v="2"/>
    <s v="2459012260201"/>
    <s v="Publicitat i propaganda"/>
    <n v="100"/>
    <n v="0"/>
    <n v="100"/>
    <n v="0"/>
    <n v="0"/>
    <n v="0"/>
    <n v="0"/>
    <n v="100"/>
  </r>
  <r>
    <n v="3"/>
    <n v="1100"/>
    <x v="4"/>
    <n v="3100001"/>
    <s v="3"/>
    <s v="311003100001"/>
    <s v="Interessos préstec refinançament Caixabank 2019"/>
    <n v="37616.120000000003"/>
    <n v="15000"/>
    <n v="52616.12"/>
    <n v="44183.28"/>
    <n v="44183.28"/>
    <n v="44183.28"/>
    <n v="0"/>
    <n v="8432.84"/>
  </r>
  <r>
    <n v="3"/>
    <n v="1100"/>
    <x v="4"/>
    <n v="3100002"/>
    <s v="3"/>
    <s v="311003100002"/>
    <s v="Interessos préstec 50.000 elements de transport Caixabank 2019"/>
    <n v="409.5"/>
    <n v="0"/>
    <n v="409.5"/>
    <n v="465.99"/>
    <n v="465.99"/>
    <n v="465.99"/>
    <n v="0"/>
    <n v="-56.49"/>
  </r>
  <r>
    <n v="3"/>
    <n v="1100"/>
    <x v="4"/>
    <n v="3100004"/>
    <s v="3"/>
    <s v="311003100004"/>
    <s v="Interessos préstec 272.000 piscina coberta Caixabank 2020"/>
    <n v="5761.98"/>
    <n v="0"/>
    <n v="5761.98"/>
    <n v="6769.03"/>
    <n v="6769.03"/>
    <n v="6769.03"/>
    <n v="0"/>
    <n v="-1007.05"/>
  </r>
  <r>
    <n v="3"/>
    <n v="1100"/>
    <x v="4"/>
    <n v="3100009"/>
    <s v="3"/>
    <s v="311003100009"/>
    <s v="Interessos prèstec RESIDENCIA TREPAT Caixabank 2021"/>
    <n v="10041.540000000001"/>
    <n v="0"/>
    <n v="10041.540000000001"/>
    <n v="12120.64"/>
    <n v="12120.64"/>
    <n v="12120.64"/>
    <n v="0"/>
    <n v="-2079.1"/>
  </r>
  <r>
    <n v="3"/>
    <n v="1100"/>
    <x v="4"/>
    <n v="3100010"/>
    <s v="3"/>
    <s v="311003100010"/>
    <s v="Interessos prèstec 109.000 caldera/escombradora BSAB 2021"/>
    <n v="2406.7199999999998"/>
    <n v="0"/>
    <n v="2406.7199999999998"/>
    <n v="2895.01"/>
    <n v="2895.01"/>
    <n v="2895.01"/>
    <n v="0"/>
    <n v="-488.29"/>
  </r>
  <r>
    <n v="3"/>
    <n v="1100"/>
    <x v="4"/>
    <n v="3100012"/>
    <s v="3"/>
    <s v="311003100012"/>
    <s v="Interessos prèstec 214.000 Caixabank inversions 2022"/>
    <n v="5236.3100000000004"/>
    <n v="0"/>
    <n v="5236.3100000000004"/>
    <n v="5779.53"/>
    <n v="5779.53"/>
    <n v="5779.53"/>
    <n v="0"/>
    <n v="-543.22"/>
  </r>
  <r>
    <n v="3"/>
    <n v="1100"/>
    <x v="4"/>
    <n v="3100013"/>
    <s v="3"/>
    <s v="311003100013"/>
    <s v="Interessos prèstec inversions 2023"/>
    <n v="13539.77"/>
    <n v="0"/>
    <n v="13539.77"/>
    <n v="0.02"/>
    <n v="0.02"/>
    <n v="0.02"/>
    <n v="0"/>
    <n v="13539.75"/>
  </r>
  <r>
    <n v="3"/>
    <n v="1100"/>
    <x v="4"/>
    <n v="3100014"/>
    <s v="3"/>
    <s v="311003100014"/>
    <s v="Interessos prèstec 215.000 Caixa enginyers 2022"/>
    <n v="0"/>
    <n v="0"/>
    <n v="0"/>
    <n v="6926.5"/>
    <n v="6926.5"/>
    <n v="6926.5"/>
    <n v="0"/>
    <n v="-6926.5"/>
  </r>
  <r>
    <n v="3"/>
    <n v="1100"/>
    <x v="4"/>
    <n v="3103701"/>
    <s v="3"/>
    <s v="311003103701"/>
    <s v="Interessos pòlissa de crèdit"/>
    <n v="500"/>
    <n v="0"/>
    <n v="500"/>
    <n v="0"/>
    <n v="0"/>
    <n v="0"/>
    <n v="0"/>
    <n v="500"/>
  </r>
  <r>
    <n v="3"/>
    <n v="1100"/>
    <x v="4"/>
    <n v="3105101"/>
    <s v="3"/>
    <s v="311003105101"/>
    <s v="BBVA Refinançament"/>
    <n v="20945.349999999999"/>
    <n v="0"/>
    <n v="20945.349999999999"/>
    <n v="24565.37"/>
    <n v="24565.37"/>
    <n v="24565.37"/>
    <n v="0"/>
    <n v="-3620.02"/>
  </r>
  <r>
    <n v="3"/>
    <n v="1100"/>
    <x v="4"/>
    <n v="3105901"/>
    <s v="3"/>
    <s v="311003105901"/>
    <s v="Caja Madrid 2008"/>
    <n v="775.63"/>
    <n v="0"/>
    <n v="775.63"/>
    <n v="834.63"/>
    <n v="834.63"/>
    <n v="834.63"/>
    <n v="0"/>
    <n v="-59"/>
  </r>
  <r>
    <n v="3"/>
    <n v="1100"/>
    <x v="4"/>
    <n v="3106201"/>
    <s v="3"/>
    <s v="311003106201"/>
    <s v="Caja Madrid 2009"/>
    <n v="9378.98"/>
    <n v="0"/>
    <n v="9378.98"/>
    <n v="11932.81"/>
    <n v="11932.81"/>
    <n v="11932.81"/>
    <n v="0"/>
    <n v="-2553.83"/>
  </r>
  <r>
    <n v="3"/>
    <n v="1100"/>
    <x v="4"/>
    <n v="3110001"/>
    <s v="3"/>
    <s v="311003110001"/>
    <s v="Despeses Formalització"/>
    <n v="1000"/>
    <n v="0"/>
    <n v="1000"/>
    <n v="0"/>
    <n v="0"/>
    <n v="0"/>
    <n v="0"/>
    <n v="1000"/>
  </r>
  <r>
    <n v="3"/>
    <n v="1102"/>
    <x v="5"/>
    <n v="9130001"/>
    <s v="9"/>
    <s v="311029130001"/>
    <s v="Amortització prestec refinançament Caixa Banc 2019"/>
    <n v="222662.9"/>
    <n v="0"/>
    <n v="222662.9"/>
    <n v="222662.9"/>
    <n v="222662.9"/>
    <n v="222662.9"/>
    <n v="0"/>
    <n v="0"/>
  </r>
  <r>
    <n v="3"/>
    <n v="1102"/>
    <x v="5"/>
    <n v="9130002"/>
    <s v="9"/>
    <s v="311029130002"/>
    <s v="Amortització préstec 50.000 elements de transport Caixabank 2019"/>
    <n v="10000"/>
    <n v="0"/>
    <n v="10000"/>
    <n v="10000"/>
    <n v="10000"/>
    <n v="10000"/>
    <n v="0"/>
    <n v="0"/>
  </r>
  <r>
    <n v="3"/>
    <n v="1102"/>
    <x v="5"/>
    <n v="9130004"/>
    <s v="9"/>
    <s v="311029130004"/>
    <s v="Amortització préstec 272.000 piscina coberta Caixabank 2020"/>
    <n v="27200"/>
    <n v="0"/>
    <n v="27200"/>
    <n v="27200"/>
    <n v="27200"/>
    <n v="27200"/>
    <n v="0"/>
    <n v="0"/>
  </r>
  <r>
    <n v="3"/>
    <n v="1102"/>
    <x v="5"/>
    <n v="9130009"/>
    <s v="9"/>
    <s v="311029130009"/>
    <s v="Amortització prèstec RESIDENCIA TREPAT Caixabank 2021"/>
    <n v="12250"/>
    <n v="0"/>
    <n v="12250"/>
    <n v="12250"/>
    <n v="12250"/>
    <n v="12250"/>
    <n v="0"/>
    <n v="0"/>
  </r>
  <r>
    <n v="3"/>
    <n v="1102"/>
    <x v="5"/>
    <n v="9130010"/>
    <s v="9"/>
    <s v="311029130010"/>
    <s v="Amortització prèstec 109.000 caldera/escombradora BSAB 2021"/>
    <n v="9887.8799999999992"/>
    <n v="0"/>
    <n v="9887.8799999999992"/>
    <n v="9619.41"/>
    <n v="9619.41"/>
    <n v="9619.41"/>
    <n v="0"/>
    <n v="268.47000000000003"/>
  </r>
  <r>
    <n v="3"/>
    <n v="1102"/>
    <x v="5"/>
    <n v="9130011"/>
    <s v="9"/>
    <s v="311029130011"/>
    <s v="Amortització prèstec DA 108 1498033,79 BSAB 2021"/>
    <n v="748016.89"/>
    <n v="0"/>
    <n v="748016.89"/>
    <n v="748016.89"/>
    <n v="748016.89"/>
    <n v="748016.89"/>
    <n v="0"/>
    <n v="0"/>
  </r>
  <r>
    <n v="3"/>
    <n v="1102"/>
    <x v="5"/>
    <n v="9130012"/>
    <s v="9"/>
    <s v="311029130012"/>
    <s v="Amortització prèstec 214.000 Caixabank inversions 2022"/>
    <n v="21400"/>
    <n v="0"/>
    <n v="21400"/>
    <n v="21400"/>
    <n v="21400"/>
    <n v="21400"/>
    <n v="0"/>
    <n v="0"/>
  </r>
  <r>
    <n v="3"/>
    <n v="1102"/>
    <x v="5"/>
    <n v="9130013"/>
    <s v="9"/>
    <s v="311029130013"/>
    <s v="Amortització prèstec inversions 2023"/>
    <n v="58000"/>
    <n v="-15000"/>
    <n v="43000"/>
    <n v="0"/>
    <n v="0"/>
    <n v="0"/>
    <n v="0"/>
    <n v="43000"/>
  </r>
  <r>
    <n v="3"/>
    <n v="1102"/>
    <x v="5"/>
    <n v="9136101"/>
    <s v="9"/>
    <s v="311029136101"/>
    <s v="Caja Madrid 2008"/>
    <n v="84827.36"/>
    <n v="0"/>
    <n v="84827.36"/>
    <n v="84826.81"/>
    <n v="84826.81"/>
    <n v="84826.81"/>
    <n v="0"/>
    <n v="0.55000000000000004"/>
  </r>
  <r>
    <n v="3"/>
    <n v="1102"/>
    <x v="5"/>
    <n v="9136401"/>
    <s v="9"/>
    <s v="311029136401"/>
    <s v="Caja Madrid 2009"/>
    <n v="77922.740000000005"/>
    <n v="0"/>
    <n v="77922.740000000005"/>
    <n v="76854.11"/>
    <n v="76854.11"/>
    <n v="76854.11"/>
    <n v="0"/>
    <n v="1068.6300000000001"/>
  </r>
  <r>
    <n v="3"/>
    <n v="1102"/>
    <x v="5"/>
    <n v="9136801"/>
    <s v="9"/>
    <s v="311029136801"/>
    <s v="Amortització BBVA refin 2010"/>
    <n v="333934.8"/>
    <n v="0"/>
    <n v="333934.8"/>
    <n v="333934.78999999998"/>
    <n v="333934.78999999998"/>
    <n v="333934.78999999998"/>
    <n v="0"/>
    <n v="0.01"/>
  </r>
  <r>
    <n v="3"/>
    <n v="32302"/>
    <x v="2"/>
    <n v="6320021"/>
    <s v="6"/>
    <s v="3323026320021"/>
    <s v="Ocupació dels terrenys de l'Àngel Guimerà"/>
    <n v="7000"/>
    <n v="0"/>
    <n v="7000"/>
    <n v="6695"/>
    <n v="6695"/>
    <n v="6695"/>
    <n v="0"/>
    <n v="305"/>
  </r>
  <r>
    <n v="3"/>
    <n v="92407"/>
    <x v="3"/>
    <n v="4680001"/>
    <s v="4"/>
    <s v="3924074680001"/>
    <s v="Entitats Locals Menors"/>
    <n v="90000"/>
    <n v="15059.8"/>
    <n v="105059.8"/>
    <n v="105059.8"/>
    <n v="105059.8"/>
    <n v="105059.8"/>
    <n v="0"/>
    <n v="0"/>
  </r>
  <r>
    <n v="3"/>
    <n v="92900"/>
    <x v="1"/>
    <n v="2269935"/>
    <s v="2"/>
    <s v="3929002269935"/>
    <s v="Indemnització COVID-19 - zona blava"/>
    <n v="1400"/>
    <n v="0"/>
    <n v="1400"/>
    <n v="1400"/>
    <n v="1400"/>
    <n v="0"/>
    <n v="1400"/>
    <n v="0"/>
  </r>
  <r>
    <n v="3"/>
    <n v="92900"/>
    <x v="6"/>
    <n v="500"/>
    <s v="5"/>
    <s v="392900500"/>
    <s v="FONS DE CONTINGÈNCIA. Art. 31 LO2/2012 EPSF"/>
    <n v="48400"/>
    <n v="0"/>
    <n v="48400"/>
    <n v="0"/>
    <n v="0"/>
    <n v="0"/>
    <n v="0"/>
    <n v="48400"/>
  </r>
  <r>
    <n v="3"/>
    <n v="93100"/>
    <x v="0"/>
    <n v="1620001"/>
    <s v="1"/>
    <s v="3931001620001"/>
    <s v="Formació i perfeccionament"/>
    <n v="2000"/>
    <n v="0"/>
    <n v="2000"/>
    <n v="870"/>
    <n v="870"/>
    <n v="870"/>
    <n v="0"/>
    <n v="1130"/>
  </r>
  <r>
    <n v="3"/>
    <n v="93100"/>
    <x v="1"/>
    <n v="2250200"/>
    <s v="2"/>
    <s v="3931002250200"/>
    <s v="Tributs entitats locals"/>
    <n v="36000"/>
    <n v="0"/>
    <n v="36000"/>
    <n v="17237.64"/>
    <n v="17237.64"/>
    <n v="7136.09"/>
    <n v="10101.549999999999"/>
    <n v="18762.36"/>
  </r>
  <r>
    <n v="3"/>
    <n v="93100"/>
    <x v="1"/>
    <n v="2270801"/>
    <s v="2"/>
    <s v="3931002270801"/>
    <s v="Servei de Recaptació"/>
    <n v="350000"/>
    <n v="0"/>
    <n v="350000"/>
    <n v="343351.25"/>
    <n v="343351.25"/>
    <n v="343351.25"/>
    <n v="0"/>
    <n v="6648.75"/>
  </r>
  <r>
    <n v="3"/>
    <n v="93100"/>
    <x v="1"/>
    <n v="2279900"/>
    <s v="2"/>
    <s v="3931002279900"/>
    <s v="Altres treballs realitzats per altres empreses i professionals"/>
    <n v="18000"/>
    <n v="16214"/>
    <n v="34214"/>
    <n v="47319.47"/>
    <n v="35171.07"/>
    <n v="35171.07"/>
    <n v="0"/>
    <n v="-957.07"/>
  </r>
  <r>
    <n v="3"/>
    <n v="93100"/>
    <x v="1"/>
    <n v="2279939"/>
    <s v="2"/>
    <s v="3931002279939"/>
    <s v="Base de dades Espublico"/>
    <n v="6800"/>
    <n v="0"/>
    <n v="6800"/>
    <n v="7246.62"/>
    <n v="7246.62"/>
    <n v="7246.62"/>
    <n v="0"/>
    <n v="-446.62"/>
  </r>
  <r>
    <n v="3"/>
    <n v="93100"/>
    <x v="1"/>
    <n v="2302000"/>
    <s v="2"/>
    <s v="3931002302000"/>
    <s v="Dietes del personal no directiu"/>
    <n v="150"/>
    <n v="0"/>
    <n v="150"/>
    <n v="40.85"/>
    <n v="40.85"/>
    <n v="40.85"/>
    <n v="0"/>
    <n v="109.15"/>
  </r>
  <r>
    <n v="3"/>
    <n v="93100"/>
    <x v="1"/>
    <n v="2312000"/>
    <s v="2"/>
    <s v="3931002312000"/>
    <s v="Locomoció del personal no directiu"/>
    <n v="250"/>
    <n v="0"/>
    <n v="250"/>
    <n v="213.6"/>
    <n v="213.6"/>
    <n v="213.6"/>
    <n v="0"/>
    <n v="36.4"/>
  </r>
  <r>
    <n v="3"/>
    <n v="93100"/>
    <x v="4"/>
    <n v="3520001"/>
    <s v="3"/>
    <s v="3931003520001"/>
    <s v="Interessos Demora"/>
    <n v="25000"/>
    <n v="0"/>
    <n v="25000"/>
    <n v="3279.65"/>
    <n v="3279.65"/>
    <n v="3279.65"/>
    <n v="0"/>
    <n v="21720.35"/>
  </r>
  <r>
    <n v="3"/>
    <n v="93100"/>
    <x v="4"/>
    <n v="3590001"/>
    <s v="3"/>
    <s v="3931003590001"/>
    <s v="Altres despeses financeres"/>
    <n v="25000"/>
    <n v="0"/>
    <n v="25000"/>
    <n v="10541.41"/>
    <n v="10541.41"/>
    <n v="10541.41"/>
    <n v="0"/>
    <n v="14458.59"/>
  </r>
  <r>
    <n v="4"/>
    <n v="13200"/>
    <x v="1"/>
    <n v="2120000"/>
    <s v="2"/>
    <s v="4132002120000"/>
    <s v="Manteniment Edificis i Construccions"/>
    <n v="4000"/>
    <n v="0"/>
    <n v="4000"/>
    <n v="1892.41"/>
    <n v="1892.41"/>
    <n v="1892.41"/>
    <n v="0"/>
    <n v="2107.59"/>
  </r>
  <r>
    <n v="4"/>
    <n v="13200"/>
    <x v="1"/>
    <n v="2130001"/>
    <s v="2"/>
    <s v="4132002130001"/>
    <s v="Manteniment maquinària, instal i utillatge"/>
    <n v="2000"/>
    <n v="0"/>
    <n v="2000"/>
    <n v="475.42"/>
    <n v="475.42"/>
    <n v="475.42"/>
    <n v="0"/>
    <n v="1524.58"/>
  </r>
  <r>
    <n v="4"/>
    <n v="13200"/>
    <x v="1"/>
    <n v="2210001"/>
    <s v="2"/>
    <s v="4132002210001"/>
    <s v="Subministrament Energia Elèctrica"/>
    <n v="4000"/>
    <n v="7.99"/>
    <n v="4007.99"/>
    <n v="4663.38"/>
    <n v="2965.35"/>
    <n v="2965.35"/>
    <n v="0"/>
    <n v="1042.6400000000001"/>
  </r>
  <r>
    <n v="4"/>
    <n v="13200"/>
    <x v="1"/>
    <n v="2210101"/>
    <s v="2"/>
    <s v="4132002210101"/>
    <s v="Subministrament aigua"/>
    <n v="300"/>
    <n v="0"/>
    <n v="300"/>
    <n v="88.73"/>
    <n v="88.73"/>
    <n v="88.73"/>
    <n v="0"/>
    <n v="211.27"/>
  </r>
  <r>
    <n v="4"/>
    <n v="13200"/>
    <x v="1"/>
    <n v="2210301"/>
    <s v="2"/>
    <s v="4132002210301"/>
    <s v="Combustible i carburants"/>
    <n v="14000"/>
    <n v="892.36"/>
    <n v="14892.36"/>
    <n v="5080.3599999999997"/>
    <n v="3870.06"/>
    <n v="3870.06"/>
    <n v="0"/>
    <n v="11022.3"/>
  </r>
  <r>
    <n v="4"/>
    <n v="15320"/>
    <x v="1"/>
    <n v="2020001"/>
    <s v="2"/>
    <s v="4153202020001"/>
    <s v="Arrendament Edificis"/>
    <n v="37752"/>
    <n v="0"/>
    <n v="37752"/>
    <n v="37761.449999999997"/>
    <n v="37761.449999999997"/>
    <n v="37761.449999999997"/>
    <n v="0"/>
    <n v="-9.4499999999999993"/>
  </r>
  <r>
    <n v="4"/>
    <n v="15320"/>
    <x v="1"/>
    <n v="2100001"/>
    <s v="2"/>
    <s v="4153202100001"/>
    <s v="Manteniment Carrers, Jardins, Camins"/>
    <n v="60000"/>
    <n v="0"/>
    <n v="60000"/>
    <n v="50526.22"/>
    <n v="50526.22"/>
    <n v="50500.34"/>
    <n v="25.88"/>
    <n v="9473.7800000000007"/>
  </r>
  <r>
    <n v="4"/>
    <n v="15320"/>
    <x v="1"/>
    <n v="2100003"/>
    <s v="2"/>
    <s v="4153202100003"/>
    <s v="Manteniment de solars"/>
    <n v="2500"/>
    <n v="0"/>
    <n v="2500"/>
    <n v="1707.48"/>
    <n v="1707.48"/>
    <n v="1707.48"/>
    <n v="0"/>
    <n v="792.52"/>
  </r>
  <r>
    <n v="4"/>
    <n v="15320"/>
    <x v="1"/>
    <n v="2120000"/>
    <s v="2"/>
    <s v="4153202120000"/>
    <s v="Manteniment Edificis i Construccions"/>
    <n v="3000"/>
    <n v="0"/>
    <n v="3000"/>
    <n v="6493.47"/>
    <n v="6493.47"/>
    <n v="6493.47"/>
    <n v="0"/>
    <n v="-3493.47"/>
  </r>
  <r>
    <n v="4"/>
    <n v="15320"/>
    <x v="1"/>
    <n v="2130001"/>
    <s v="2"/>
    <s v="4153202130001"/>
    <s v="Manteniment maquinària, instal i utillatge"/>
    <n v="4000"/>
    <n v="0"/>
    <n v="4000"/>
    <n v="1314.24"/>
    <n v="1314.24"/>
    <n v="1314.24"/>
    <n v="0"/>
    <n v="2685.76"/>
  </r>
  <r>
    <n v="4"/>
    <n v="15320"/>
    <x v="1"/>
    <n v="2140001"/>
    <s v="2"/>
    <s v="4153202140001"/>
    <s v="Manteniment Elements de Transport"/>
    <n v="13000"/>
    <n v="0"/>
    <n v="13000"/>
    <n v="24837.82"/>
    <n v="24837.82"/>
    <n v="24837.82"/>
    <n v="0"/>
    <n v="-11837.82"/>
  </r>
  <r>
    <n v="4"/>
    <n v="15320"/>
    <x v="1"/>
    <n v="2150001"/>
    <s v="2"/>
    <s v="4153202150001"/>
    <s v="Manteniment mobiliari"/>
    <n v="1000"/>
    <n v="0"/>
    <n v="1000"/>
    <n v="1376.78"/>
    <n v="1376.78"/>
    <n v="1376.78"/>
    <n v="0"/>
    <n v="-376.78"/>
  </r>
  <r>
    <n v="4"/>
    <n v="15320"/>
    <x v="1"/>
    <n v="2200001"/>
    <s v="2"/>
    <s v="4153202200001"/>
    <s v="Material d'oficina"/>
    <n v="500"/>
    <n v="0"/>
    <n v="500"/>
    <n v="163.96"/>
    <n v="22.74"/>
    <n v="22.74"/>
    <n v="0"/>
    <n v="477.26"/>
  </r>
  <r>
    <n v="4"/>
    <n v="15320"/>
    <x v="1"/>
    <n v="2210001"/>
    <s v="2"/>
    <s v="4153202210001"/>
    <s v="Subministrament Energia Elèctrica"/>
    <n v="12000"/>
    <n v="0"/>
    <n v="12000"/>
    <n v="15624.57"/>
    <n v="12976.35"/>
    <n v="12976.35"/>
    <n v="0"/>
    <n v="-976.35"/>
  </r>
  <r>
    <n v="4"/>
    <n v="15320"/>
    <x v="1"/>
    <n v="2210101"/>
    <s v="2"/>
    <s v="4153202210101"/>
    <s v="Subministrament aigua"/>
    <n v="2000"/>
    <n v="0"/>
    <n v="2000"/>
    <n v="1137.8699999999999"/>
    <n v="1137.8699999999999"/>
    <n v="1137.8699999999999"/>
    <n v="0"/>
    <n v="862.13"/>
  </r>
  <r>
    <n v="4"/>
    <n v="15320"/>
    <x v="1"/>
    <n v="2210102"/>
    <s v="2"/>
    <s v="4153202210102"/>
    <s v="Subministrament Aigua Reg Carrers i Jardins"/>
    <n v="3000"/>
    <n v="0"/>
    <n v="3000"/>
    <n v="3653.42"/>
    <n v="3653.42"/>
    <n v="3653.42"/>
    <n v="0"/>
    <n v="-653.41999999999996"/>
  </r>
  <r>
    <n v="4"/>
    <n v="15320"/>
    <x v="1"/>
    <n v="2210301"/>
    <s v="2"/>
    <s v="4153202210301"/>
    <s v="Combustible i carburants"/>
    <n v="25000"/>
    <n v="1349.07"/>
    <n v="26349.07"/>
    <n v="34769.4"/>
    <n v="30327.9"/>
    <n v="30327.9"/>
    <n v="0"/>
    <n v="-3978.83"/>
  </r>
  <r>
    <n v="4"/>
    <n v="15320"/>
    <x v="1"/>
    <n v="2210401"/>
    <s v="2"/>
    <s v="4153202210401"/>
    <s v="Vestuari del Personal"/>
    <n v="6500"/>
    <n v="0"/>
    <n v="6500"/>
    <n v="5689.21"/>
    <n v="5689.2"/>
    <n v="5689.2"/>
    <n v="0"/>
    <n v="810.8"/>
  </r>
  <r>
    <n v="4"/>
    <n v="15320"/>
    <x v="1"/>
    <n v="2211101"/>
    <s v="2"/>
    <s v="4153202211101"/>
    <s v="Material de Seguretat"/>
    <n v="1500"/>
    <n v="0"/>
    <n v="1500"/>
    <n v="859.63"/>
    <n v="859.63"/>
    <n v="859.63"/>
    <n v="0"/>
    <n v="640.37"/>
  </r>
  <r>
    <n v="4"/>
    <n v="15320"/>
    <x v="1"/>
    <n v="2219901"/>
    <s v="2"/>
    <s v="4153202219901"/>
    <s v="Material Tècnic"/>
    <n v="4500"/>
    <n v="0"/>
    <n v="4500"/>
    <n v="3590.56"/>
    <n v="3590.56"/>
    <n v="3590.56"/>
    <n v="0"/>
    <n v="909.44"/>
  </r>
  <r>
    <n v="4"/>
    <n v="15320"/>
    <x v="1"/>
    <n v="2219905"/>
    <s v="2"/>
    <s v="4153202219905"/>
    <s v="COVID Subministrament de productes"/>
    <n v="100"/>
    <n v="0"/>
    <n v="100"/>
    <n v="0"/>
    <n v="0"/>
    <n v="0"/>
    <n v="0"/>
    <n v="100"/>
  </r>
  <r>
    <n v="4"/>
    <n v="15320"/>
    <x v="1"/>
    <n v="2240001"/>
    <s v="2"/>
    <s v="4153202240001"/>
    <s v="Assegurances"/>
    <n v="7500"/>
    <n v="0"/>
    <n v="7500"/>
    <n v="7196.32"/>
    <n v="7083.63"/>
    <n v="7083.63"/>
    <n v="0"/>
    <n v="416.37"/>
  </r>
  <r>
    <n v="4"/>
    <n v="15320"/>
    <x v="1"/>
    <n v="2250100"/>
    <s v="2"/>
    <s v="4153202250100"/>
    <s v="Tributs de les comunitats autònomes."/>
    <n v="0"/>
    <n v="0"/>
    <n v="0"/>
    <n v="384.79"/>
    <n v="384.79"/>
    <n v="351.19"/>
    <n v="33.6"/>
    <n v="-384.79"/>
  </r>
  <r>
    <n v="4"/>
    <n v="15320"/>
    <x v="1"/>
    <n v="2269900"/>
    <s v="2"/>
    <s v="4153202269900"/>
    <s v="Altres despeses diverses"/>
    <n v="1500"/>
    <n v="0"/>
    <n v="1500"/>
    <n v="0"/>
    <n v="0"/>
    <n v="0"/>
    <n v="0"/>
    <n v="1500"/>
  </r>
  <r>
    <n v="4"/>
    <n v="15320"/>
    <x v="1"/>
    <n v="2270600"/>
    <s v="2"/>
    <s v="4153202270600"/>
    <s v="Estudis i treballs tècnics"/>
    <n v="5000"/>
    <n v="0"/>
    <n v="5000"/>
    <n v="0"/>
    <n v="0"/>
    <n v="0"/>
    <n v="0"/>
    <n v="5000"/>
  </r>
  <r>
    <n v="4"/>
    <n v="15320"/>
    <x v="1"/>
    <n v="2279900"/>
    <s v="2"/>
    <s v="4153202279900"/>
    <s v="Altres treballs realitzats per altres empreses i professionals"/>
    <n v="2500"/>
    <n v="0"/>
    <n v="2500"/>
    <n v="0"/>
    <n v="0"/>
    <n v="0"/>
    <n v="0"/>
    <n v="2500"/>
  </r>
  <r>
    <n v="4"/>
    <n v="15320"/>
    <x v="1"/>
    <n v="2302000"/>
    <s v="2"/>
    <s v="4153202302000"/>
    <s v="Dietes del personal no directiu"/>
    <n v="50"/>
    <n v="0"/>
    <n v="50"/>
    <n v="88"/>
    <n v="88"/>
    <n v="88"/>
    <n v="0"/>
    <n v="-38"/>
  </r>
  <r>
    <n v="4"/>
    <n v="15320"/>
    <x v="1"/>
    <n v="2312000"/>
    <s v="2"/>
    <s v="4153202312000"/>
    <s v="Locomoció del personal no directiu"/>
    <n v="50"/>
    <n v="0"/>
    <n v="50"/>
    <n v="0"/>
    <n v="0"/>
    <n v="0"/>
    <n v="0"/>
    <n v="50"/>
  </r>
  <r>
    <n v="4"/>
    <n v="15320"/>
    <x v="2"/>
    <n v="6190039"/>
    <s v="6"/>
    <s v="4153206190039"/>
    <s v="Accessiblitat"/>
    <n v="5000"/>
    <n v="0"/>
    <n v="5000"/>
    <n v="4808.08"/>
    <n v="4808.08"/>
    <n v="4808.08"/>
    <n v="0"/>
    <n v="191.92"/>
  </r>
  <r>
    <n v="4"/>
    <n v="15320"/>
    <x v="2"/>
    <n v="6230000"/>
    <s v="6"/>
    <s v="4153206230000"/>
    <s v="Inversió nova de maquinària, instal·lacions tècniques i utillatge"/>
    <n v="5000"/>
    <n v="2816.88"/>
    <n v="7816.88"/>
    <n v="5788.04"/>
    <n v="5788.04"/>
    <n v="5788.04"/>
    <n v="0"/>
    <n v="2028.84"/>
  </r>
  <r>
    <n v="4"/>
    <n v="15320"/>
    <x v="2"/>
    <n v="6250000"/>
    <s v="6"/>
    <s v="4153206250000"/>
    <s v="Mobiliari "/>
    <n v="5000"/>
    <n v="0"/>
    <n v="5000"/>
    <n v="2883.67"/>
    <n v="2883.67"/>
    <n v="2883.67"/>
    <n v="0"/>
    <n v="2116.33"/>
  </r>
  <r>
    <n v="4"/>
    <n v="15320"/>
    <x v="2"/>
    <n v="6340000"/>
    <s v="6"/>
    <s v="4153206340000"/>
    <s v="Elements de transport"/>
    <n v="30000"/>
    <n v="35000"/>
    <n v="65000"/>
    <n v="31453.95"/>
    <n v="31453.95"/>
    <n v="31453.95"/>
    <n v="0"/>
    <n v="33546.050000000003"/>
  </r>
  <r>
    <n v="4"/>
    <n v="16100"/>
    <x v="1"/>
    <n v="2279900"/>
    <s v="2"/>
    <s v="4161002279900"/>
    <s v="Consultoria per la intervenció i liquidació del contracte d'aigua"/>
    <n v="15000"/>
    <n v="10786.91"/>
    <n v="25786.91"/>
    <n v="24640.68"/>
    <n v="12690.47"/>
    <n v="12690.47"/>
    <n v="0"/>
    <n v="13096.44"/>
  </r>
  <r>
    <n v="4"/>
    <n v="16200"/>
    <x v="1"/>
    <n v="2210001"/>
    <s v="2"/>
    <s v="4162002210001"/>
    <s v="Subministrament Energia Elèctrica"/>
    <n v="2500"/>
    <n v="948.37"/>
    <n v="3448.37"/>
    <n v="3628.28"/>
    <n v="1709.24"/>
    <n v="1709.24"/>
    <n v="0"/>
    <n v="1739.13"/>
  </r>
  <r>
    <n v="4"/>
    <n v="16200"/>
    <x v="1"/>
    <n v="2210101"/>
    <s v="2"/>
    <s v="4162002210101"/>
    <s v="Subministrament aigua"/>
    <n v="100"/>
    <n v="0"/>
    <n v="100"/>
    <n v="21.7"/>
    <n v="21.7"/>
    <n v="21.7"/>
    <n v="0"/>
    <n v="78.3"/>
  </r>
  <r>
    <n v="4"/>
    <n v="16200"/>
    <x v="1"/>
    <n v="2279900"/>
    <s v="2"/>
    <s v="4162002279900"/>
    <s v="Triturat material reciclat per camins"/>
    <n v="2500"/>
    <n v="0"/>
    <n v="2500"/>
    <n v="0"/>
    <n v="0"/>
    <n v="0"/>
    <n v="0"/>
    <n v="2500"/>
  </r>
  <r>
    <n v="4"/>
    <n v="16200"/>
    <x v="1"/>
    <n v="2279901"/>
    <s v="2"/>
    <s v="4162002279901"/>
    <s v="Explotació Deixalleria. Contracte serveis"/>
    <n v="120000"/>
    <n v="-4655.95"/>
    <n v="115344.05"/>
    <n v="115344.05"/>
    <n v="103031.52"/>
    <n v="103031.52"/>
    <n v="0"/>
    <n v="12312.53"/>
  </r>
  <r>
    <n v="4"/>
    <n v="16200"/>
    <x v="1"/>
    <n v="2500101"/>
    <s v="2"/>
    <s v="4162002500101"/>
    <s v="Recollida de Brossa"/>
    <n v="1025714.87"/>
    <n v="56779.47"/>
    <n v="1082494.3400000001"/>
    <n v="960850.62"/>
    <n v="926124.23"/>
    <n v="926124.23"/>
    <n v="0"/>
    <n v="156370.10999999999"/>
  </r>
  <r>
    <n v="4"/>
    <n v="16200"/>
    <x v="1"/>
    <n v="2500301"/>
    <s v="2"/>
    <s v="4162002500301"/>
    <s v="Recollida Brossa Orgànica"/>
    <n v="287900"/>
    <n v="0"/>
    <n v="287900"/>
    <n v="409543.72"/>
    <n v="409543.72"/>
    <n v="409543.72"/>
    <n v="0"/>
    <n v="-121643.72"/>
  </r>
  <r>
    <n v="4"/>
    <n v="16200"/>
    <x v="1"/>
    <n v="2600001"/>
    <s v="2"/>
    <s v="4162002600001"/>
    <s v="Recollida Selectiva Cartaes"/>
    <n v="31000"/>
    <n v="0"/>
    <n v="31000"/>
    <n v="34571.11"/>
    <n v="31824.23"/>
    <n v="31824.23"/>
    <n v="0"/>
    <n v="-824.23"/>
  </r>
  <r>
    <n v="4"/>
    <n v="16200"/>
    <x v="3"/>
    <n v="4800055"/>
    <s v="4"/>
    <s v="4162004800055"/>
    <s v="Retorn ACR"/>
    <n v="5000"/>
    <n v="0"/>
    <n v="5000"/>
    <n v="0"/>
    <n v="0"/>
    <n v="0"/>
    <n v="0"/>
    <n v="5000"/>
  </r>
  <r>
    <n v="4"/>
    <n v="16300"/>
    <x v="1"/>
    <n v="2030001"/>
    <s v="2"/>
    <s v="4163002030001"/>
    <s v="Arrendament Maquinària, Instal i Estris"/>
    <n v="2500"/>
    <n v="0"/>
    <n v="2500"/>
    <n v="0"/>
    <n v="0"/>
    <n v="0"/>
    <n v="0"/>
    <n v="2500"/>
  </r>
  <r>
    <n v="4"/>
    <n v="16300"/>
    <x v="1"/>
    <n v="2140001"/>
    <s v="2"/>
    <s v="4163002140001"/>
    <s v="Manteniment Elements de Transport"/>
    <n v="8000"/>
    <n v="0"/>
    <n v="8000"/>
    <n v="18219.96"/>
    <n v="18219.96"/>
    <n v="18219.96"/>
    <n v="0"/>
    <n v="-10219.959999999999"/>
  </r>
  <r>
    <n v="4"/>
    <n v="16300"/>
    <x v="1"/>
    <n v="2210301"/>
    <s v="2"/>
    <s v="4163002210301"/>
    <s v="Combustible i carburants"/>
    <n v="20000"/>
    <n v="0"/>
    <n v="20000"/>
    <n v="32377.58"/>
    <n v="31035.7"/>
    <n v="31035.7"/>
    <n v="0"/>
    <n v="-11035.7"/>
  </r>
  <r>
    <n v="4"/>
    <n v="16300"/>
    <x v="1"/>
    <n v="2210401"/>
    <s v="2"/>
    <s v="4163002210401"/>
    <s v="Vestuari del Personal"/>
    <n v="1500"/>
    <n v="0"/>
    <n v="1500"/>
    <n v="1500"/>
    <n v="1500"/>
    <n v="1500"/>
    <n v="0"/>
    <n v="0"/>
  </r>
  <r>
    <n v="4"/>
    <n v="16300"/>
    <x v="1"/>
    <n v="2211101"/>
    <s v="2"/>
    <s v="4163002211101"/>
    <s v="Material de Seguretat"/>
    <n v="300"/>
    <n v="0"/>
    <n v="300"/>
    <n v="0"/>
    <n v="0"/>
    <n v="0"/>
    <n v="0"/>
    <n v="300"/>
  </r>
  <r>
    <n v="4"/>
    <n v="16300"/>
    <x v="1"/>
    <n v="2219901"/>
    <s v="2"/>
    <s v="4163002219901"/>
    <s v="Material Tècnic"/>
    <n v="12000"/>
    <n v="0"/>
    <n v="12000"/>
    <n v="9738.92"/>
    <n v="9738.92"/>
    <n v="9738.92"/>
    <n v="0"/>
    <n v="2261.08"/>
  </r>
  <r>
    <n v="4"/>
    <n v="16300"/>
    <x v="1"/>
    <n v="2219905"/>
    <s v="2"/>
    <s v="4163002219905"/>
    <s v="COVID Subministrament de productes"/>
    <n v="100"/>
    <n v="0"/>
    <n v="100"/>
    <n v="0"/>
    <n v="0"/>
    <n v="0"/>
    <n v="0"/>
    <n v="100"/>
  </r>
  <r>
    <n v="4"/>
    <n v="16300"/>
    <x v="1"/>
    <n v="2240001"/>
    <s v="2"/>
    <s v="4163002240001"/>
    <s v="Assegurances"/>
    <n v="1200"/>
    <n v="0"/>
    <n v="1200"/>
    <n v="736.39"/>
    <n v="680.72"/>
    <n v="680.72"/>
    <n v="0"/>
    <n v="519.28"/>
  </r>
  <r>
    <n v="4"/>
    <n v="16300"/>
    <x v="1"/>
    <n v="2302000"/>
    <s v="2"/>
    <s v="4163002302000"/>
    <s v="Dietes del personal no directiu"/>
    <n v="50"/>
    <n v="0"/>
    <n v="50"/>
    <n v="0"/>
    <n v="0"/>
    <n v="0"/>
    <n v="0"/>
    <n v="50"/>
  </r>
  <r>
    <n v="4"/>
    <n v="16300"/>
    <x v="2"/>
    <n v="6230000"/>
    <s v="6"/>
    <s v="4163006230000"/>
    <s v="Inversió nova de maquinària, instal·lacions tècniques i utillatge"/>
    <n v="3000"/>
    <n v="0"/>
    <n v="3000"/>
    <n v="0"/>
    <n v="0"/>
    <n v="0"/>
    <n v="0"/>
    <n v="3000"/>
  </r>
  <r>
    <n v="4"/>
    <n v="16400"/>
    <x v="1"/>
    <n v="2100001"/>
    <s v="2"/>
    <s v="4164002100001"/>
    <s v="Manteniment Carrers, Jardins, Camins"/>
    <n v="3500"/>
    <n v="0"/>
    <n v="3500"/>
    <n v="1063.8"/>
    <n v="1063.8"/>
    <n v="1063.8"/>
    <n v="0"/>
    <n v="2436.1999999999998"/>
  </r>
  <r>
    <n v="4"/>
    <n v="16400"/>
    <x v="1"/>
    <n v="2120000"/>
    <s v="2"/>
    <s v="4164002120000"/>
    <s v="Manteniment Edificis i Construccions"/>
    <n v="250"/>
    <n v="0"/>
    <n v="250"/>
    <n v="83.32"/>
    <n v="83.32"/>
    <n v="83.32"/>
    <n v="0"/>
    <n v="166.68"/>
  </r>
  <r>
    <n v="4"/>
    <n v="16400"/>
    <x v="1"/>
    <n v="2130001"/>
    <s v="2"/>
    <s v="4164002130001"/>
    <s v="Manteniment maquinària, instal i utillatge"/>
    <n v="750"/>
    <n v="0"/>
    <n v="750"/>
    <n v="820.55"/>
    <n v="820.55"/>
    <n v="820.55"/>
    <n v="0"/>
    <n v="-70.55"/>
  </r>
  <r>
    <n v="4"/>
    <n v="16400"/>
    <x v="1"/>
    <n v="2210101"/>
    <s v="2"/>
    <s v="4164002210101"/>
    <s v="Subministrament aigua"/>
    <n v="350"/>
    <n v="0"/>
    <n v="350"/>
    <n v="58.6"/>
    <n v="58.6"/>
    <n v="58.6"/>
    <n v="0"/>
    <n v="291.39999999999998"/>
  </r>
  <r>
    <n v="4"/>
    <n v="16400"/>
    <x v="1"/>
    <n v="2210301"/>
    <s v="2"/>
    <s v="4164002210301"/>
    <s v="Combustible i carburants"/>
    <n v="500"/>
    <n v="0"/>
    <n v="500"/>
    <n v="0"/>
    <n v="0"/>
    <n v="0"/>
    <n v="0"/>
    <n v="500"/>
  </r>
  <r>
    <n v="4"/>
    <n v="16400"/>
    <x v="1"/>
    <n v="2210401"/>
    <s v="2"/>
    <s v="4164002210401"/>
    <s v="Vestuari del Personal"/>
    <n v="350"/>
    <n v="0"/>
    <n v="350"/>
    <n v="348.2"/>
    <n v="348.2"/>
    <n v="348.2"/>
    <n v="0"/>
    <n v="1.8"/>
  </r>
  <r>
    <n v="4"/>
    <n v="16400"/>
    <x v="1"/>
    <n v="2211101"/>
    <s v="2"/>
    <s v="4164002211101"/>
    <s v="Material de Seguretat"/>
    <n v="300"/>
    <n v="0"/>
    <n v="300"/>
    <n v="0"/>
    <n v="0"/>
    <n v="0"/>
    <n v="0"/>
    <n v="300"/>
  </r>
  <r>
    <n v="4"/>
    <n v="16400"/>
    <x v="1"/>
    <n v="2219901"/>
    <s v="2"/>
    <s v="4164002219901"/>
    <s v="Material Tècnic"/>
    <n v="1000"/>
    <n v="0"/>
    <n v="1000"/>
    <n v="0"/>
    <n v="0"/>
    <n v="0"/>
    <n v="0"/>
    <n v="1000"/>
  </r>
  <r>
    <n v="4"/>
    <n v="16400"/>
    <x v="1"/>
    <n v="2302000"/>
    <s v="2"/>
    <s v="4164002302000"/>
    <s v="Dietes del personal no directiu"/>
    <n v="50"/>
    <n v="0"/>
    <n v="50"/>
    <n v="0"/>
    <n v="0"/>
    <n v="0"/>
    <n v="0"/>
    <n v="50"/>
  </r>
  <r>
    <n v="4"/>
    <n v="16500"/>
    <x v="1"/>
    <n v="2090001"/>
    <s v="2"/>
    <s v="4165002090001"/>
    <s v="Cànons"/>
    <n v="5000"/>
    <n v="0"/>
    <n v="5000"/>
    <n v="4533.0200000000004"/>
    <n v="4533.0200000000004"/>
    <n v="4533.0200000000004"/>
    <n v="0"/>
    <n v="466.98"/>
  </r>
  <r>
    <n v="4"/>
    <n v="16500"/>
    <x v="1"/>
    <n v="2100001"/>
    <s v="2"/>
    <s v="4165002100001"/>
    <s v="Manteniment carrers, jardins, camins "/>
    <n v="0"/>
    <n v="0"/>
    <n v="0"/>
    <n v="326.7"/>
    <n v="326.7"/>
    <n v="326.7"/>
    <n v="0"/>
    <n v="-326.7"/>
  </r>
  <r>
    <n v="4"/>
    <n v="16500"/>
    <x v="1"/>
    <n v="2120000"/>
    <s v="2"/>
    <s v="4165002120000"/>
    <s v="Edificis i altres construccions."/>
    <n v="0"/>
    <n v="0"/>
    <n v="0"/>
    <n v="121.77"/>
    <n v="121.77"/>
    <n v="121.77"/>
    <n v="0"/>
    <n v="-121.77"/>
  </r>
  <r>
    <n v="4"/>
    <n v="16500"/>
    <x v="1"/>
    <n v="2130001"/>
    <s v="2"/>
    <s v="4165002130001"/>
    <s v="Manteniment maquinària, instal i utillatge"/>
    <n v="750"/>
    <n v="0"/>
    <n v="750"/>
    <n v="0"/>
    <n v="0"/>
    <n v="0"/>
    <n v="0"/>
    <n v="750"/>
  </r>
  <r>
    <n v="4"/>
    <n v="16500"/>
    <x v="1"/>
    <n v="2140001"/>
    <s v="2"/>
    <s v="4165002140001"/>
    <s v="Manteniment Elements de Transport"/>
    <n v="2000"/>
    <n v="0"/>
    <n v="2000"/>
    <n v="3137.73"/>
    <n v="3137.73"/>
    <n v="3137.73"/>
    <n v="0"/>
    <n v="-1137.73"/>
  </r>
  <r>
    <n v="4"/>
    <n v="16500"/>
    <x v="1"/>
    <n v="2210001"/>
    <s v="2"/>
    <s v="4165002210001"/>
    <s v="Subministrament Energia Elèctrica"/>
    <n v="425000"/>
    <n v="15827.23"/>
    <n v="440827.23"/>
    <n v="472802.09"/>
    <n v="373772.01"/>
    <n v="373772.01"/>
    <n v="0"/>
    <n v="67055.22"/>
  </r>
  <r>
    <n v="4"/>
    <n v="16500"/>
    <x v="1"/>
    <n v="2210301"/>
    <s v="2"/>
    <s v="4165002210301"/>
    <s v="Combustible i carburants"/>
    <n v="1500"/>
    <n v="0"/>
    <n v="1500"/>
    <n v="0"/>
    <n v="0"/>
    <n v="0"/>
    <n v="0"/>
    <n v="1500"/>
  </r>
  <r>
    <n v="4"/>
    <n v="16500"/>
    <x v="1"/>
    <n v="2210401"/>
    <s v="2"/>
    <s v="4165002210401"/>
    <s v="Vestuari del Personal"/>
    <n v="1000"/>
    <n v="0"/>
    <n v="1000"/>
    <n v="806.34"/>
    <n v="806.34"/>
    <n v="806.34"/>
    <n v="0"/>
    <n v="193.66"/>
  </r>
  <r>
    <n v="4"/>
    <n v="16500"/>
    <x v="1"/>
    <n v="2211101"/>
    <s v="2"/>
    <s v="4165002211101"/>
    <s v="Material de Seguretat"/>
    <n v="300"/>
    <n v="0"/>
    <n v="300"/>
    <n v="0"/>
    <n v="0"/>
    <n v="0"/>
    <n v="0"/>
    <n v="300"/>
  </r>
  <r>
    <n v="4"/>
    <n v="16500"/>
    <x v="1"/>
    <n v="2219901"/>
    <s v="2"/>
    <s v="4165002219901"/>
    <s v="Material Tècnic"/>
    <n v="30000"/>
    <n v="0"/>
    <n v="30000"/>
    <n v="27897.040000000001"/>
    <n v="27897.040000000001"/>
    <n v="27897.040000000001"/>
    <n v="0"/>
    <n v="2102.96"/>
  </r>
  <r>
    <n v="4"/>
    <n v="16500"/>
    <x v="1"/>
    <n v="2240001"/>
    <s v="2"/>
    <s v="4165002240001"/>
    <s v="Assegurances"/>
    <n v="850"/>
    <n v="0"/>
    <n v="850"/>
    <n v="714.83"/>
    <n v="714.83"/>
    <n v="714.83"/>
    <n v="0"/>
    <n v="135.16999999999999"/>
  </r>
  <r>
    <n v="4"/>
    <n v="16500"/>
    <x v="1"/>
    <n v="2269900"/>
    <s v="2"/>
    <s v="4165002269900"/>
    <s v="Altres despeses diverses"/>
    <n v="250"/>
    <n v="0"/>
    <n v="250"/>
    <n v="181.5"/>
    <n v="181.5"/>
    <n v="181.5"/>
    <n v="0"/>
    <n v="68.5"/>
  </r>
  <r>
    <n v="4"/>
    <n v="16500"/>
    <x v="1"/>
    <n v="2270200"/>
    <s v="2"/>
    <s v="4165002270200"/>
    <s v="Valoracions i Peritatges"/>
    <n v="500"/>
    <n v="0"/>
    <n v="500"/>
    <n v="0"/>
    <n v="0"/>
    <n v="0"/>
    <n v="0"/>
    <n v="500"/>
  </r>
  <r>
    <n v="4"/>
    <n v="16500"/>
    <x v="1"/>
    <n v="2279900"/>
    <s v="2"/>
    <s v="4165002279900"/>
    <s v="Altres treballs realitzats per altres empreses i professionals"/>
    <n v="2000"/>
    <n v="0"/>
    <n v="2000"/>
    <n v="0"/>
    <n v="0"/>
    <n v="0"/>
    <n v="0"/>
    <n v="2000"/>
  </r>
  <r>
    <n v="4"/>
    <n v="16500"/>
    <x v="1"/>
    <n v="2302000"/>
    <s v="2"/>
    <s v="4165002302000"/>
    <s v="Dietes del personal no directiu"/>
    <n v="50"/>
    <n v="0"/>
    <n v="50"/>
    <n v="0"/>
    <n v="0"/>
    <n v="0"/>
    <n v="0"/>
    <n v="50"/>
  </r>
  <r>
    <n v="4"/>
    <n v="16500"/>
    <x v="2"/>
    <n v="6190053"/>
    <s v="6"/>
    <s v="4165006190053"/>
    <s v="Renovació i modernització enllumenat públic"/>
    <n v="80000"/>
    <n v="120000"/>
    <n v="200000"/>
    <n v="16414.86"/>
    <n v="16414.86"/>
    <n v="16414.86"/>
    <n v="0"/>
    <n v="183585.14"/>
  </r>
  <r>
    <n v="4"/>
    <n v="17100"/>
    <x v="1"/>
    <n v="2030001"/>
    <s v="2"/>
    <s v="4171002030001"/>
    <s v="Arrendament Maquinària, Instal i Estris"/>
    <n v="6000"/>
    <n v="0"/>
    <n v="6000"/>
    <n v="6046.07"/>
    <n v="4697.72"/>
    <n v="4697.72"/>
    <n v="0"/>
    <n v="1302.28"/>
  </r>
  <r>
    <n v="4"/>
    <n v="17100"/>
    <x v="1"/>
    <n v="2100001"/>
    <s v="2"/>
    <s v="4171002100001"/>
    <s v="Manteniment Carrers, Jardins, Camins"/>
    <n v="40000"/>
    <n v="0"/>
    <n v="40000"/>
    <n v="29063.42"/>
    <n v="29063.42"/>
    <n v="29063.42"/>
    <n v="0"/>
    <n v="10936.58"/>
  </r>
  <r>
    <n v="4"/>
    <n v="17100"/>
    <x v="1"/>
    <n v="2100002"/>
    <s v="2"/>
    <s v="4171002100002"/>
    <s v="Reposició arbres"/>
    <n v="4000"/>
    <n v="0"/>
    <n v="4000"/>
    <n v="0"/>
    <n v="0"/>
    <n v="0"/>
    <n v="0"/>
    <n v="4000"/>
  </r>
  <r>
    <n v="4"/>
    <n v="17100"/>
    <x v="1"/>
    <n v="2120000"/>
    <s v="2"/>
    <s v="4171002120000"/>
    <s v="Manteniment Edificis i Construccions"/>
    <n v="1000"/>
    <n v="0"/>
    <n v="1000"/>
    <n v="195.28"/>
    <n v="195.28"/>
    <n v="195.28"/>
    <n v="0"/>
    <n v="804.72"/>
  </r>
  <r>
    <n v="4"/>
    <n v="17100"/>
    <x v="1"/>
    <n v="2130001"/>
    <s v="2"/>
    <s v="4171002130001"/>
    <s v="Manteniment maquinària, instal i utillatge"/>
    <n v="5000"/>
    <n v="0"/>
    <n v="5000"/>
    <n v="7263.93"/>
    <n v="7263.93"/>
    <n v="7263.93"/>
    <n v="0"/>
    <n v="-2263.9299999999998"/>
  </r>
  <r>
    <n v="4"/>
    <n v="17100"/>
    <x v="1"/>
    <n v="2140001"/>
    <s v="2"/>
    <s v="4171002140001"/>
    <s v="Manteniment Elements de Transport"/>
    <n v="7000"/>
    <n v="0"/>
    <n v="7000"/>
    <n v="5141.12"/>
    <n v="5141.12"/>
    <n v="5141.12"/>
    <n v="0"/>
    <n v="1858.88"/>
  </r>
  <r>
    <n v="4"/>
    <n v="17100"/>
    <x v="1"/>
    <n v="2150001"/>
    <s v="2"/>
    <s v="4171002150001"/>
    <s v="Manteniment mobiliari"/>
    <n v="1000"/>
    <n v="0"/>
    <n v="1000"/>
    <n v="4615.04"/>
    <n v="4615.04"/>
    <n v="4615.04"/>
    <n v="0"/>
    <n v="-3615.04"/>
  </r>
  <r>
    <n v="4"/>
    <n v="17100"/>
    <x v="1"/>
    <n v="2210001"/>
    <s v="2"/>
    <s v="4171002210001"/>
    <s v="Subministrament Energia Elèctrica"/>
    <n v="10000"/>
    <n v="6912.04"/>
    <n v="16912.04"/>
    <n v="17798.79"/>
    <n v="9473.5300000000007"/>
    <n v="9473.5300000000007"/>
    <n v="0"/>
    <n v="7438.51"/>
  </r>
  <r>
    <n v="4"/>
    <n v="17100"/>
    <x v="1"/>
    <n v="2210002"/>
    <s v="2"/>
    <s v="4171002210002"/>
    <s v="Subministrament Energia Elèctrica antenes sant Eloi"/>
    <n v="10000"/>
    <n v="0"/>
    <n v="10000"/>
    <n v="10000"/>
    <n v="982.82"/>
    <n v="982.82"/>
    <n v="0"/>
    <n v="9017.18"/>
  </r>
  <r>
    <n v="4"/>
    <n v="17100"/>
    <x v="1"/>
    <n v="2210102"/>
    <s v="2"/>
    <s v="4171002210102"/>
    <s v="Subministrament Aigua Reg Carrers i Jardins"/>
    <n v="1000"/>
    <n v="0"/>
    <n v="1000"/>
    <n v="538.41999999999996"/>
    <n v="538.41999999999996"/>
    <n v="538.41999999999996"/>
    <n v="0"/>
    <n v="461.58"/>
  </r>
  <r>
    <n v="4"/>
    <n v="17100"/>
    <x v="1"/>
    <n v="2210301"/>
    <s v="2"/>
    <s v="4171002210301"/>
    <s v="Combustible i carburants"/>
    <n v="5000"/>
    <n v="0"/>
    <n v="5000"/>
    <n v="4069.78"/>
    <n v="4069.78"/>
    <n v="4069.78"/>
    <n v="0"/>
    <n v="930.22"/>
  </r>
  <r>
    <n v="4"/>
    <n v="17100"/>
    <x v="1"/>
    <n v="2210401"/>
    <s v="2"/>
    <s v="4171002210401"/>
    <s v="Vestuari del Personal"/>
    <n v="2000"/>
    <n v="0"/>
    <n v="2000"/>
    <n v="1179.3499999999999"/>
    <n v="1179.3499999999999"/>
    <n v="1179.3499999999999"/>
    <n v="0"/>
    <n v="820.65"/>
  </r>
  <r>
    <n v="4"/>
    <n v="17100"/>
    <x v="1"/>
    <n v="2211101"/>
    <s v="2"/>
    <s v="4171002211101"/>
    <s v="Material de Seguretat"/>
    <n v="750"/>
    <n v="0"/>
    <n v="750"/>
    <n v="0"/>
    <n v="0"/>
    <n v="0"/>
    <n v="0"/>
    <n v="750"/>
  </r>
  <r>
    <n v="4"/>
    <n v="17100"/>
    <x v="1"/>
    <n v="2211301"/>
    <s v="2"/>
    <s v="4171002211301"/>
    <s v="Manutenció Animals"/>
    <n v="3500"/>
    <n v="0"/>
    <n v="3500"/>
    <n v="2369.6999999999998"/>
    <n v="2369.6999999999998"/>
    <n v="2369.6999999999998"/>
    <n v="0"/>
    <n v="1130.3"/>
  </r>
  <r>
    <n v="4"/>
    <n v="17100"/>
    <x v="1"/>
    <n v="2219901"/>
    <s v="2"/>
    <s v="4171002219901"/>
    <s v="Material Tècnic"/>
    <n v="750"/>
    <n v="0"/>
    <n v="750"/>
    <n v="190.68"/>
    <n v="190.68"/>
    <n v="190.68"/>
    <n v="0"/>
    <n v="559.32000000000005"/>
  </r>
  <r>
    <n v="4"/>
    <n v="17100"/>
    <x v="1"/>
    <n v="2240001"/>
    <s v="2"/>
    <s v="4171002240001"/>
    <s v="Assegurances"/>
    <n v="3500"/>
    <n v="0"/>
    <n v="3500"/>
    <n v="2999.16"/>
    <n v="2962.28"/>
    <n v="2962.28"/>
    <n v="0"/>
    <n v="537.72"/>
  </r>
  <r>
    <n v="4"/>
    <n v="17100"/>
    <x v="1"/>
    <n v="2270600"/>
    <s v="2"/>
    <s v="4171002270600"/>
    <s v="Estudis i treballs tècnics"/>
    <n v="500"/>
    <n v="1300.75"/>
    <n v="1800.75"/>
    <n v="1300.75"/>
    <n v="1300.75"/>
    <n v="1300.75"/>
    <n v="0"/>
    <n v="500"/>
  </r>
  <r>
    <n v="4"/>
    <n v="17100"/>
    <x v="1"/>
    <n v="2279900"/>
    <s v="2"/>
    <s v="4171002279900"/>
    <s v="Mantiment i neteja jardineria parc de Sant Eloi "/>
    <n v="54952.05"/>
    <n v="0"/>
    <n v="54952.05"/>
    <n v="64793.47"/>
    <n v="52344.9"/>
    <n v="52344.9"/>
    <n v="0"/>
    <n v="2607.15"/>
  </r>
  <r>
    <n v="4"/>
    <n v="17100"/>
    <x v="1"/>
    <n v="2279901"/>
    <s v="2"/>
    <s v="4171002279901"/>
    <s v="Altres treballs realitzats per altres empreses i professionals"/>
    <n v="15000"/>
    <n v="0"/>
    <n v="15000"/>
    <n v="1040.5999999999999"/>
    <n v="1040.5999999999999"/>
    <n v="1040.5999999999999"/>
    <n v="0"/>
    <n v="13959.4"/>
  </r>
  <r>
    <n v="4"/>
    <n v="17100"/>
    <x v="1"/>
    <n v="2302000"/>
    <s v="2"/>
    <s v="4171002302000"/>
    <s v="Dietes del personal no directiu"/>
    <n v="50"/>
    <n v="0"/>
    <n v="50"/>
    <n v="88"/>
    <n v="88"/>
    <n v="88"/>
    <n v="0"/>
    <n v="-38"/>
  </r>
  <r>
    <n v="4"/>
    <n v="17100"/>
    <x v="1"/>
    <n v="2312000"/>
    <s v="2"/>
    <s v="4171002312000"/>
    <s v="Locomoció del personal no directiu"/>
    <n v="50"/>
    <n v="0"/>
    <n v="50"/>
    <n v="0"/>
    <n v="0"/>
    <n v="0"/>
    <n v="0"/>
    <n v="50"/>
  </r>
  <r>
    <n v="4"/>
    <n v="17100"/>
    <x v="2"/>
    <n v="6230000"/>
    <s v="6"/>
    <s v="4171006230000"/>
    <s v="Inversió nova de maquinària, instal·lacions tècniques i utillatge"/>
    <n v="3000"/>
    <n v="0"/>
    <n v="3000"/>
    <n v="1891.26"/>
    <n v="1891.26"/>
    <n v="1891.26"/>
    <n v="0"/>
    <n v="1108.74"/>
  </r>
  <r>
    <n v="4"/>
    <n v="17100"/>
    <x v="7"/>
    <n v="7800002"/>
    <s v="7"/>
    <s v="4171007800002"/>
    <s v="Subv. Associació Amics de l'arbre. Conservació del parc."/>
    <n v="5000"/>
    <n v="0"/>
    <n v="5000"/>
    <n v="5000"/>
    <n v="5000"/>
    <n v="5000"/>
    <n v="0"/>
    <n v="0"/>
  </r>
  <r>
    <n v="4"/>
    <n v="17200"/>
    <x v="1"/>
    <n v="2100001"/>
    <s v="2"/>
    <s v="4172002100001"/>
    <s v="Manteniment Carrers, Jardins, Camins"/>
    <n v="28000"/>
    <n v="28614.7"/>
    <n v="56614.7"/>
    <n v="39820.720000000001"/>
    <n v="38915.64"/>
    <n v="38915.64"/>
    <n v="0"/>
    <n v="17699.060000000001"/>
  </r>
  <r>
    <n v="4"/>
    <n v="17200"/>
    <x v="1"/>
    <n v="2120000"/>
    <s v="2"/>
    <s v="4172002120000"/>
    <s v="Manteniment Edificis i Construccions"/>
    <n v="1000"/>
    <n v="0"/>
    <n v="1000"/>
    <n v="305.16000000000003"/>
    <n v="305.16000000000003"/>
    <n v="305.16000000000003"/>
    <n v="0"/>
    <n v="694.84"/>
  </r>
  <r>
    <n v="4"/>
    <n v="17200"/>
    <x v="1"/>
    <n v="2210102"/>
    <s v="2"/>
    <s v="4172002210102"/>
    <s v="Aigua reg carrers i jardins "/>
    <n v="0"/>
    <n v="0"/>
    <n v="0"/>
    <n v="416.06"/>
    <n v="416.06"/>
    <n v="416.06"/>
    <n v="0"/>
    <n v="-416.06"/>
  </r>
  <r>
    <n v="4"/>
    <n v="17200"/>
    <x v="1"/>
    <n v="2279900"/>
    <s v="2"/>
    <s v="4172002279900"/>
    <s v="Altres treballs realitzats per altres empreses i professionals"/>
    <n v="7500"/>
    <n v="0"/>
    <n v="7500"/>
    <n v="12367.04"/>
    <n v="12367.04"/>
    <n v="12367.04"/>
    <n v="0"/>
    <n v="-4867.04"/>
  </r>
  <r>
    <n v="4"/>
    <n v="17200"/>
    <x v="3"/>
    <n v="4800139"/>
    <s v="4"/>
    <s v="4172004800139"/>
    <s v="Conveni Espai Natural de Ponent Anglesola-Tàrrega-Vilagrassa. Dinamització de l'espai natural."/>
    <n v="700"/>
    <n v="0"/>
    <n v="700"/>
    <n v="0"/>
    <n v="0"/>
    <n v="0"/>
    <n v="0"/>
    <n v="700"/>
  </r>
  <r>
    <n v="4"/>
    <n v="17200"/>
    <x v="3"/>
    <n v="4800161"/>
    <s v="4"/>
    <s v="4172004800161"/>
    <s v="Subv. Associació Limonium. Projecte Aula Natura a la Figuerosa."/>
    <n v="1000"/>
    <n v="0"/>
    <n v="1000"/>
    <n v="0"/>
    <n v="0"/>
    <n v="0"/>
    <n v="0"/>
    <n v="1000"/>
  </r>
  <r>
    <n v="4"/>
    <n v="17200"/>
    <x v="3"/>
    <n v="4800180"/>
    <s v="4"/>
    <s v="4172004800180"/>
    <s v="Conveni Espai Natural Belianes"/>
    <n v="750"/>
    <n v="0"/>
    <n v="750"/>
    <n v="627.74"/>
    <n v="627.74"/>
    <n v="627.74"/>
    <n v="0"/>
    <n v="122.26"/>
  </r>
  <r>
    <n v="4"/>
    <n v="17200"/>
    <x v="3"/>
    <n v="4800187"/>
    <s v="4"/>
    <s v="4172004800187"/>
    <s v="Subv. Grup Gemma. Dinamització espai del pla de Lluçà"/>
    <n v="1500"/>
    <n v="0"/>
    <n v="1500"/>
    <n v="1500"/>
    <n v="1500"/>
    <n v="1500"/>
    <n v="0"/>
    <n v="0"/>
  </r>
  <r>
    <n v="4"/>
    <n v="23100"/>
    <x v="1"/>
    <n v="2120000"/>
    <s v="2"/>
    <s v="4231002120000"/>
    <s v="Manteniment Edificis i Construccions"/>
    <n v="3000"/>
    <n v="0"/>
    <n v="3000"/>
    <n v="46.95"/>
    <n v="46.95"/>
    <n v="46.95"/>
    <n v="0"/>
    <n v="2953.05"/>
  </r>
  <r>
    <n v="4"/>
    <n v="23100"/>
    <x v="1"/>
    <n v="2130001"/>
    <s v="2"/>
    <s v="4231002130001"/>
    <s v="Manteniment maquinària, instal i utillatge"/>
    <n v="500"/>
    <n v="0"/>
    <n v="500"/>
    <n v="21.96"/>
    <n v="21.96"/>
    <n v="21.96"/>
    <n v="0"/>
    <n v="478.04"/>
  </r>
  <r>
    <n v="4"/>
    <n v="23100"/>
    <x v="1"/>
    <n v="2210001"/>
    <s v="2"/>
    <s v="4231002210001"/>
    <s v="Subministrament Energia Elèctrica"/>
    <n v="18000"/>
    <n v="11373.78"/>
    <n v="29373.78"/>
    <n v="18188.25"/>
    <n v="4592.9399999999996"/>
    <n v="4592.9399999999996"/>
    <n v="0"/>
    <n v="24780.84"/>
  </r>
  <r>
    <n v="4"/>
    <n v="23100"/>
    <x v="1"/>
    <n v="2210101"/>
    <s v="2"/>
    <s v="4231002210101"/>
    <s v="Subministrament aigua"/>
    <n v="1250"/>
    <n v="0"/>
    <n v="1250"/>
    <n v="314.16000000000003"/>
    <n v="314.16000000000003"/>
    <n v="314.16000000000003"/>
    <n v="0"/>
    <n v="935.84"/>
  </r>
  <r>
    <n v="4"/>
    <n v="23100"/>
    <x v="1"/>
    <n v="2210201"/>
    <s v="2"/>
    <s v="4231002210201"/>
    <s v="Subministrament Gas"/>
    <n v="500"/>
    <n v="239.06"/>
    <n v="739.06"/>
    <n v="1939.06"/>
    <n v="1084.07"/>
    <n v="1084.07"/>
    <n v="0"/>
    <n v="-345.01"/>
  </r>
  <r>
    <n v="4"/>
    <n v="23103"/>
    <x v="1"/>
    <n v="2120000"/>
    <s v="2"/>
    <s v="4231032120000"/>
    <s v="Manteniment Edificis i Construccions"/>
    <n v="2000"/>
    <n v="0"/>
    <n v="2000"/>
    <n v="0"/>
    <n v="0"/>
    <n v="0"/>
    <n v="0"/>
    <n v="2000"/>
  </r>
  <r>
    <n v="4"/>
    <n v="23103"/>
    <x v="1"/>
    <n v="2130001"/>
    <s v="2"/>
    <s v="4231032130001"/>
    <s v="Manteniment maquinària, instal i utillatge"/>
    <n v="600"/>
    <n v="0"/>
    <n v="600"/>
    <n v="32.1"/>
    <n v="32.1"/>
    <n v="32.1"/>
    <n v="0"/>
    <n v="567.9"/>
  </r>
  <r>
    <n v="4"/>
    <n v="23103"/>
    <x v="1"/>
    <n v="2210001"/>
    <s v="2"/>
    <s v="4231032210001"/>
    <s v="Subministrament Energia Elèctrica"/>
    <n v="2000"/>
    <n v="1526.11"/>
    <n v="3526.11"/>
    <n v="3236.14"/>
    <n v="1689.31"/>
    <n v="1689.31"/>
    <n v="0"/>
    <n v="1836.8"/>
  </r>
  <r>
    <n v="4"/>
    <n v="23103"/>
    <x v="1"/>
    <n v="2210101"/>
    <s v="2"/>
    <s v="4231032210101"/>
    <s v="Subministrament aigua"/>
    <n v="100"/>
    <n v="0"/>
    <n v="100"/>
    <n v="14.65"/>
    <n v="14.65"/>
    <n v="14.65"/>
    <n v="0"/>
    <n v="85.35"/>
  </r>
  <r>
    <n v="4"/>
    <n v="23103"/>
    <x v="1"/>
    <n v="2210201"/>
    <s v="2"/>
    <s v="4231032210201"/>
    <s v="Subministrament Gas"/>
    <n v="2700"/>
    <n v="543.29"/>
    <n v="3243.29"/>
    <n v="6543.29"/>
    <n v="5070.7299999999996"/>
    <n v="5070.7299999999996"/>
    <n v="0"/>
    <n v="-1827.44"/>
  </r>
  <r>
    <n v="4"/>
    <n v="23104"/>
    <x v="1"/>
    <n v="2120000"/>
    <s v="2"/>
    <s v="4231042120000"/>
    <s v="Manteniment Edificis i Construccions"/>
    <n v="3500"/>
    <n v="0"/>
    <n v="3500"/>
    <n v="1882.16"/>
    <n v="1882.16"/>
    <n v="1882.16"/>
    <n v="0"/>
    <n v="1617.84"/>
  </r>
  <r>
    <n v="4"/>
    <n v="23104"/>
    <x v="1"/>
    <n v="2130001"/>
    <s v="2"/>
    <s v="4231042130001"/>
    <s v="Manteniment maquinària, instal i utillatge"/>
    <n v="200"/>
    <n v="0"/>
    <n v="200"/>
    <n v="26.35"/>
    <n v="26.35"/>
    <n v="26.35"/>
    <n v="0"/>
    <n v="173.65"/>
  </r>
  <r>
    <n v="4"/>
    <n v="23104"/>
    <x v="1"/>
    <n v="2210001"/>
    <s v="2"/>
    <s v="4231042210001"/>
    <s v="Subministrament Energia Elèctrica"/>
    <n v="3500"/>
    <n v="7.58"/>
    <n v="3507.58"/>
    <n v="4697.8900000000003"/>
    <n v="4516.37"/>
    <n v="4516.37"/>
    <n v="0"/>
    <n v="-1008.79"/>
  </r>
  <r>
    <n v="4"/>
    <n v="23104"/>
    <x v="1"/>
    <n v="2210101"/>
    <s v="2"/>
    <s v="4231042210101"/>
    <s v="Subministrament aigua"/>
    <n v="300"/>
    <n v="0"/>
    <n v="300"/>
    <n v="0"/>
    <n v="0"/>
    <n v="0"/>
    <n v="0"/>
    <n v="300"/>
  </r>
  <r>
    <n v="4"/>
    <n v="23106"/>
    <x v="1"/>
    <n v="2130001"/>
    <s v="2"/>
    <s v="4231062130001"/>
    <s v="Manteniment maquinària, instal i utillatge"/>
    <n v="2500"/>
    <n v="0"/>
    <n v="2500"/>
    <n v="13.18"/>
    <n v="13.18"/>
    <n v="13.18"/>
    <n v="0"/>
    <n v="2486.8200000000002"/>
  </r>
  <r>
    <n v="4"/>
    <n v="23106"/>
    <x v="1"/>
    <n v="2210001"/>
    <s v="2"/>
    <s v="4231062210001"/>
    <s v="Subministrament Energia Elèctrica"/>
    <n v="300"/>
    <n v="61.71"/>
    <n v="361.71"/>
    <n v="388.25"/>
    <n v="312.86"/>
    <n v="312.86"/>
    <n v="0"/>
    <n v="48.85"/>
  </r>
  <r>
    <n v="4"/>
    <n v="23106"/>
    <x v="1"/>
    <n v="2210101"/>
    <s v="2"/>
    <s v="4231062210101"/>
    <s v="Subministrament aigua"/>
    <n v="300"/>
    <n v="0"/>
    <n v="300"/>
    <n v="0"/>
    <n v="0"/>
    <n v="0"/>
    <n v="0"/>
    <n v="300"/>
  </r>
  <r>
    <n v="4"/>
    <n v="23108"/>
    <x v="1"/>
    <n v="2210001"/>
    <s v="2"/>
    <s v="4231082210001"/>
    <s v="Subministrament Energia Elèctrica"/>
    <n v="225"/>
    <n v="975"/>
    <n v="1200"/>
    <n v="0"/>
    <n v="0"/>
    <n v="0"/>
    <n v="0"/>
    <n v="1200"/>
  </r>
  <r>
    <n v="4"/>
    <n v="24100"/>
    <x v="1"/>
    <n v="2210001"/>
    <s v="2"/>
    <s v="4241002210001"/>
    <s v="Subministrament Energia Elèctrica"/>
    <n v="6000"/>
    <n v="1419.11"/>
    <n v="7419.11"/>
    <n v="7432.49"/>
    <n v="4626.41"/>
    <n v="4626.41"/>
    <n v="0"/>
    <n v="2792.7"/>
  </r>
  <r>
    <n v="4"/>
    <n v="24100"/>
    <x v="1"/>
    <n v="2210101"/>
    <s v="2"/>
    <s v="4241002210101"/>
    <s v="Subministrament aigua"/>
    <n v="400"/>
    <n v="0"/>
    <n v="400"/>
    <n v="81.38"/>
    <n v="81.38"/>
    <n v="81.38"/>
    <n v="0"/>
    <n v="318.62"/>
  </r>
  <r>
    <n v="4"/>
    <n v="31100"/>
    <x v="1"/>
    <n v="2120000"/>
    <s v="2"/>
    <s v="4311002120000"/>
    <s v="Manteniment Edificis i Construccions"/>
    <n v="500"/>
    <n v="0"/>
    <n v="500"/>
    <n v="48.06"/>
    <n v="48.06"/>
    <n v="48.06"/>
    <n v="0"/>
    <n v="451.94"/>
  </r>
  <r>
    <n v="4"/>
    <n v="31100"/>
    <x v="1"/>
    <n v="2130001"/>
    <s v="2"/>
    <s v="4311002130001"/>
    <s v="Manteniment maquinària, instal i utillatge"/>
    <n v="2000"/>
    <n v="0"/>
    <n v="2000"/>
    <n v="275.89"/>
    <n v="275.89"/>
    <n v="275.89"/>
    <n v="0"/>
    <n v="1724.11"/>
  </r>
  <r>
    <n v="4"/>
    <n v="31100"/>
    <x v="1"/>
    <n v="2210101"/>
    <s v="2"/>
    <s v="4311002210101"/>
    <s v="Subministrament aigua"/>
    <n v="150"/>
    <n v="0"/>
    <n v="150"/>
    <n v="0"/>
    <n v="0"/>
    <n v="0"/>
    <n v="0"/>
    <n v="150"/>
  </r>
  <r>
    <n v="4"/>
    <n v="32000"/>
    <x v="1"/>
    <n v="2130001"/>
    <s v="2"/>
    <s v="4320002130001"/>
    <s v="Manteniment maquinària, instal i utillatge"/>
    <n v="250"/>
    <n v="0"/>
    <n v="250"/>
    <n v="102.63"/>
    <n v="102.63"/>
    <n v="102.63"/>
    <n v="0"/>
    <n v="147.37"/>
  </r>
  <r>
    <n v="4"/>
    <n v="32301"/>
    <x v="1"/>
    <n v="2120000"/>
    <s v="2"/>
    <s v="4323012120000"/>
    <s v="Manteniment Edificis i Construccions"/>
    <n v="7000"/>
    <n v="0"/>
    <n v="7000"/>
    <n v="4080.54"/>
    <n v="4080.54"/>
    <n v="4080.54"/>
    <n v="0"/>
    <n v="2919.46"/>
  </r>
  <r>
    <n v="4"/>
    <n v="32301"/>
    <x v="1"/>
    <n v="2130001"/>
    <s v="2"/>
    <s v="4323012130001"/>
    <s v="Manteniment maquinària, instal i utillatge"/>
    <n v="4000"/>
    <n v="155.85"/>
    <n v="4155.8500000000004"/>
    <n v="3091.13"/>
    <n v="2311.89"/>
    <n v="2311.89"/>
    <n v="0"/>
    <n v="1843.96"/>
  </r>
  <r>
    <n v="4"/>
    <n v="32301"/>
    <x v="1"/>
    <n v="2210001"/>
    <s v="2"/>
    <s v="4323012210001"/>
    <s v="Subministrament Energia Elèctrica"/>
    <n v="15000"/>
    <n v="19900"/>
    <n v="34900"/>
    <n v="21088.78"/>
    <n v="13734.56"/>
    <n v="13734.56"/>
    <n v="0"/>
    <n v="21165.439999999999"/>
  </r>
  <r>
    <n v="4"/>
    <n v="32301"/>
    <x v="1"/>
    <n v="2210101"/>
    <s v="2"/>
    <s v="4323012210101"/>
    <s v="Subministrament aigua"/>
    <n v="1000"/>
    <n v="0"/>
    <n v="1000"/>
    <n v="902.73"/>
    <n v="902.73"/>
    <n v="902.73"/>
    <n v="0"/>
    <n v="97.27"/>
  </r>
  <r>
    <n v="4"/>
    <n v="32301"/>
    <x v="1"/>
    <n v="2210201"/>
    <s v="2"/>
    <s v="4323012210201"/>
    <s v="Subministrament Gas"/>
    <n v="35000"/>
    <n v="8264.23"/>
    <n v="43264.23"/>
    <n v="61020.13"/>
    <n v="47091.1"/>
    <n v="47091.1"/>
    <n v="0"/>
    <n v="-3826.87"/>
  </r>
  <r>
    <n v="4"/>
    <n v="32301"/>
    <x v="1"/>
    <n v="2600002"/>
    <s v="2"/>
    <s v="4323012600002"/>
    <s v="Neteges Alba"/>
    <n v="61502.96"/>
    <n v="2423.5"/>
    <n v="63926.46"/>
    <n v="72244.679999999993"/>
    <n v="59079.46"/>
    <n v="59079.46"/>
    <n v="0"/>
    <n v="4847"/>
  </r>
  <r>
    <n v="4"/>
    <n v="32302"/>
    <x v="1"/>
    <n v="2120000"/>
    <s v="2"/>
    <s v="4323022120000"/>
    <s v="Manteniment Edificis i Construccions"/>
    <n v="4000"/>
    <n v="0"/>
    <n v="4000"/>
    <n v="2126.9499999999998"/>
    <n v="2126.9499999999998"/>
    <n v="2126.9499999999998"/>
    <n v="0"/>
    <n v="1873.05"/>
  </r>
  <r>
    <n v="4"/>
    <n v="32302"/>
    <x v="1"/>
    <n v="2130001"/>
    <s v="2"/>
    <s v="4323022130001"/>
    <s v="Manteniment maquinària, instal i utillatge"/>
    <n v="4000"/>
    <n v="77.930000000000007"/>
    <n v="4077.93"/>
    <n v="5229"/>
    <n v="4839.41"/>
    <n v="4839.41"/>
    <n v="0"/>
    <n v="-761.48"/>
  </r>
  <r>
    <n v="4"/>
    <n v="32302"/>
    <x v="1"/>
    <n v="2210001"/>
    <s v="2"/>
    <s v="4323022210001"/>
    <s v="Subministrament Energia Elèctrica"/>
    <n v="10000"/>
    <n v="356.09"/>
    <n v="10356.09"/>
    <n v="13300.43"/>
    <n v="10615.67"/>
    <n v="10615.67"/>
    <n v="0"/>
    <n v="-259.58"/>
  </r>
  <r>
    <n v="4"/>
    <n v="32302"/>
    <x v="1"/>
    <n v="2210101"/>
    <s v="2"/>
    <s v="4323022210101"/>
    <s v="Subministrament aigua"/>
    <n v="1500"/>
    <n v="0"/>
    <n v="1500"/>
    <n v="1192.51"/>
    <n v="1192.51"/>
    <n v="1192.51"/>
    <n v="0"/>
    <n v="307.49"/>
  </r>
  <r>
    <n v="4"/>
    <n v="32302"/>
    <x v="1"/>
    <n v="2210201"/>
    <s v="2"/>
    <s v="4323022210201"/>
    <s v="Subministrament Gas"/>
    <n v="18000"/>
    <n v="3936.63"/>
    <n v="21936.63"/>
    <n v="49968.66"/>
    <n v="38733.550000000003"/>
    <n v="38733.550000000003"/>
    <n v="0"/>
    <n v="-16796.919999999998"/>
  </r>
  <r>
    <n v="4"/>
    <n v="32302"/>
    <x v="1"/>
    <n v="2600002"/>
    <s v="2"/>
    <s v="4323022600002"/>
    <s v="Neteges Alba"/>
    <n v="49741.78"/>
    <n v="1993.43"/>
    <n v="51735.21"/>
    <n v="58423.3"/>
    <n v="47748.36"/>
    <n v="47748.36"/>
    <n v="0"/>
    <n v="3986.85"/>
  </r>
  <r>
    <n v="4"/>
    <n v="32303"/>
    <x v="1"/>
    <n v="2120000"/>
    <s v="2"/>
    <s v="4323032120000"/>
    <s v="Manteniment Edificis i Construccions"/>
    <n v="3000"/>
    <n v="0"/>
    <n v="3000"/>
    <n v="12251.34"/>
    <n v="12251.34"/>
    <n v="12251.34"/>
    <n v="0"/>
    <n v="-9251.34"/>
  </r>
  <r>
    <n v="4"/>
    <n v="32303"/>
    <x v="1"/>
    <n v="2130001"/>
    <s v="2"/>
    <s v="4323032130001"/>
    <s v="Manteniment maquinària, instal i utillatge"/>
    <n v="1500"/>
    <n v="0"/>
    <n v="1500"/>
    <n v="961.95"/>
    <n v="961.95"/>
    <n v="961.95"/>
    <n v="0"/>
    <n v="538.04999999999995"/>
  </r>
  <r>
    <n v="4"/>
    <n v="32303"/>
    <x v="1"/>
    <n v="2210001"/>
    <s v="2"/>
    <s v="4323032210001"/>
    <s v="Subministrament Energia Elèctrica"/>
    <n v="10000"/>
    <n v="2.9"/>
    <n v="10002.9"/>
    <n v="13362.82"/>
    <n v="12014.4"/>
    <n v="12014.4"/>
    <n v="0"/>
    <n v="-2011.5"/>
  </r>
  <r>
    <n v="4"/>
    <n v="32303"/>
    <x v="1"/>
    <n v="2210101"/>
    <s v="2"/>
    <s v="4323032210101"/>
    <s v="Subministrament aigua"/>
    <n v="1300"/>
    <n v="0"/>
    <n v="1300"/>
    <n v="1633.68"/>
    <n v="1633.68"/>
    <n v="1633.68"/>
    <n v="0"/>
    <n v="-333.68"/>
  </r>
  <r>
    <n v="4"/>
    <n v="32303"/>
    <x v="1"/>
    <n v="2210201"/>
    <s v="2"/>
    <s v="4323032210201"/>
    <s v="Subministrament Gas"/>
    <n v="12000"/>
    <n v="3874.69"/>
    <n v="15874.69"/>
    <n v="32359.83"/>
    <n v="22910.15"/>
    <n v="22910.15"/>
    <n v="0"/>
    <n v="-7035.46"/>
  </r>
  <r>
    <n v="4"/>
    <n v="32303"/>
    <x v="1"/>
    <n v="2600002"/>
    <s v="2"/>
    <s v="4323032600002"/>
    <s v="Neteges Alba"/>
    <n v="58437.56"/>
    <n v="2269.8000000000002"/>
    <n v="60707.360000000001"/>
    <n v="68649.88"/>
    <n v="56167.76"/>
    <n v="56167.76"/>
    <n v="0"/>
    <n v="4539.6000000000004"/>
  </r>
  <r>
    <n v="4"/>
    <n v="32304"/>
    <x v="1"/>
    <n v="2120000"/>
    <s v="2"/>
    <s v="4323042120000"/>
    <s v="Manteniment Edificis i Construccions"/>
    <n v="3100"/>
    <n v="0"/>
    <n v="3100"/>
    <n v="472.14"/>
    <n v="472.14"/>
    <n v="472.14"/>
    <n v="0"/>
    <n v="2627.86"/>
  </r>
  <r>
    <n v="4"/>
    <n v="32304"/>
    <x v="1"/>
    <n v="2130001"/>
    <s v="2"/>
    <s v="4323042130001"/>
    <s v="Manteniment maquinària, instal i utillatge"/>
    <n v="1500"/>
    <n v="0"/>
    <n v="1500"/>
    <n v="641.88"/>
    <n v="641.88"/>
    <n v="641.88"/>
    <n v="0"/>
    <n v="858.12"/>
  </r>
  <r>
    <n v="4"/>
    <n v="32304"/>
    <x v="1"/>
    <n v="2210001"/>
    <s v="2"/>
    <s v="4323042210001"/>
    <s v="Subministrament Energia Elèctrica"/>
    <n v="3000"/>
    <n v="478.39"/>
    <n v="3478.39"/>
    <n v="3764.62"/>
    <n v="2047.92"/>
    <n v="2047.92"/>
    <n v="0"/>
    <n v="1430.47"/>
  </r>
  <r>
    <n v="4"/>
    <n v="32304"/>
    <x v="1"/>
    <n v="2210101"/>
    <s v="2"/>
    <s v="4323042210101"/>
    <s v="Subministrament aigua"/>
    <n v="500"/>
    <n v="0"/>
    <n v="500"/>
    <n v="146.52000000000001"/>
    <n v="146.52000000000001"/>
    <n v="146.52000000000001"/>
    <n v="0"/>
    <n v="353.48"/>
  </r>
  <r>
    <n v="4"/>
    <n v="32304"/>
    <x v="1"/>
    <n v="2210201"/>
    <s v="2"/>
    <s v="4323042210201"/>
    <s v="Subministrament Gas"/>
    <n v="8000"/>
    <n v="1641.06"/>
    <n v="9641.06"/>
    <n v="24641.06"/>
    <n v="14248.56"/>
    <n v="14248.56"/>
    <n v="0"/>
    <n v="-4607.5"/>
  </r>
  <r>
    <n v="4"/>
    <n v="32305"/>
    <x v="1"/>
    <n v="2120000"/>
    <s v="2"/>
    <s v="4323052120000"/>
    <s v="Manteniment Edificis i Construccions"/>
    <n v="2500"/>
    <n v="0"/>
    <n v="2500"/>
    <n v="1498.04"/>
    <n v="1498.04"/>
    <n v="1498.04"/>
    <n v="0"/>
    <n v="1001.96"/>
  </r>
  <r>
    <n v="4"/>
    <n v="32305"/>
    <x v="1"/>
    <n v="2130001"/>
    <s v="2"/>
    <s v="4323052130001"/>
    <s v="Manteniment maquinària, instal i utillatge"/>
    <n v="2900"/>
    <n v="0"/>
    <n v="2900"/>
    <n v="1346.2"/>
    <n v="1346.2"/>
    <n v="1346.2"/>
    <n v="0"/>
    <n v="1553.8"/>
  </r>
  <r>
    <n v="4"/>
    <n v="32305"/>
    <x v="1"/>
    <n v="2210001"/>
    <s v="2"/>
    <s v="4323052210001"/>
    <s v="Subministrament Energia Elèctrica"/>
    <n v="14000"/>
    <n v="2531.91"/>
    <n v="16531.91"/>
    <n v="17850.509999999998"/>
    <n v="10433.65"/>
    <n v="10433.65"/>
    <n v="0"/>
    <n v="6098.26"/>
  </r>
  <r>
    <n v="4"/>
    <n v="32305"/>
    <x v="1"/>
    <n v="2210101"/>
    <s v="2"/>
    <s v="4323052210101"/>
    <s v="Subministrament aigua"/>
    <n v="500"/>
    <n v="0"/>
    <n v="500"/>
    <n v="341.08"/>
    <n v="341.08"/>
    <n v="341.08"/>
    <n v="0"/>
    <n v="158.91999999999999"/>
  </r>
  <r>
    <n v="4"/>
    <n v="32600"/>
    <x v="1"/>
    <n v="2120000"/>
    <s v="2"/>
    <s v="4326002120000"/>
    <s v="Manteniment Edificis i Construccions"/>
    <n v="3500"/>
    <n v="2025.43"/>
    <n v="5525.43"/>
    <n v="3290.44"/>
    <n v="3216.51"/>
    <n v="3216.51"/>
    <n v="0"/>
    <n v="2308.92"/>
  </r>
  <r>
    <n v="4"/>
    <n v="32600"/>
    <x v="1"/>
    <n v="2130001"/>
    <s v="2"/>
    <s v="4326002130001"/>
    <s v="Manteniment maquinària, instal i utillatge"/>
    <n v="2000"/>
    <n v="77.930000000000007"/>
    <n v="2077.9299999999998"/>
    <n v="1631.83"/>
    <n v="1242.25"/>
    <n v="1242.25"/>
    <n v="0"/>
    <n v="835.68"/>
  </r>
  <r>
    <n v="4"/>
    <n v="32600"/>
    <x v="1"/>
    <n v="2210001"/>
    <s v="2"/>
    <s v="4326002210001"/>
    <s v="Subministrament Energia Elèctrica"/>
    <n v="3000"/>
    <n v="2262.0500000000002"/>
    <n v="5262.05"/>
    <n v="4905.6400000000003"/>
    <n v="2355.8200000000002"/>
    <n v="2355.8200000000002"/>
    <n v="0"/>
    <n v="2906.23"/>
  </r>
  <r>
    <n v="4"/>
    <n v="32600"/>
    <x v="1"/>
    <n v="2210101"/>
    <s v="2"/>
    <s v="4326002210101"/>
    <s v="Subministrament aigua"/>
    <n v="500"/>
    <n v="0"/>
    <n v="500"/>
    <n v="58.6"/>
    <n v="58.6"/>
    <n v="58.6"/>
    <n v="0"/>
    <n v="441.4"/>
  </r>
  <r>
    <n v="4"/>
    <n v="32600"/>
    <x v="1"/>
    <n v="2210201"/>
    <s v="2"/>
    <s v="4326002210201"/>
    <s v="Subministrament Gas"/>
    <n v="6500"/>
    <n v="149.44999999999999"/>
    <n v="6649.45"/>
    <n v="21649.45"/>
    <n v="13347.97"/>
    <n v="13347.97"/>
    <n v="0"/>
    <n v="-6698.52"/>
  </r>
  <r>
    <n v="4"/>
    <n v="32603"/>
    <x v="1"/>
    <n v="2120000"/>
    <s v="2"/>
    <s v="4326032120000"/>
    <s v="Manteniment Edificis i Construccions"/>
    <n v="1500"/>
    <n v="0"/>
    <n v="1500"/>
    <n v="1524.29"/>
    <n v="1524.29"/>
    <n v="1524.29"/>
    <n v="0"/>
    <n v="-24.29"/>
  </r>
  <r>
    <n v="4"/>
    <n v="32603"/>
    <x v="1"/>
    <n v="2130001"/>
    <s v="2"/>
    <s v="4326032130001"/>
    <s v="Manteniment maquinària, instal i utillatge"/>
    <n v="500"/>
    <n v="0"/>
    <n v="500"/>
    <n v="140.41999999999999"/>
    <n v="140.41999999999999"/>
    <n v="140.41999999999999"/>
    <n v="0"/>
    <n v="359.58"/>
  </r>
  <r>
    <n v="4"/>
    <n v="32603"/>
    <x v="1"/>
    <n v="2210001"/>
    <s v="2"/>
    <s v="4326032210001"/>
    <s v="Subministrament Energia Elèctrica"/>
    <n v="5000"/>
    <n v="2.6"/>
    <n v="5002.6000000000004"/>
    <n v="8212.82"/>
    <n v="5507.08"/>
    <n v="5507.08"/>
    <n v="0"/>
    <n v="-504.48"/>
  </r>
  <r>
    <n v="4"/>
    <n v="32603"/>
    <x v="1"/>
    <n v="2210101"/>
    <s v="2"/>
    <s v="4326032210101"/>
    <s v="Subministrament aigua"/>
    <n v="500"/>
    <n v="0"/>
    <n v="500"/>
    <n v="65.12"/>
    <n v="65.12"/>
    <n v="65.12"/>
    <n v="0"/>
    <n v="434.88"/>
  </r>
  <r>
    <n v="4"/>
    <n v="32603"/>
    <x v="1"/>
    <n v="2210301"/>
    <s v="2"/>
    <s v="4326032210301"/>
    <s v="Combustible i carburants"/>
    <n v="6000"/>
    <n v="580.92999999999995"/>
    <n v="6580.93"/>
    <n v="3780"/>
    <n v="2881.13"/>
    <n v="2881.13"/>
    <n v="0"/>
    <n v="3699.8"/>
  </r>
  <r>
    <n v="4"/>
    <n v="32701"/>
    <x v="1"/>
    <n v="2120000"/>
    <s v="2"/>
    <s v="4327012120000"/>
    <s v="Manteniment Edificis i Construccions"/>
    <n v="600"/>
    <n v="0"/>
    <n v="600"/>
    <n v="0"/>
    <n v="0"/>
    <n v="0"/>
    <n v="0"/>
    <n v="600"/>
  </r>
  <r>
    <n v="4"/>
    <n v="32701"/>
    <x v="1"/>
    <n v="2130001"/>
    <s v="2"/>
    <s v="4327012130001"/>
    <s v="Manteniment maquinària, instal i utillatge"/>
    <n v="1000"/>
    <n v="0"/>
    <n v="1000"/>
    <n v="114.79"/>
    <n v="114.79"/>
    <n v="114.79"/>
    <n v="0"/>
    <n v="885.21"/>
  </r>
  <r>
    <n v="4"/>
    <n v="32701"/>
    <x v="1"/>
    <n v="2210001"/>
    <s v="2"/>
    <s v="4327012210001"/>
    <s v="Subministrament Energia Elèctrica"/>
    <n v="6500"/>
    <n v="2476.77"/>
    <n v="8976.77"/>
    <n v="8854.2199999999993"/>
    <n v="2533.98"/>
    <n v="2533.98"/>
    <n v="0"/>
    <n v="6442.79"/>
  </r>
  <r>
    <n v="4"/>
    <n v="32701"/>
    <x v="1"/>
    <n v="2210201"/>
    <s v="2"/>
    <s v="4327012210201"/>
    <s v="Subministrament Gas"/>
    <n v="6500"/>
    <n v="2973.89"/>
    <n v="9473.89"/>
    <n v="23973.89"/>
    <n v="11831.69"/>
    <n v="11831.69"/>
    <n v="0"/>
    <n v="-2357.8000000000002"/>
  </r>
  <r>
    <n v="4"/>
    <n v="32702"/>
    <x v="1"/>
    <n v="2120000"/>
    <s v="2"/>
    <s v="4327022120000"/>
    <s v="Manteniment Edificis i Construccions"/>
    <n v="1000"/>
    <n v="0"/>
    <n v="1000"/>
    <n v="809.81"/>
    <n v="809.81"/>
    <n v="809.81"/>
    <n v="0"/>
    <n v="190.19"/>
  </r>
  <r>
    <n v="4"/>
    <n v="32702"/>
    <x v="1"/>
    <n v="2130001"/>
    <s v="2"/>
    <s v="4327022130001"/>
    <s v="Manteniment maquinària, instal i utillatge"/>
    <n v="2000"/>
    <n v="0"/>
    <n v="2000"/>
    <n v="26.41"/>
    <n v="26.41"/>
    <n v="26.41"/>
    <n v="0"/>
    <n v="1973.59"/>
  </r>
  <r>
    <n v="4"/>
    <n v="32702"/>
    <x v="1"/>
    <n v="2210001"/>
    <s v="2"/>
    <s v="4327022210001"/>
    <s v="Subministrament energia elèctrica"/>
    <n v="18200"/>
    <n v="11788.37"/>
    <n v="29988.37"/>
    <n v="12260.49"/>
    <n v="2846.34"/>
    <n v="2846.34"/>
    <n v="0"/>
    <n v="27142.03"/>
  </r>
  <r>
    <n v="4"/>
    <n v="32702"/>
    <x v="1"/>
    <n v="2210101"/>
    <s v="2"/>
    <s v="4327022210101"/>
    <s v="Subministrament aigua"/>
    <n v="1250"/>
    <n v="0"/>
    <n v="1250"/>
    <n v="43.95"/>
    <n v="43.95"/>
    <n v="43.95"/>
    <n v="0"/>
    <n v="1206.05"/>
  </r>
  <r>
    <n v="4"/>
    <n v="33000"/>
    <x v="1"/>
    <n v="2120000"/>
    <s v="2"/>
    <s v="4330002120000"/>
    <s v="Manteniment Edificis i Construccions"/>
    <n v="500"/>
    <n v="0"/>
    <n v="500"/>
    <n v="0"/>
    <n v="0"/>
    <n v="0"/>
    <n v="0"/>
    <n v="500"/>
  </r>
  <r>
    <n v="4"/>
    <n v="33000"/>
    <x v="1"/>
    <n v="2130001"/>
    <s v="2"/>
    <s v="4330002130001"/>
    <s v="Manteniment maquinària, instal i utillatge"/>
    <n v="2000"/>
    <n v="0"/>
    <n v="2000"/>
    <n v="352.37"/>
    <n v="352.37"/>
    <n v="352.37"/>
    <n v="0"/>
    <n v="1647.63"/>
  </r>
  <r>
    <n v="4"/>
    <n v="33000"/>
    <x v="1"/>
    <n v="2210001"/>
    <s v="2"/>
    <s v="4330002210001"/>
    <s v="Subministrament Energia Elèctrica"/>
    <n v="11000"/>
    <n v="6944.49"/>
    <n v="17944.490000000002"/>
    <n v="18234.16"/>
    <n v="2371.7800000000002"/>
    <n v="2371.7800000000002"/>
    <n v="0"/>
    <n v="15572.71"/>
  </r>
  <r>
    <n v="4"/>
    <n v="33000"/>
    <x v="1"/>
    <n v="2210101"/>
    <s v="2"/>
    <s v="4330002210101"/>
    <s v="Subministrament aigua"/>
    <n v="100"/>
    <n v="0"/>
    <n v="100"/>
    <n v="137.4"/>
    <n v="137.4"/>
    <n v="137.4"/>
    <n v="0"/>
    <n v="-37.4"/>
  </r>
  <r>
    <n v="4"/>
    <n v="33000"/>
    <x v="1"/>
    <n v="2210201"/>
    <s v="2"/>
    <s v="4330002210201"/>
    <s v="Subministrament Gas"/>
    <n v="5251.66"/>
    <n v="5990.59"/>
    <n v="11242.25"/>
    <n v="15242.25"/>
    <n v="2851.82"/>
    <n v="2851.82"/>
    <n v="0"/>
    <n v="8390.43"/>
  </r>
  <r>
    <n v="4"/>
    <n v="33210"/>
    <x v="1"/>
    <n v="2120000"/>
    <s v="2"/>
    <s v="4332102120000"/>
    <s v="Manteniment Edificis i Construccions"/>
    <n v="2000"/>
    <n v="0"/>
    <n v="2000"/>
    <n v="1679.37"/>
    <n v="1679.37"/>
    <n v="1679.37"/>
    <n v="0"/>
    <n v="320.63"/>
  </r>
  <r>
    <n v="4"/>
    <n v="33210"/>
    <x v="1"/>
    <n v="2130001"/>
    <s v="2"/>
    <s v="4332102130001"/>
    <s v="Manteniment maquinària, instal i utillatge"/>
    <n v="2500"/>
    <n v="77.930000000000007"/>
    <n v="2577.9299999999998"/>
    <n v="2373.31"/>
    <n v="1983.73"/>
    <n v="1983.73"/>
    <n v="0"/>
    <n v="594.20000000000005"/>
  </r>
  <r>
    <n v="4"/>
    <n v="33210"/>
    <x v="1"/>
    <n v="2210001"/>
    <s v="2"/>
    <s v="4332102210001"/>
    <s v="Subministrament Energia Elèctrica"/>
    <n v="12500"/>
    <n v="1038.22"/>
    <n v="13538.22"/>
    <n v="15487.64"/>
    <n v="9453.25"/>
    <n v="9453.25"/>
    <n v="0"/>
    <n v="4084.97"/>
  </r>
  <r>
    <n v="4"/>
    <n v="33210"/>
    <x v="1"/>
    <n v="2210101"/>
    <s v="2"/>
    <s v="4332102210101"/>
    <s v="Subministrament aigua"/>
    <n v="300"/>
    <n v="0"/>
    <n v="300"/>
    <n v="543.82000000000005"/>
    <n v="543.82000000000005"/>
    <n v="543.82000000000005"/>
    <n v="0"/>
    <n v="-243.82"/>
  </r>
  <r>
    <n v="4"/>
    <n v="33210"/>
    <x v="1"/>
    <n v="2210301"/>
    <s v="2"/>
    <s v="4332102210301"/>
    <s v="Combustible i carburants"/>
    <n v="5000"/>
    <n v="36.619999999999997"/>
    <n v="5036.62"/>
    <n v="7784.39"/>
    <n v="7706.6"/>
    <n v="7706.6"/>
    <n v="0"/>
    <n v="-2669.98"/>
  </r>
  <r>
    <n v="4"/>
    <n v="33220"/>
    <x v="1"/>
    <n v="2120000"/>
    <s v="2"/>
    <s v="4332202120000"/>
    <s v="Manteniment Edificis i Construccions"/>
    <n v="2000"/>
    <n v="0"/>
    <n v="2000"/>
    <n v="1057.83"/>
    <n v="1057.83"/>
    <n v="1057.83"/>
    <n v="0"/>
    <n v="942.17"/>
  </r>
  <r>
    <n v="4"/>
    <n v="33220"/>
    <x v="1"/>
    <n v="2130001"/>
    <s v="2"/>
    <s v="4332202130001"/>
    <s v="Manteniment maquinària, instal i utillatge"/>
    <n v="350"/>
    <n v="0"/>
    <n v="350"/>
    <n v="0"/>
    <n v="0"/>
    <n v="0"/>
    <n v="0"/>
    <n v="350"/>
  </r>
  <r>
    <n v="4"/>
    <n v="33220"/>
    <x v="1"/>
    <n v="2210001"/>
    <s v="2"/>
    <s v="4332202210001"/>
    <s v="Subministrament Energia Elèctrica"/>
    <n v="4000"/>
    <n v="3433.3"/>
    <n v="7433.3"/>
    <n v="7637.21"/>
    <n v="1749.56"/>
    <n v="1749.56"/>
    <n v="0"/>
    <n v="5683.74"/>
  </r>
  <r>
    <n v="4"/>
    <n v="33220"/>
    <x v="1"/>
    <n v="2210101"/>
    <s v="2"/>
    <s v="4332202210101"/>
    <s v="Subministrament aigua"/>
    <n v="100"/>
    <n v="0"/>
    <n v="100"/>
    <n v="60.23"/>
    <n v="60.23"/>
    <n v="60.23"/>
    <n v="0"/>
    <n v="39.770000000000003"/>
  </r>
  <r>
    <n v="4"/>
    <n v="33220"/>
    <x v="1"/>
    <n v="2210201"/>
    <s v="2"/>
    <s v="4332202210201"/>
    <s v="Subministrament Gas"/>
    <n v="7000"/>
    <n v="9055.42"/>
    <n v="16055.42"/>
    <n v="19055.419999999998"/>
    <n v="5048.41"/>
    <n v="5048.41"/>
    <n v="0"/>
    <n v="11007.01"/>
  </r>
  <r>
    <n v="4"/>
    <n v="33300"/>
    <x v="1"/>
    <n v="2120000"/>
    <s v="2"/>
    <s v="4333002120000"/>
    <s v="Manteniment Edificis i Construccions"/>
    <n v="1500"/>
    <n v="0"/>
    <n v="1500"/>
    <n v="0"/>
    <n v="0"/>
    <n v="0"/>
    <n v="0"/>
    <n v="1500"/>
  </r>
  <r>
    <n v="4"/>
    <n v="33300"/>
    <x v="1"/>
    <n v="2130001"/>
    <s v="2"/>
    <s v="4333002130001"/>
    <s v="Manteniment maquinària, instal i utillatge"/>
    <n v="1250"/>
    <n v="0"/>
    <n v="1250"/>
    <n v="0"/>
    <n v="0"/>
    <n v="0"/>
    <n v="0"/>
    <n v="1250"/>
  </r>
  <r>
    <n v="4"/>
    <n v="33301"/>
    <x v="1"/>
    <n v="2120000"/>
    <s v="2"/>
    <s v="4333012120000"/>
    <s v="Manteniment Edificis i Construccions"/>
    <n v="2500"/>
    <n v="0"/>
    <n v="2500"/>
    <n v="24079.99"/>
    <n v="24079.99"/>
    <n v="24079.99"/>
    <n v="0"/>
    <n v="-21579.99"/>
  </r>
  <r>
    <n v="4"/>
    <n v="33301"/>
    <x v="1"/>
    <n v="2130001"/>
    <s v="2"/>
    <s v="4333012130001"/>
    <s v="Manteniment maquinària, instal i utillatge"/>
    <n v="2000"/>
    <n v="0"/>
    <n v="2000"/>
    <n v="4474.2700000000004"/>
    <n v="4474.2700000000004"/>
    <n v="4474.2700000000004"/>
    <n v="0"/>
    <n v="-2474.27"/>
  </r>
  <r>
    <n v="4"/>
    <n v="33301"/>
    <x v="1"/>
    <n v="2210001"/>
    <s v="2"/>
    <s v="4333012210001"/>
    <s v="Subministrament Energia Elèctrica"/>
    <n v="10000"/>
    <n v="3767.34"/>
    <n v="13767.34"/>
    <n v="12380.73"/>
    <n v="4089.58"/>
    <n v="4089.58"/>
    <n v="0"/>
    <n v="9677.76"/>
  </r>
  <r>
    <n v="4"/>
    <n v="33301"/>
    <x v="1"/>
    <n v="2210101"/>
    <s v="2"/>
    <s v="4333012210101"/>
    <s v="Subministrament aigua"/>
    <n v="100"/>
    <n v="0"/>
    <n v="100"/>
    <n v="106.62"/>
    <n v="106.62"/>
    <n v="106.62"/>
    <n v="0"/>
    <n v="-6.62"/>
  </r>
  <r>
    <n v="4"/>
    <n v="33302"/>
    <x v="1"/>
    <n v="2120000"/>
    <s v="2"/>
    <s v="4333022120000"/>
    <s v="Manteniment Edificis i Construccions"/>
    <n v="2500"/>
    <n v="0"/>
    <n v="2500"/>
    <n v="1832.03"/>
    <n v="1832.03"/>
    <n v="1832.03"/>
    <n v="0"/>
    <n v="667.97"/>
  </r>
  <r>
    <n v="4"/>
    <n v="33302"/>
    <x v="1"/>
    <n v="2130001"/>
    <s v="2"/>
    <s v="4333022130001"/>
    <s v="Manten maquinària, instal·l tècni utillatge."/>
    <n v="0"/>
    <n v="0"/>
    <n v="0"/>
    <n v="549.34"/>
    <n v="549.34"/>
    <n v="549.34"/>
    <n v="0"/>
    <n v="-549.34"/>
  </r>
  <r>
    <n v="4"/>
    <n v="33302"/>
    <x v="1"/>
    <n v="2210001"/>
    <s v="2"/>
    <s v="4333022210001"/>
    <s v="Subministrament Energia Elèctrica"/>
    <n v="10000"/>
    <n v="5257.65"/>
    <n v="15257.65"/>
    <n v="15723.64"/>
    <n v="8143.63"/>
    <n v="8143.63"/>
    <n v="0"/>
    <n v="7114.02"/>
  </r>
  <r>
    <n v="4"/>
    <n v="33302"/>
    <x v="1"/>
    <n v="2210101"/>
    <s v="2"/>
    <s v="4333022210101"/>
    <s v="Subministrament aigua"/>
    <n v="200"/>
    <n v="0"/>
    <n v="200"/>
    <n v="62.83"/>
    <n v="62.83"/>
    <n v="62.83"/>
    <n v="0"/>
    <n v="137.16999999999999"/>
  </r>
  <r>
    <n v="4"/>
    <n v="33302"/>
    <x v="1"/>
    <n v="2210201"/>
    <s v="2"/>
    <s v="4333022210201"/>
    <s v="Subministrament Gas"/>
    <n v="6500"/>
    <n v="5638.83"/>
    <n v="12138.83"/>
    <n v="19638.830000000002"/>
    <n v="11751.08"/>
    <n v="11751.08"/>
    <n v="0"/>
    <n v="387.75"/>
  </r>
  <r>
    <n v="4"/>
    <n v="33401"/>
    <x v="1"/>
    <n v="2120000"/>
    <s v="2"/>
    <s v="4334012120000"/>
    <s v="Manteniment Edificis i Construccions"/>
    <n v="1750"/>
    <n v="0"/>
    <n v="1750"/>
    <n v="441.03"/>
    <n v="441.03"/>
    <n v="441.03"/>
    <n v="0"/>
    <n v="1308.97"/>
  </r>
  <r>
    <n v="4"/>
    <n v="33401"/>
    <x v="1"/>
    <n v="2130001"/>
    <s v="2"/>
    <s v="4334012130001"/>
    <s v="Manteniment maquinària, instal i utillatge"/>
    <n v="3000"/>
    <n v="0"/>
    <n v="3000"/>
    <n v="4712.04"/>
    <n v="4712.04"/>
    <n v="4615.24"/>
    <n v="96.8"/>
    <n v="-1712.04"/>
  </r>
  <r>
    <n v="4"/>
    <n v="33401"/>
    <x v="1"/>
    <n v="2210001"/>
    <s v="2"/>
    <s v="4334012210001"/>
    <s v="Subministrament Energia Elèctrica"/>
    <n v="7500"/>
    <n v="3561.51"/>
    <n v="11061.51"/>
    <n v="11416.83"/>
    <n v="5240.2299999999996"/>
    <n v="5240.2299999999996"/>
    <n v="0"/>
    <n v="5821.28"/>
  </r>
  <r>
    <n v="4"/>
    <n v="33401"/>
    <x v="1"/>
    <n v="2210101"/>
    <s v="2"/>
    <s v="4334012210101"/>
    <s v="Subministrament aigua"/>
    <n v="300"/>
    <n v="0"/>
    <n v="300"/>
    <n v="55.35"/>
    <n v="55.35"/>
    <n v="55.35"/>
    <n v="0"/>
    <n v="244.65"/>
  </r>
  <r>
    <n v="4"/>
    <n v="33401"/>
    <x v="1"/>
    <n v="2210301"/>
    <s v="2"/>
    <s v="4334012210301"/>
    <s v="Combustible i carburants"/>
    <n v="6000"/>
    <n v="71.83"/>
    <n v="6071.83"/>
    <n v="10765.19"/>
    <n v="10682.1"/>
    <n v="10682.1"/>
    <n v="0"/>
    <n v="-4610.2700000000004"/>
  </r>
  <r>
    <n v="4"/>
    <n v="33700"/>
    <x v="1"/>
    <n v="2120000"/>
    <s v="2"/>
    <s v="4337002120000"/>
    <s v="Manteniment Edificis i Construccions"/>
    <n v="5000"/>
    <n v="0"/>
    <n v="5000"/>
    <n v="9480.1299999999992"/>
    <n v="9480.1299999999992"/>
    <n v="9480.1299999999992"/>
    <n v="0"/>
    <n v="-4480.13"/>
  </r>
  <r>
    <n v="4"/>
    <n v="33700"/>
    <x v="1"/>
    <n v="2130001"/>
    <s v="2"/>
    <s v="4337002130001"/>
    <s v="Manteniment maquinària, instal i utillatge"/>
    <n v="2000"/>
    <n v="0"/>
    <n v="2000"/>
    <n v="2445.3200000000002"/>
    <n v="2262.75"/>
    <n v="2262.75"/>
    <n v="0"/>
    <n v="-262.75"/>
  </r>
  <r>
    <n v="4"/>
    <n v="33700"/>
    <x v="1"/>
    <n v="2210001"/>
    <s v="2"/>
    <s v="4337002210001"/>
    <s v="Subministrament Energia Elèctrica"/>
    <n v="10000"/>
    <n v="4838.2700000000004"/>
    <n v="14838.27"/>
    <n v="21838.27"/>
    <n v="6318.36"/>
    <n v="6318.36"/>
    <n v="0"/>
    <n v="8519.91"/>
  </r>
  <r>
    <n v="4"/>
    <n v="33700"/>
    <x v="1"/>
    <n v="2210101"/>
    <s v="2"/>
    <s v="4337002210101"/>
    <s v="Subministrament aigua"/>
    <n v="300"/>
    <n v="0"/>
    <n v="300"/>
    <n v="177.44"/>
    <n v="177.44"/>
    <n v="177.44"/>
    <n v="0"/>
    <n v="122.56"/>
  </r>
  <r>
    <n v="4"/>
    <n v="33700"/>
    <x v="1"/>
    <n v="2210201"/>
    <s v="2"/>
    <s v="4337002210201"/>
    <s v="Subministrament Gas"/>
    <n v="4000"/>
    <n v="8491.2800000000007"/>
    <n v="12491.28"/>
    <n v="14491.28"/>
    <n v="3113.95"/>
    <n v="3113.95"/>
    <n v="0"/>
    <n v="9377.33"/>
  </r>
  <r>
    <n v="4"/>
    <n v="34100"/>
    <x v="1"/>
    <n v="2120000"/>
    <s v="2"/>
    <s v="4341002120000"/>
    <s v="Manteniment Edificis i Construccions"/>
    <n v="2000"/>
    <n v="0"/>
    <n v="2000"/>
    <n v="4983.95"/>
    <n v="4528"/>
    <n v="4528"/>
    <n v="0"/>
    <n v="-2528"/>
  </r>
  <r>
    <n v="4"/>
    <n v="34200"/>
    <x v="1"/>
    <n v="2120000"/>
    <s v="2"/>
    <s v="4342002120000"/>
    <s v="Manteniment Edificis i Construccions"/>
    <n v="2000"/>
    <n v="15000"/>
    <n v="17000"/>
    <n v="14242.73"/>
    <n v="14242.73"/>
    <n v="14242.73"/>
    <n v="0"/>
    <n v="2757.27"/>
  </r>
  <r>
    <n v="4"/>
    <n v="34200"/>
    <x v="1"/>
    <n v="2130001"/>
    <s v="2"/>
    <s v="4342002130001"/>
    <s v="Manten maquinària, instal·l tècni utillatge."/>
    <n v="0"/>
    <n v="0"/>
    <n v="0"/>
    <n v="192.73"/>
    <n v="192.73"/>
    <n v="192.73"/>
    <n v="0"/>
    <n v="-192.73"/>
  </r>
  <r>
    <n v="4"/>
    <n v="34200"/>
    <x v="1"/>
    <n v="2210001"/>
    <s v="2"/>
    <s v="4342002210001"/>
    <s v="Subministrament Energia Elèctrica"/>
    <n v="25000"/>
    <n v="6.42"/>
    <n v="25006.42"/>
    <n v="30066.39"/>
    <n v="30066.39"/>
    <n v="30066.39"/>
    <n v="0"/>
    <n v="-5059.97"/>
  </r>
  <r>
    <n v="4"/>
    <n v="34200"/>
    <x v="1"/>
    <n v="2210101"/>
    <s v="2"/>
    <s v="4342002210101"/>
    <s v="Subministrament aigua"/>
    <n v="3000"/>
    <n v="0"/>
    <n v="3000"/>
    <n v="5513.21"/>
    <n v="5513.21"/>
    <n v="5513.21"/>
    <n v="0"/>
    <n v="-2513.21"/>
  </r>
  <r>
    <n v="4"/>
    <n v="34200"/>
    <x v="1"/>
    <n v="2210201"/>
    <s v="2"/>
    <s v="4342002210201"/>
    <s v="Subministrament Gas"/>
    <n v="9000"/>
    <n v="5125.42"/>
    <n v="14125.42"/>
    <n v="19125.419999999998"/>
    <n v="11812.09"/>
    <n v="11812.09"/>
    <n v="0"/>
    <n v="2313.33"/>
  </r>
  <r>
    <n v="4"/>
    <n v="34201"/>
    <x v="1"/>
    <n v="2120000"/>
    <s v="2"/>
    <s v="4342012120000"/>
    <s v="Manteniment Edificis i Construccions"/>
    <n v="11000"/>
    <n v="0"/>
    <n v="11000"/>
    <n v="11062.51"/>
    <n v="11051.02"/>
    <n v="11051.02"/>
    <n v="0"/>
    <n v="-51.02"/>
  </r>
  <r>
    <n v="4"/>
    <n v="34201"/>
    <x v="1"/>
    <n v="2210001"/>
    <s v="2"/>
    <s v="4342012210001"/>
    <s v="Subministrament Energia Elèctrica"/>
    <n v="14000"/>
    <n v="22.75"/>
    <n v="14022.75"/>
    <n v="15894.35"/>
    <n v="10583.32"/>
    <n v="10583.32"/>
    <n v="0"/>
    <n v="3439.43"/>
  </r>
  <r>
    <n v="4"/>
    <n v="34201"/>
    <x v="1"/>
    <n v="2210101"/>
    <s v="2"/>
    <s v="4342012210101"/>
    <s v="Subministrament aigua"/>
    <n v="200"/>
    <n v="0"/>
    <n v="200"/>
    <n v="4.88"/>
    <n v="4.88"/>
    <n v="4.88"/>
    <n v="0"/>
    <n v="195.12"/>
  </r>
  <r>
    <n v="4"/>
    <n v="34201"/>
    <x v="1"/>
    <n v="2210201"/>
    <s v="2"/>
    <s v="4342012210201"/>
    <s v="Subministrament Gas"/>
    <n v="8000"/>
    <n v="5205.1000000000004"/>
    <n v="13205.1"/>
    <n v="17205.099999999999"/>
    <n v="13222.48"/>
    <n v="13222.48"/>
    <n v="0"/>
    <n v="-17.38"/>
  </r>
  <r>
    <n v="4"/>
    <n v="34201"/>
    <x v="2"/>
    <n v="6330010"/>
    <s v="6"/>
    <s v="4342016330010"/>
    <s v="Instal·lació d'aigua normativa legionel·la"/>
    <n v="0"/>
    <n v="19550.009999999998"/>
    <n v="19550.009999999998"/>
    <n v="19550.009999999998"/>
    <n v="19550.009999999998"/>
    <n v="19550.009999999998"/>
    <n v="0"/>
    <n v="0"/>
  </r>
  <r>
    <n v="4"/>
    <n v="34202"/>
    <x v="1"/>
    <n v="2120000"/>
    <s v="2"/>
    <s v="4342022120000"/>
    <s v="Manteniment Edificis i Construccions"/>
    <n v="10000"/>
    <n v="0"/>
    <n v="10000"/>
    <n v="3688.14"/>
    <n v="3688.14"/>
    <n v="3688.14"/>
    <n v="0"/>
    <n v="6311.86"/>
  </r>
  <r>
    <n v="4"/>
    <n v="34202"/>
    <x v="1"/>
    <n v="2130001"/>
    <s v="2"/>
    <s v="4342022130001"/>
    <s v="Manteniment maquinària, instal i utillatge"/>
    <n v="8500"/>
    <n v="0"/>
    <n v="8500"/>
    <n v="7886.17"/>
    <n v="7886.17"/>
    <n v="7886.17"/>
    <n v="0"/>
    <n v="613.83000000000004"/>
  </r>
  <r>
    <n v="4"/>
    <n v="34202"/>
    <x v="1"/>
    <n v="2210101"/>
    <s v="2"/>
    <s v="4342022210101"/>
    <s v="Subministrament aigua"/>
    <n v="4000"/>
    <n v="12000"/>
    <n v="16000"/>
    <n v="15013.73"/>
    <n v="15013.73"/>
    <n v="15013.73"/>
    <n v="0"/>
    <n v="986.27"/>
  </r>
  <r>
    <n v="4"/>
    <n v="34202"/>
    <x v="1"/>
    <n v="2210201"/>
    <s v="2"/>
    <s v="4342022210201"/>
    <s v="Subministrament Gas"/>
    <n v="2000"/>
    <n v="1657.76"/>
    <n v="3657.76"/>
    <n v="4657.76"/>
    <n v="2998.89"/>
    <n v="2998.89"/>
    <n v="0"/>
    <n v="658.87"/>
  </r>
  <r>
    <n v="4"/>
    <n v="34203"/>
    <x v="1"/>
    <n v="2120000"/>
    <s v="2"/>
    <s v="4342032120000"/>
    <s v="Manteniment Edificis i Construccions"/>
    <n v="15000"/>
    <n v="0"/>
    <n v="15000"/>
    <n v="2473.96"/>
    <n v="2473.96"/>
    <n v="2473.96"/>
    <n v="0"/>
    <n v="12526.04"/>
  </r>
  <r>
    <n v="4"/>
    <n v="34203"/>
    <x v="1"/>
    <n v="2130001"/>
    <s v="2"/>
    <s v="4342032130001"/>
    <s v="Manteniment maquinària, instal i utillatge"/>
    <n v="40000"/>
    <n v="77.92"/>
    <n v="40077.919999999998"/>
    <n v="56304.51"/>
    <n v="43318.55"/>
    <n v="43318.55"/>
    <n v="0"/>
    <n v="-3240.63"/>
  </r>
  <r>
    <n v="4"/>
    <n v="34203"/>
    <x v="1"/>
    <n v="2210001"/>
    <s v="2"/>
    <s v="4342032210001"/>
    <s v="Subministrament Energia Elèctrica"/>
    <n v="250000"/>
    <n v="42502.62"/>
    <n v="292502.62"/>
    <n v="155520.04"/>
    <n v="107781.37"/>
    <n v="107781.37"/>
    <n v="0"/>
    <n v="184721.25"/>
  </r>
  <r>
    <n v="4"/>
    <n v="34203"/>
    <x v="1"/>
    <n v="2210101"/>
    <s v="2"/>
    <s v="4342032210101"/>
    <s v="Subministrament aigua"/>
    <n v="20000"/>
    <n v="0"/>
    <n v="20000"/>
    <n v="5886.87"/>
    <n v="5886.87"/>
    <n v="5886.87"/>
    <n v="0"/>
    <n v="14113.13"/>
  </r>
  <r>
    <n v="4"/>
    <n v="34203"/>
    <x v="1"/>
    <n v="2210201"/>
    <s v="2"/>
    <s v="4342032210201"/>
    <s v="Subministrament Gas"/>
    <n v="100000"/>
    <n v="80688.679999999993"/>
    <n v="180688.68"/>
    <n v="160415.60999999999"/>
    <n v="140725.73000000001"/>
    <n v="140725.73000000001"/>
    <n v="0"/>
    <n v="39962.949999999997"/>
  </r>
  <r>
    <n v="4"/>
    <n v="34204"/>
    <x v="1"/>
    <n v="2120000"/>
    <s v="2"/>
    <s v="4342042120000"/>
    <s v="Manteniment Edificis i Construccions"/>
    <n v="1000"/>
    <n v="0"/>
    <n v="1000"/>
    <n v="392.93"/>
    <n v="392.93"/>
    <n v="392.93"/>
    <n v="0"/>
    <n v="607.07000000000005"/>
  </r>
  <r>
    <n v="4"/>
    <n v="42500"/>
    <x v="1"/>
    <n v="2250000"/>
    <s v="2"/>
    <s v="4425002250000"/>
    <s v="Tributs Estatals"/>
    <n v="50"/>
    <n v="0"/>
    <n v="50"/>
    <n v="0"/>
    <n v="0"/>
    <n v="0"/>
    <n v="0"/>
    <n v="50"/>
  </r>
  <r>
    <n v="4"/>
    <n v="43111"/>
    <x v="1"/>
    <n v="2210301"/>
    <s v="2"/>
    <s v="4431112210301"/>
    <s v="Combustible i carburants"/>
    <n v="1200"/>
    <n v="1918.12"/>
    <n v="3118.12"/>
    <n v="2411.02"/>
    <n v="711.02"/>
    <n v="711.02"/>
    <n v="0"/>
    <n v="2407.1"/>
  </r>
  <r>
    <n v="4"/>
    <n v="43201"/>
    <x v="1"/>
    <n v="2120000"/>
    <s v="2"/>
    <s v="4432012120000"/>
    <s v="Manteniment Edificis i Construccions"/>
    <n v="4000"/>
    <n v="3000"/>
    <n v="7000"/>
    <n v="5526.09"/>
    <n v="5526.09"/>
    <n v="5526.09"/>
    <n v="0"/>
    <n v="1473.91"/>
  </r>
  <r>
    <n v="4"/>
    <n v="43201"/>
    <x v="1"/>
    <n v="2210001"/>
    <s v="2"/>
    <s v="4432012210001"/>
    <s v="Subministrament Energia Elèctrica"/>
    <n v="5000"/>
    <n v="4.4400000000000004"/>
    <n v="5004.4399999999996"/>
    <n v="8474.27"/>
    <n v="6193.87"/>
    <n v="6193.87"/>
    <n v="0"/>
    <n v="-1189.43"/>
  </r>
  <r>
    <n v="4"/>
    <n v="43201"/>
    <x v="1"/>
    <n v="2210101"/>
    <s v="2"/>
    <s v="4432012210101"/>
    <s v="Subministrament aigua"/>
    <n v="400"/>
    <n v="0"/>
    <n v="400"/>
    <n v="828.65"/>
    <n v="828.65"/>
    <n v="828.65"/>
    <n v="0"/>
    <n v="-428.65"/>
  </r>
  <r>
    <n v="4"/>
    <n v="43201"/>
    <x v="1"/>
    <n v="2210301"/>
    <s v="2"/>
    <s v="4432012210301"/>
    <s v="Combustible i carburants"/>
    <n v="500"/>
    <n v="791.67"/>
    <n v="1291.67"/>
    <n v="500"/>
    <n v="0"/>
    <n v="0"/>
    <n v="0"/>
    <n v="1291.67"/>
  </r>
  <r>
    <n v="4"/>
    <n v="43301"/>
    <x v="1"/>
    <n v="2120000"/>
    <s v="2"/>
    <s v="4433012120000"/>
    <s v="Manteniment Edificis i Construccions"/>
    <n v="1000"/>
    <n v="0"/>
    <n v="1000"/>
    <n v="308.74"/>
    <n v="255.15"/>
    <n v="255.15"/>
    <n v="0"/>
    <n v="744.85"/>
  </r>
  <r>
    <n v="4"/>
    <n v="43301"/>
    <x v="1"/>
    <n v="2210001"/>
    <s v="2"/>
    <s v="4433012210001"/>
    <s v="Subministrament Energia Elèctrica"/>
    <n v="5000"/>
    <n v="694.86"/>
    <n v="5694.86"/>
    <n v="7011.16"/>
    <n v="5145.8100000000004"/>
    <n v="5145.8100000000004"/>
    <n v="0"/>
    <n v="549.04999999999995"/>
  </r>
  <r>
    <n v="4"/>
    <n v="43301"/>
    <x v="1"/>
    <n v="2210101"/>
    <s v="2"/>
    <s v="4433012210101"/>
    <s v="Subministrament aigua"/>
    <n v="200"/>
    <n v="0"/>
    <n v="200"/>
    <n v="29.3"/>
    <n v="29.3"/>
    <n v="29.3"/>
    <n v="0"/>
    <n v="170.7"/>
  </r>
  <r>
    <n v="4"/>
    <n v="44200"/>
    <x v="1"/>
    <n v="2120000"/>
    <s v="2"/>
    <s v="4442002120000"/>
    <s v="Manteniment Edificis i Construccions"/>
    <n v="4000"/>
    <n v="0"/>
    <n v="4000"/>
    <n v="1712.28"/>
    <n v="1712.28"/>
    <n v="1712.28"/>
    <n v="0"/>
    <n v="2287.7199999999998"/>
  </r>
  <r>
    <n v="4"/>
    <n v="44200"/>
    <x v="1"/>
    <n v="2210001"/>
    <s v="2"/>
    <s v="4442002210001"/>
    <s v="Subministrament Energia Elèctrica"/>
    <n v="15000"/>
    <n v="0"/>
    <n v="15000"/>
    <n v="16362.35"/>
    <n v="12806.82"/>
    <n v="12806.82"/>
    <n v="0"/>
    <n v="2193.1799999999998"/>
  </r>
  <r>
    <n v="4"/>
    <n v="44200"/>
    <x v="1"/>
    <n v="2210101"/>
    <s v="2"/>
    <s v="4442002210101"/>
    <s v="Subministrament aigua"/>
    <n v="1000"/>
    <n v="0"/>
    <n v="1000"/>
    <n v="757.83"/>
    <n v="757.83"/>
    <n v="757.83"/>
    <n v="0"/>
    <n v="242.17"/>
  </r>
  <r>
    <n v="4"/>
    <n v="45901"/>
    <x v="1"/>
    <n v="2120000"/>
    <s v="2"/>
    <s v="4459012120000"/>
    <s v="Manteniment Edificis i Construccions"/>
    <n v="2000"/>
    <n v="0"/>
    <n v="2000"/>
    <n v="782.15"/>
    <n v="782.15"/>
    <n v="782.15"/>
    <n v="0"/>
    <n v="1217.8499999999999"/>
  </r>
  <r>
    <n v="4"/>
    <n v="45901"/>
    <x v="1"/>
    <n v="2210001"/>
    <s v="2"/>
    <s v="4459012210001"/>
    <s v="Subministrament Energia Elèctrica"/>
    <n v="4000"/>
    <n v="363.01"/>
    <n v="4363.01"/>
    <n v="5365.99"/>
    <n v="3856.39"/>
    <n v="3856.39"/>
    <n v="0"/>
    <n v="506.62"/>
  </r>
  <r>
    <n v="4"/>
    <n v="45901"/>
    <x v="1"/>
    <n v="2210101"/>
    <s v="2"/>
    <s v="4459012210101"/>
    <s v="Subministrament aigua"/>
    <n v="300"/>
    <n v="0"/>
    <n v="300"/>
    <n v="174.19"/>
    <n v="174.19"/>
    <n v="174.19"/>
    <n v="0"/>
    <n v="125.81"/>
  </r>
  <r>
    <n v="4"/>
    <n v="49100"/>
    <x v="1"/>
    <n v="2120000"/>
    <s v="2"/>
    <s v="4491002120000"/>
    <s v="Manteniment Edificis i Construccions"/>
    <n v="900"/>
    <n v="0"/>
    <n v="900"/>
    <n v="765.13"/>
    <n v="765.13"/>
    <n v="765.13"/>
    <n v="0"/>
    <n v="134.87"/>
  </r>
  <r>
    <n v="4"/>
    <n v="49100"/>
    <x v="1"/>
    <n v="2210001"/>
    <s v="2"/>
    <s v="4491002210001"/>
    <s v="Subministrament Energia Elèctrica"/>
    <n v="4500"/>
    <n v="938.79"/>
    <n v="5438.79"/>
    <n v="5953.68"/>
    <n v="3828.91"/>
    <n v="3828.91"/>
    <n v="0"/>
    <n v="1609.88"/>
  </r>
  <r>
    <n v="4"/>
    <n v="49100"/>
    <x v="1"/>
    <n v="2210101"/>
    <s v="2"/>
    <s v="4491002210101"/>
    <s v="Subministrament aigua"/>
    <n v="100"/>
    <n v="0"/>
    <n v="100"/>
    <n v="129.84"/>
    <n v="129.84"/>
    <n v="129.84"/>
    <n v="0"/>
    <n v="-29.84"/>
  </r>
  <r>
    <n v="4"/>
    <n v="49100"/>
    <x v="1"/>
    <n v="2210301"/>
    <s v="2"/>
    <s v="4491002210301"/>
    <s v="Combustible i carburants"/>
    <n v="1400"/>
    <n v="950"/>
    <n v="2350"/>
    <n v="862.13"/>
    <n v="262.13"/>
    <n v="262.13"/>
    <n v="0"/>
    <n v="2087.87"/>
  </r>
  <r>
    <n v="4"/>
    <n v="49100"/>
    <x v="1"/>
    <n v="2210501"/>
    <s v="2"/>
    <s v="4491002210501"/>
    <m/>
    <n v="0"/>
    <n v="0"/>
    <n v="0"/>
    <n v="22.88"/>
    <n v="22.88"/>
    <n v="22.88"/>
    <n v="0"/>
    <n v="-22.88"/>
  </r>
  <r>
    <n v="4"/>
    <n v="92000"/>
    <x v="1"/>
    <n v="2120000"/>
    <s v="2"/>
    <s v="4920002120000"/>
    <s v="Manteniment Edificis i Construccions"/>
    <n v="10000"/>
    <n v="0"/>
    <n v="10000"/>
    <n v="2485.4699999999998"/>
    <n v="2485.4699999999998"/>
    <n v="2485.4699999999998"/>
    <n v="0"/>
    <n v="7514.53"/>
  </r>
  <r>
    <n v="4"/>
    <n v="92000"/>
    <x v="1"/>
    <n v="2130001"/>
    <s v="2"/>
    <s v="4920002130001"/>
    <s v="Manteniment maquinària, instal i utillatge"/>
    <n v="5000"/>
    <n v="77.930000000000007"/>
    <n v="5077.93"/>
    <n v="6843.66"/>
    <n v="3943.99"/>
    <n v="3943.99"/>
    <n v="0"/>
    <n v="1133.94"/>
  </r>
  <r>
    <n v="4"/>
    <n v="92000"/>
    <x v="1"/>
    <n v="2210001"/>
    <s v="2"/>
    <s v="4920002210001"/>
    <s v="Subministrament Energia Elèctrica"/>
    <n v="18000"/>
    <n v="0"/>
    <n v="18000"/>
    <n v="19906"/>
    <n v="14387.74"/>
    <n v="14387.74"/>
    <n v="0"/>
    <n v="3612.26"/>
  </r>
  <r>
    <n v="4"/>
    <n v="92000"/>
    <x v="1"/>
    <n v="2210101"/>
    <s v="2"/>
    <s v="4920002210101"/>
    <s v="Subministrament aigua"/>
    <n v="500"/>
    <n v="0"/>
    <n v="500"/>
    <n v="733.63"/>
    <n v="733.63"/>
    <n v="733.63"/>
    <n v="0"/>
    <n v="-233.63"/>
  </r>
  <r>
    <n v="4"/>
    <n v="92000"/>
    <x v="1"/>
    <n v="2210201"/>
    <s v="2"/>
    <s v="4920002210201"/>
    <s v="Subministrament Gas"/>
    <n v="13500"/>
    <n v="8768.06"/>
    <n v="22268.06"/>
    <n v="26268.06"/>
    <n v="3341.5"/>
    <n v="3341.5"/>
    <n v="0"/>
    <n v="18926.560000000001"/>
  </r>
  <r>
    <n v="4"/>
    <n v="92001"/>
    <x v="1"/>
    <n v="2020001"/>
    <s v="2"/>
    <s v="4920012020001"/>
    <s v="Arrendament Edificis"/>
    <n v="13710"/>
    <n v="0"/>
    <n v="13710"/>
    <n v="12240.36"/>
    <n v="12240.36"/>
    <n v="12240.36"/>
    <n v="0"/>
    <n v="1469.64"/>
  </r>
  <r>
    <n v="4"/>
    <n v="92001"/>
    <x v="1"/>
    <n v="2120000"/>
    <s v="2"/>
    <s v="4920012120000"/>
    <s v="Manteniment Edificis i Construccions"/>
    <n v="500"/>
    <n v="0"/>
    <n v="500"/>
    <n v="45.28"/>
    <n v="45.28"/>
    <n v="45.28"/>
    <n v="0"/>
    <n v="454.72"/>
  </r>
  <r>
    <n v="4"/>
    <n v="92001"/>
    <x v="1"/>
    <n v="2130001"/>
    <s v="2"/>
    <s v="4920012130001"/>
    <s v="Manteniment maquinària, instal i utillatge"/>
    <n v="500"/>
    <n v="0"/>
    <n v="500"/>
    <n v="13.18"/>
    <n v="13.18"/>
    <n v="13.18"/>
    <n v="0"/>
    <n v="486.82"/>
  </r>
  <r>
    <n v="4"/>
    <n v="92001"/>
    <x v="1"/>
    <n v="2150001"/>
    <s v="2"/>
    <s v="4920012150001"/>
    <s v="Manteniment mobiliari"/>
    <n v="0"/>
    <n v="0"/>
    <n v="0"/>
    <n v="109.44"/>
    <n v="109.44"/>
    <n v="109.44"/>
    <n v="0"/>
    <n v="-109.44"/>
  </r>
  <r>
    <n v="4"/>
    <n v="92001"/>
    <x v="1"/>
    <n v="2210001"/>
    <s v="2"/>
    <s v="4920012210001"/>
    <s v="Subministrament Energia Elèctrica"/>
    <n v="2000"/>
    <n v="1068.25"/>
    <n v="3068.25"/>
    <n v="3413.03"/>
    <n v="2527.88"/>
    <n v="2527.88"/>
    <n v="0"/>
    <n v="540.37"/>
  </r>
  <r>
    <n v="4"/>
    <n v="92001"/>
    <x v="1"/>
    <n v="2210101"/>
    <s v="2"/>
    <s v="4920012210101"/>
    <s v="Subministrament aigua"/>
    <n v="100"/>
    <n v="0"/>
    <n v="100"/>
    <n v="62.83"/>
    <n v="62.83"/>
    <n v="62.83"/>
    <n v="0"/>
    <n v="37.17"/>
  </r>
  <r>
    <n v="4"/>
    <n v="92002"/>
    <x v="1"/>
    <n v="2210401"/>
    <s v="2"/>
    <s v="4920022210401"/>
    <s v="Vestuari del Personal"/>
    <n v="5150"/>
    <n v="0"/>
    <n v="5150"/>
    <n v="1598.55"/>
    <n v="1598.55"/>
    <n v="1598.55"/>
    <n v="0"/>
    <n v="3551.45"/>
  </r>
  <r>
    <n v="4"/>
    <n v="92002"/>
    <x v="1"/>
    <n v="2211001"/>
    <s v="2"/>
    <s v="4920022211001"/>
    <s v="Productes de neteja i bany"/>
    <n v="22000"/>
    <n v="0"/>
    <n v="22000"/>
    <n v="25057.88"/>
    <n v="21555.34"/>
    <n v="21555.34"/>
    <n v="0"/>
    <n v="444.66"/>
  </r>
  <r>
    <n v="4"/>
    <n v="92002"/>
    <x v="1"/>
    <n v="2279900"/>
    <s v="2"/>
    <s v="4920022279900"/>
    <s v="Altres treballs realitzats per altres empreses i professionals"/>
    <n v="750"/>
    <n v="0"/>
    <n v="750"/>
    <n v="0"/>
    <n v="0"/>
    <n v="0"/>
    <n v="0"/>
    <n v="750"/>
  </r>
  <r>
    <n v="4"/>
    <n v="92401"/>
    <x v="1"/>
    <n v="2120000"/>
    <s v="2"/>
    <s v="4924012120000"/>
    <s v="Manteniment Edificis i Construccions"/>
    <n v="5000"/>
    <n v="0"/>
    <n v="5000"/>
    <n v="3268.22"/>
    <n v="3268.22"/>
    <n v="3268.22"/>
    <n v="0"/>
    <n v="1731.78"/>
  </r>
  <r>
    <n v="4"/>
    <n v="92401"/>
    <x v="1"/>
    <n v="2210001"/>
    <s v="2"/>
    <s v="4924012210001"/>
    <s v="Subministrament Energia Elèctrica"/>
    <n v="7000"/>
    <n v="2718.83"/>
    <n v="9718.83"/>
    <n v="11142.96"/>
    <n v="7028.47"/>
    <n v="7028.47"/>
    <n v="0"/>
    <n v="2690.36"/>
  </r>
  <r>
    <n v="4"/>
    <n v="92401"/>
    <x v="1"/>
    <n v="2210101"/>
    <s v="2"/>
    <s v="4924012210101"/>
    <s v="Subministrament aigua"/>
    <n v="100"/>
    <n v="0"/>
    <n v="100"/>
    <n v="0"/>
    <n v="0"/>
    <n v="0"/>
    <n v="0"/>
    <n v="100"/>
  </r>
  <r>
    <n v="4"/>
    <n v="92402"/>
    <x v="1"/>
    <n v="2100001"/>
    <s v="2"/>
    <s v="4924022100001"/>
    <s v="Manteniment Carrers, Jardins, Camins"/>
    <n v="2500"/>
    <n v="0"/>
    <n v="2500"/>
    <n v="3714.26"/>
    <n v="3714.26"/>
    <n v="3714.26"/>
    <n v="0"/>
    <n v="-1214.26"/>
  </r>
  <r>
    <n v="4"/>
    <n v="92402"/>
    <x v="1"/>
    <n v="2120000"/>
    <s v="2"/>
    <s v="4924022120000"/>
    <s v="Manteniment Edificis i Construccions"/>
    <n v="2000"/>
    <n v="0"/>
    <n v="2000"/>
    <n v="995.43"/>
    <n v="995.43"/>
    <n v="995.43"/>
    <n v="0"/>
    <n v="1004.57"/>
  </r>
  <r>
    <n v="4"/>
    <n v="92402"/>
    <x v="1"/>
    <n v="2130001"/>
    <s v="2"/>
    <s v="4924022130001"/>
    <s v="Manteniment maquinària, instal i utillatge"/>
    <n v="2000"/>
    <n v="0"/>
    <n v="2000"/>
    <n v="1624.91"/>
    <n v="1624.91"/>
    <n v="1624.91"/>
    <n v="0"/>
    <n v="375.09"/>
  </r>
  <r>
    <n v="4"/>
    <n v="92402"/>
    <x v="1"/>
    <n v="2210001"/>
    <s v="2"/>
    <s v="4924022210001"/>
    <s v="Subministrament Energia Elèctrica"/>
    <n v="7000"/>
    <n v="2052.4899999999998"/>
    <n v="9052.49"/>
    <n v="9744.11"/>
    <n v="8104.27"/>
    <n v="8104.27"/>
    <n v="0"/>
    <n v="948.22"/>
  </r>
  <r>
    <n v="4"/>
    <n v="92402"/>
    <x v="1"/>
    <n v="2210101"/>
    <s v="2"/>
    <s v="4924022210101"/>
    <s v="Subministrament aigua"/>
    <n v="1800"/>
    <n v="0"/>
    <n v="1800"/>
    <n v="1889.71"/>
    <n v="1889.71"/>
    <n v="1889.71"/>
    <n v="0"/>
    <n v="-89.71"/>
  </r>
  <r>
    <n v="4"/>
    <n v="92403"/>
    <x v="1"/>
    <n v="2100001"/>
    <s v="2"/>
    <s v="4924032100001"/>
    <s v="Manteniment Carrers, Jardins, Camins"/>
    <n v="2000"/>
    <n v="4000"/>
    <n v="6000"/>
    <n v="15154.04"/>
    <n v="15154.04"/>
    <n v="15154.04"/>
    <n v="0"/>
    <n v="-9154.0400000000009"/>
  </r>
  <r>
    <n v="4"/>
    <n v="92403"/>
    <x v="1"/>
    <n v="2120000"/>
    <s v="2"/>
    <s v="4924032120000"/>
    <s v="Manteniment Edificis i Construccions"/>
    <n v="3100"/>
    <n v="0"/>
    <n v="3100"/>
    <n v="3321.54"/>
    <n v="3321.54"/>
    <n v="3321.54"/>
    <n v="0"/>
    <n v="-221.54"/>
  </r>
  <r>
    <n v="4"/>
    <n v="92403"/>
    <x v="1"/>
    <n v="2130001"/>
    <s v="2"/>
    <s v="4924032130001"/>
    <s v="Manteniment maquinària, instal i utillatge"/>
    <n v="2000"/>
    <n v="0"/>
    <n v="2000"/>
    <n v="512.94000000000005"/>
    <n v="512.94000000000005"/>
    <n v="512.94000000000005"/>
    <n v="0"/>
    <n v="1487.06"/>
  </r>
  <r>
    <n v="4"/>
    <n v="92403"/>
    <x v="1"/>
    <n v="2210001"/>
    <s v="2"/>
    <s v="4924032210001"/>
    <s v="Subministrament Energia Elèctrica"/>
    <n v="8000"/>
    <n v="12.58"/>
    <n v="8012.58"/>
    <n v="5278.79"/>
    <n v="5278.79"/>
    <n v="5278.79"/>
    <n v="0"/>
    <n v="2733.79"/>
  </r>
  <r>
    <n v="4"/>
    <n v="92403"/>
    <x v="1"/>
    <n v="2210101"/>
    <s v="2"/>
    <s v="4924032210101"/>
    <s v="Subministrament aigua"/>
    <n v="1000"/>
    <n v="0"/>
    <n v="1000"/>
    <n v="1058.3499999999999"/>
    <n v="1058.3499999999999"/>
    <n v="1058.3499999999999"/>
    <n v="0"/>
    <n v="-58.35"/>
  </r>
  <r>
    <n v="4"/>
    <n v="92403"/>
    <x v="1"/>
    <n v="2210301"/>
    <s v="2"/>
    <s v="4924032210301"/>
    <s v="Combustible i carburants"/>
    <n v="0"/>
    <n v="0"/>
    <n v="0"/>
    <n v="940"/>
    <n v="0"/>
    <n v="0"/>
    <n v="0"/>
    <n v="0"/>
  </r>
  <r>
    <n v="4"/>
    <n v="92404"/>
    <x v="1"/>
    <n v="2100001"/>
    <s v="2"/>
    <s v="4924042100001"/>
    <s v="Manteniment Carrers, Jardins, Camins"/>
    <n v="2000"/>
    <n v="0"/>
    <n v="2000"/>
    <n v="954.04"/>
    <n v="954.04"/>
    <n v="954.04"/>
    <n v="0"/>
    <n v="1045.96"/>
  </r>
  <r>
    <n v="4"/>
    <n v="92404"/>
    <x v="1"/>
    <n v="2120000"/>
    <s v="2"/>
    <s v="4924042120000"/>
    <s v="Manteniment Edificis i Construccions"/>
    <n v="2500"/>
    <n v="0"/>
    <n v="2500"/>
    <n v="1561.33"/>
    <n v="1561.33"/>
    <n v="1561.33"/>
    <n v="0"/>
    <n v="938.67"/>
  </r>
  <r>
    <n v="4"/>
    <n v="92404"/>
    <x v="1"/>
    <n v="2130001"/>
    <s v="2"/>
    <s v="4924042130001"/>
    <s v="Manteniment maquinària, instal i utillatge"/>
    <n v="1000"/>
    <n v="3807.52"/>
    <n v="4807.5200000000004"/>
    <n v="5978.42"/>
    <n v="5978.42"/>
    <n v="5978.42"/>
    <n v="0"/>
    <n v="-1170.9000000000001"/>
  </r>
  <r>
    <n v="4"/>
    <n v="92404"/>
    <x v="1"/>
    <n v="2210001"/>
    <s v="2"/>
    <s v="4924042210001"/>
    <s v="Subministrament Energia Elèctrica"/>
    <n v="2500"/>
    <n v="2037.5"/>
    <n v="4537.5"/>
    <n v="4458.04"/>
    <n v="3758.21"/>
    <n v="3758.21"/>
    <n v="0"/>
    <n v="779.29"/>
  </r>
  <r>
    <n v="4"/>
    <n v="92404"/>
    <x v="1"/>
    <n v="2210101"/>
    <s v="2"/>
    <s v="4924042210101"/>
    <s v="Subministrament aigua"/>
    <n v="130"/>
    <n v="0"/>
    <n v="130"/>
    <n v="176.62"/>
    <n v="176.62"/>
    <n v="176.62"/>
    <n v="0"/>
    <n v="-46.62"/>
  </r>
  <r>
    <n v="4"/>
    <n v="92405"/>
    <x v="1"/>
    <n v="2100001"/>
    <s v="2"/>
    <s v="4924052100001"/>
    <s v="Manteniment Carrers, Jardins, Camins"/>
    <n v="3500"/>
    <n v="0"/>
    <n v="3500"/>
    <n v="589.47"/>
    <n v="589.47"/>
    <n v="589.47"/>
    <n v="0"/>
    <n v="2910.53"/>
  </r>
  <r>
    <n v="4"/>
    <n v="92405"/>
    <x v="1"/>
    <n v="2120000"/>
    <s v="2"/>
    <s v="4924052120000"/>
    <s v="Manteniment Edificis i Construccions"/>
    <n v="300"/>
    <n v="0"/>
    <n v="300"/>
    <n v="880.5"/>
    <n v="880.5"/>
    <n v="880.5"/>
    <n v="0"/>
    <n v="-580.5"/>
  </r>
  <r>
    <n v="4"/>
    <n v="92405"/>
    <x v="1"/>
    <n v="2130001"/>
    <s v="2"/>
    <s v="4924052130001"/>
    <s v="Manteniment maquinària, instal i utillatge"/>
    <n v="200"/>
    <n v="0"/>
    <n v="200"/>
    <n v="592.9"/>
    <n v="592.9"/>
    <n v="592.9"/>
    <n v="0"/>
    <n v="-392.9"/>
  </r>
  <r>
    <n v="4"/>
    <n v="92405"/>
    <x v="1"/>
    <n v="2210001"/>
    <s v="2"/>
    <s v="4924052210001"/>
    <s v="Subministrament Energia Elèctrica"/>
    <n v="60"/>
    <n v="160"/>
    <n v="220"/>
    <n v="392.6"/>
    <n v="342.6"/>
    <n v="342.6"/>
    <n v="0"/>
    <n v="-122.6"/>
  </r>
  <r>
    <n v="4"/>
    <n v="92405"/>
    <x v="1"/>
    <n v="2210101"/>
    <s v="2"/>
    <s v="4924052210101"/>
    <s v="Subministrament aigua"/>
    <n v="450"/>
    <n v="0"/>
    <n v="450"/>
    <n v="560.01"/>
    <n v="560.01"/>
    <n v="560.01"/>
    <n v="0"/>
    <n v="-110.01"/>
  </r>
  <r>
    <n v="4"/>
    <n v="92406"/>
    <x v="1"/>
    <n v="2100001"/>
    <s v="2"/>
    <s v="4924062100001"/>
    <s v="Manteniment Carrers, Jardins, Camins"/>
    <n v="4500"/>
    <n v="0"/>
    <n v="4500"/>
    <n v="1318.48"/>
    <n v="1318.48"/>
    <n v="1318.48"/>
    <n v="0"/>
    <n v="3181.52"/>
  </r>
  <r>
    <n v="4"/>
    <n v="92406"/>
    <x v="1"/>
    <n v="2120000"/>
    <s v="2"/>
    <s v="4924062120000"/>
    <s v="Manteniment Edificis i Construccions"/>
    <n v="2500"/>
    <n v="0"/>
    <n v="2500"/>
    <n v="5390.42"/>
    <n v="5390.42"/>
    <n v="5390.42"/>
    <n v="0"/>
    <n v="-2890.42"/>
  </r>
  <r>
    <n v="4"/>
    <n v="92406"/>
    <x v="1"/>
    <n v="2130001"/>
    <s v="2"/>
    <s v="4924062130001"/>
    <s v="Manteniment maquinària, instal i utillatge"/>
    <n v="2500"/>
    <n v="0"/>
    <n v="2500"/>
    <n v="619.04"/>
    <n v="619.04"/>
    <n v="619.04"/>
    <n v="0"/>
    <n v="1880.96"/>
  </r>
  <r>
    <n v="4"/>
    <n v="92406"/>
    <x v="1"/>
    <n v="2210001"/>
    <s v="2"/>
    <s v="4924062210001"/>
    <s v="Subministrament Energia Elèctrica"/>
    <n v="2000"/>
    <n v="2044.3"/>
    <n v="4044.3"/>
    <n v="3368.3"/>
    <n v="1785.6"/>
    <n v="1785.6"/>
    <n v="0"/>
    <n v="2258.6999999999998"/>
  </r>
  <r>
    <n v="4"/>
    <n v="92406"/>
    <x v="1"/>
    <n v="2210101"/>
    <s v="2"/>
    <s v="4924062210101"/>
    <s v="Subministrament aigua"/>
    <n v="350"/>
    <n v="0"/>
    <n v="350"/>
    <n v="211.63"/>
    <n v="211.63"/>
    <n v="211.63"/>
    <n v="0"/>
    <n v="138.37"/>
  </r>
  <r>
    <n v="5"/>
    <n v="33000"/>
    <x v="1"/>
    <n v="2030001"/>
    <s v="2"/>
    <s v="5330002030001"/>
    <s v="Arrendament Maquinària, Instal i Estris"/>
    <n v="17000"/>
    <n v="1047.22"/>
    <n v="18047.22"/>
    <n v="33776.25"/>
    <n v="32610.799999999999"/>
    <n v="32610.799999999999"/>
    <n v="0"/>
    <n v="-14563.58"/>
  </r>
  <r>
    <n v="5"/>
    <n v="33000"/>
    <x v="1"/>
    <n v="2200001"/>
    <s v="2"/>
    <s v="5330002200001"/>
    <s v="Material d'oficina"/>
    <n v="750"/>
    <n v="0"/>
    <n v="750"/>
    <n v="979.29"/>
    <n v="839.56"/>
    <n v="839.56"/>
    <n v="0"/>
    <n v="-89.56"/>
  </r>
  <r>
    <n v="5"/>
    <n v="33000"/>
    <x v="1"/>
    <n v="2210501"/>
    <s v="2"/>
    <s v="5330002210501"/>
    <s v="Productes alimentaris."/>
    <n v="0"/>
    <n v="0"/>
    <n v="0"/>
    <n v="138.43"/>
    <n v="138.43"/>
    <n v="138.43"/>
    <n v="0"/>
    <n v="-138.43"/>
  </r>
  <r>
    <n v="5"/>
    <n v="33000"/>
    <x v="1"/>
    <n v="2211001"/>
    <s v="2"/>
    <s v="5330002211001"/>
    <s v="Productes de neteja i bany"/>
    <n v="100"/>
    <n v="0"/>
    <n v="100"/>
    <n v="99.94"/>
    <n v="99.94"/>
    <n v="99.94"/>
    <n v="0"/>
    <n v="0.06"/>
  </r>
  <r>
    <n v="5"/>
    <n v="33000"/>
    <x v="1"/>
    <n v="2219905"/>
    <s v="2"/>
    <s v="5330002219905"/>
    <s v="COVID Subministrament de productes"/>
    <n v="100"/>
    <n v="0"/>
    <n v="100"/>
    <n v="0"/>
    <n v="0"/>
    <n v="0"/>
    <n v="0"/>
    <n v="100"/>
  </r>
  <r>
    <n v="5"/>
    <n v="33000"/>
    <x v="1"/>
    <n v="2220301"/>
    <s v="2"/>
    <s v="5330002220301"/>
    <s v="Manteniment web"/>
    <n v="641"/>
    <n v="0"/>
    <n v="641"/>
    <n v="598.95000000000005"/>
    <n v="598.95000000000005"/>
    <n v="598.95000000000005"/>
    <n v="0"/>
    <n v="42.05"/>
  </r>
  <r>
    <n v="5"/>
    <n v="33000"/>
    <x v="1"/>
    <n v="2230001"/>
    <s v="2"/>
    <s v="5330002230001"/>
    <s v="Serveis de Transports"/>
    <n v="500"/>
    <n v="0"/>
    <n v="500"/>
    <n v="346.67"/>
    <n v="346.67"/>
    <n v="346.67"/>
    <n v="0"/>
    <n v="153.33000000000001"/>
  </r>
  <r>
    <n v="5"/>
    <n v="33000"/>
    <x v="1"/>
    <n v="2240001"/>
    <s v="2"/>
    <s v="5330002240001"/>
    <s v="Assegurances"/>
    <n v="200"/>
    <n v="0"/>
    <n v="200"/>
    <n v="1390.47"/>
    <n v="1390.47"/>
    <n v="1390.47"/>
    <n v="0"/>
    <n v="-1190.47"/>
  </r>
  <r>
    <n v="5"/>
    <n v="33000"/>
    <x v="1"/>
    <n v="2260101"/>
    <s v="2"/>
    <s v="5330002260101"/>
    <s v="Atencions protcol·làries i representatives"/>
    <n v="1000"/>
    <n v="0"/>
    <n v="1000"/>
    <n v="1816.33"/>
    <n v="1816.33"/>
    <n v="1816.33"/>
    <n v="0"/>
    <n v="-816.33"/>
  </r>
  <r>
    <n v="5"/>
    <n v="33000"/>
    <x v="1"/>
    <n v="2260201"/>
    <s v="2"/>
    <s v="5330002260201"/>
    <s v="Publicitat i propaganda"/>
    <n v="16000"/>
    <n v="0"/>
    <n v="16000"/>
    <n v="17306.73"/>
    <n v="17375.29"/>
    <n v="17375.29"/>
    <n v="0"/>
    <n v="-1375.29"/>
  </r>
  <r>
    <n v="5"/>
    <n v="33000"/>
    <x v="1"/>
    <n v="2260900"/>
    <s v="2"/>
    <s v="5330002260900"/>
    <s v="Figures de goma bestiari local"/>
    <n v="8000"/>
    <n v="0"/>
    <n v="8000"/>
    <n v="4467.95"/>
    <n v="4467.95"/>
    <n v="4467.95"/>
    <n v="0"/>
    <n v="3532.05"/>
  </r>
  <r>
    <n v="5"/>
    <n v="33000"/>
    <x v="1"/>
    <n v="2260901"/>
    <s v="2"/>
    <s v="5330002260901"/>
    <s v="Activitats Culturals i Esportives"/>
    <n v="18000"/>
    <n v="0"/>
    <n v="18000"/>
    <n v="11188.24"/>
    <n v="11188.24"/>
    <n v="11188.24"/>
    <n v="0"/>
    <n v="6811.76"/>
  </r>
  <r>
    <n v="5"/>
    <n v="33000"/>
    <x v="1"/>
    <n v="2260904"/>
    <s v="2"/>
    <s v="5330002260904"/>
    <s v="Contractació espectacle Concurs de Teatre BAT"/>
    <n v="600"/>
    <n v="0"/>
    <n v="600"/>
    <n v="0"/>
    <n v="0"/>
    <n v="0"/>
    <n v="0"/>
    <n v="600"/>
  </r>
  <r>
    <n v="5"/>
    <n v="33000"/>
    <x v="1"/>
    <n v="2260907"/>
    <s v="2"/>
    <s v="5330002260907"/>
    <s v="Accions espai públic"/>
    <n v="3000"/>
    <n v="0"/>
    <n v="3000"/>
    <n v="0"/>
    <n v="0"/>
    <n v="0"/>
    <n v="0"/>
    <n v="3000"/>
  </r>
  <r>
    <n v="5"/>
    <n v="33000"/>
    <x v="1"/>
    <n v="2260910"/>
    <s v="2"/>
    <s v="5330002260910"/>
    <s v="Sant Jordi"/>
    <n v="3000"/>
    <n v="0"/>
    <n v="3000"/>
    <n v="4894.99"/>
    <n v="4894.99"/>
    <n v="4894.99"/>
    <n v="0"/>
    <n v="-1894.99"/>
  </r>
  <r>
    <n v="5"/>
    <n v="33000"/>
    <x v="1"/>
    <n v="2260911"/>
    <s v="2"/>
    <s v="5330002260911"/>
    <s v="Festival Paupaterres "/>
    <n v="21000"/>
    <n v="10500"/>
    <n v="31500"/>
    <n v="29681.14"/>
    <n v="29681.14"/>
    <n v="29681.14"/>
    <n v="0"/>
    <n v="1818.86"/>
  </r>
  <r>
    <n v="5"/>
    <n v="33000"/>
    <x v="1"/>
    <n v="2260912"/>
    <s v="2"/>
    <s v="5330002260912"/>
    <s v="Mostra Escolar de Teatre"/>
    <n v="3000"/>
    <n v="0"/>
    <n v="3000"/>
    <n v="2000"/>
    <n v="2000"/>
    <n v="2000"/>
    <n v="0"/>
    <n v="1000"/>
  </r>
  <r>
    <n v="5"/>
    <n v="33000"/>
    <x v="1"/>
    <n v="2269908"/>
    <s v="2"/>
    <s v="5330002269908"/>
    <s v="Cicle Gaudí Tàrrega"/>
    <n v="1800"/>
    <n v="0"/>
    <n v="1800"/>
    <n v="1233.8499999999999"/>
    <n v="1233.8499999999999"/>
    <n v="1233.8499999999999"/>
    <n v="0"/>
    <n v="566.15"/>
  </r>
  <r>
    <n v="5"/>
    <n v="33000"/>
    <x v="1"/>
    <n v="2269921"/>
    <s v="2"/>
    <s v="5330002269921"/>
    <s v="Promoció cultura popular"/>
    <n v="2000"/>
    <n v="681"/>
    <n v="2681"/>
    <n v="508.2"/>
    <n v="508.2"/>
    <n v="508.2"/>
    <n v="0"/>
    <n v="2172.8000000000002"/>
  </r>
  <r>
    <n v="5"/>
    <n v="33000"/>
    <x v="1"/>
    <n v="2269928"/>
    <s v="2"/>
    <s v="5330002269928"/>
    <s v="Conveni adhesió Apropa Cultura"/>
    <n v="500"/>
    <n v="0"/>
    <n v="500"/>
    <n v="484"/>
    <n v="484"/>
    <n v="484"/>
    <n v="0"/>
    <n v="16"/>
  </r>
  <r>
    <n v="5"/>
    <n v="33000"/>
    <x v="1"/>
    <n v="2269936"/>
    <s v="2"/>
    <s v="5330002269936"/>
    <s v="Accions Pedrolo"/>
    <n v="5000"/>
    <n v="0"/>
    <n v="5000"/>
    <n v="4105.68"/>
    <n v="3973.68"/>
    <n v="3973.68"/>
    <n v="0"/>
    <n v="1026.32"/>
  </r>
  <r>
    <n v="5"/>
    <n v="33000"/>
    <x v="1"/>
    <n v="2269941"/>
    <s v="2"/>
    <s v="5330002269941"/>
    <s v="Programació escolar"/>
    <n v="11800"/>
    <n v="0"/>
    <n v="11800"/>
    <n v="7089.5"/>
    <n v="7089.5"/>
    <n v="7089.5"/>
    <n v="0"/>
    <n v="4710.5"/>
  </r>
  <r>
    <n v="5"/>
    <n v="33000"/>
    <x v="1"/>
    <n v="2279900"/>
    <s v="2"/>
    <s v="5330002279900"/>
    <s v="Balls del diumenge"/>
    <n v="6000"/>
    <n v="0"/>
    <n v="6000"/>
    <n v="3060.8"/>
    <n v="3060.8"/>
    <n v="3060.8"/>
    <n v="0"/>
    <n v="2939.2"/>
  </r>
  <r>
    <n v="5"/>
    <n v="33000"/>
    <x v="1"/>
    <n v="2279928"/>
    <s v="2"/>
    <s v="5330002279928"/>
    <s v="Disseny de l'agenda cultural de l'Urgell"/>
    <n v="13500"/>
    <n v="0"/>
    <n v="13500"/>
    <n v="13500"/>
    <n v="11637.6"/>
    <n v="11637.6"/>
    <n v="0"/>
    <n v="1862.4"/>
  </r>
  <r>
    <n v="5"/>
    <n v="33000"/>
    <x v="1"/>
    <n v="2279929"/>
    <s v="2"/>
    <s v="5330002279929"/>
    <s v="Repartiment de l'agenda cultural de l'Urgell"/>
    <n v="3500"/>
    <n v="0"/>
    <n v="3500"/>
    <n v="4145.8900000000003"/>
    <n v="4145.8900000000003"/>
    <n v="4145.8900000000003"/>
    <n v="0"/>
    <n v="-645.89"/>
  </r>
  <r>
    <n v="5"/>
    <n v="33000"/>
    <x v="1"/>
    <n v="2279948"/>
    <s v="2"/>
    <s v="5330002279948"/>
    <s v="Restauració Folklore local"/>
    <n v="3000"/>
    <n v="0"/>
    <n v="3000"/>
    <n v="3544.59"/>
    <n v="0"/>
    <n v="0"/>
    <n v="0"/>
    <n v="3000"/>
  </r>
  <r>
    <n v="5"/>
    <n v="33000"/>
    <x v="1"/>
    <n v="2302000"/>
    <s v="2"/>
    <s v="5330002302000"/>
    <s v="Dietes del personal no directiu"/>
    <n v="300"/>
    <n v="0"/>
    <n v="300"/>
    <n v="893.69"/>
    <n v="893.69"/>
    <n v="893.69"/>
    <n v="0"/>
    <n v="-593.69000000000005"/>
  </r>
  <r>
    <n v="5"/>
    <n v="33000"/>
    <x v="1"/>
    <n v="2312000"/>
    <s v="2"/>
    <s v="5330002312000"/>
    <s v="Locomoció del personal no directiu"/>
    <n v="1000"/>
    <n v="0"/>
    <n v="1000"/>
    <n v="1865.91"/>
    <n v="1865.91"/>
    <n v="1865.91"/>
    <n v="0"/>
    <n v="-865.91"/>
  </r>
  <r>
    <n v="5"/>
    <n v="33000"/>
    <x v="1"/>
    <n v="2400000"/>
    <s v="2"/>
    <s v="5330002400000"/>
    <s v="Edició de llibres i catàlegs"/>
    <n v="7500"/>
    <n v="0"/>
    <n v="7500"/>
    <n v="3890.55"/>
    <n v="2258"/>
    <n v="2258"/>
    <n v="0"/>
    <n v="5242"/>
  </r>
  <r>
    <n v="5"/>
    <n v="33000"/>
    <x v="2"/>
    <n v="6220009"/>
    <s v="6"/>
    <s v="5330006220009"/>
    <s v="Casa Pedrolo"/>
    <n v="10000"/>
    <n v="6180"/>
    <n v="16180"/>
    <n v="8671.3799999999992"/>
    <n v="8671.3700000000008"/>
    <n v="8671.3700000000008"/>
    <n v="0"/>
    <n v="7508.63"/>
  </r>
  <r>
    <n v="5"/>
    <n v="33210"/>
    <x v="1"/>
    <n v="2030001"/>
    <s v="2"/>
    <s v="5332102030001"/>
    <s v="Arrendament Maquinària, Instal i Estris"/>
    <n v="500"/>
    <n v="0"/>
    <n v="500"/>
    <n v="0"/>
    <n v="0"/>
    <n v="0"/>
    <n v="0"/>
    <n v="500"/>
  </r>
  <r>
    <n v="5"/>
    <n v="33210"/>
    <x v="1"/>
    <n v="2090002"/>
    <s v="2"/>
    <s v="5332102090002"/>
    <s v="Drets d'Autors"/>
    <n v="600"/>
    <n v="0"/>
    <n v="600"/>
    <n v="0"/>
    <n v="0"/>
    <n v="0"/>
    <n v="0"/>
    <n v="600"/>
  </r>
  <r>
    <n v="5"/>
    <n v="33210"/>
    <x v="1"/>
    <n v="2150001"/>
    <s v="2"/>
    <s v="5332102150001"/>
    <s v="Manteniment mobiliari"/>
    <n v="100"/>
    <n v="0"/>
    <n v="100"/>
    <n v="0"/>
    <n v="0"/>
    <n v="0"/>
    <n v="0"/>
    <n v="100"/>
  </r>
  <r>
    <n v="5"/>
    <n v="33210"/>
    <x v="1"/>
    <n v="2200001"/>
    <s v="2"/>
    <s v="5332102200001"/>
    <s v="Material d'oficina"/>
    <n v="2000"/>
    <n v="0"/>
    <n v="2000"/>
    <n v="2185.42"/>
    <n v="2058.4299999999998"/>
    <n v="2058.4299999999998"/>
    <n v="0"/>
    <n v="-58.43"/>
  </r>
  <r>
    <n v="5"/>
    <n v="33210"/>
    <x v="1"/>
    <n v="2200101"/>
    <s v="2"/>
    <s v="5332102200101"/>
    <s v="Premsa, revistes, llibres i altres publicacions"/>
    <n v="4500"/>
    <n v="0"/>
    <n v="4500"/>
    <n v="3143.51"/>
    <n v="3143.51"/>
    <n v="3143.51"/>
    <n v="0"/>
    <n v="1356.49"/>
  </r>
  <r>
    <n v="5"/>
    <n v="33210"/>
    <x v="1"/>
    <n v="2210501"/>
    <s v="2"/>
    <s v="5332102210501"/>
    <s v="Productes alimentaris."/>
    <n v="0"/>
    <n v="0"/>
    <n v="0"/>
    <n v="113.23"/>
    <n v="113.23"/>
    <n v="113.23"/>
    <n v="0"/>
    <n v="-113.23"/>
  </r>
  <r>
    <n v="5"/>
    <n v="33210"/>
    <x v="1"/>
    <n v="2211001"/>
    <s v="2"/>
    <s v="5332102211001"/>
    <s v="Productes de neteja i bany"/>
    <n v="200"/>
    <n v="0"/>
    <n v="200"/>
    <n v="195.9"/>
    <n v="195.9"/>
    <n v="195.9"/>
    <n v="0"/>
    <n v="4.0999999999999996"/>
  </r>
  <r>
    <n v="5"/>
    <n v="33210"/>
    <x v="1"/>
    <n v="2219905"/>
    <s v="2"/>
    <s v="5332102219905"/>
    <s v="COVID Subministrament de productes"/>
    <n v="1000"/>
    <n v="0"/>
    <n v="1000"/>
    <n v="0"/>
    <n v="0"/>
    <n v="0"/>
    <n v="0"/>
    <n v="1000"/>
  </r>
  <r>
    <n v="5"/>
    <n v="33210"/>
    <x v="1"/>
    <n v="2260101"/>
    <s v="2"/>
    <s v="5332102260101"/>
    <s v="Atencions protcol·làries i representatives"/>
    <n v="500"/>
    <n v="0"/>
    <n v="500"/>
    <n v="15"/>
    <n v="15"/>
    <n v="15"/>
    <n v="0"/>
    <n v="485"/>
  </r>
  <r>
    <n v="5"/>
    <n v="33210"/>
    <x v="1"/>
    <n v="2260201"/>
    <s v="2"/>
    <s v="5332102260201"/>
    <s v="Publicitat i propaganda"/>
    <n v="800"/>
    <n v="0"/>
    <n v="800"/>
    <n v="413.93"/>
    <n v="399.3"/>
    <n v="399.3"/>
    <n v="0"/>
    <n v="400.7"/>
  </r>
  <r>
    <n v="5"/>
    <n v="33210"/>
    <x v="1"/>
    <n v="2260901"/>
    <s v="2"/>
    <s v="5332102260901"/>
    <s v="Activitats Culturals i Esportives"/>
    <n v="5500"/>
    <n v="0"/>
    <n v="5500"/>
    <n v="4311.2299999999996"/>
    <n v="4311.2299999999996"/>
    <n v="4311.2299999999996"/>
    <n v="0"/>
    <n v="1188.77"/>
  </r>
  <r>
    <n v="5"/>
    <n v="33210"/>
    <x v="1"/>
    <n v="2302000"/>
    <s v="2"/>
    <s v="5332102302000"/>
    <s v="Dietes del personal no directiu"/>
    <n v="100"/>
    <n v="0"/>
    <n v="100"/>
    <n v="28.2"/>
    <n v="28.2"/>
    <n v="28.2"/>
    <n v="0"/>
    <n v="71.8"/>
  </r>
  <r>
    <n v="5"/>
    <n v="33210"/>
    <x v="1"/>
    <n v="2312000"/>
    <s v="2"/>
    <s v="5332102312000"/>
    <s v="Locomoció del personal no directiu"/>
    <n v="100"/>
    <n v="0"/>
    <n v="100"/>
    <n v="21"/>
    <n v="21"/>
    <n v="21"/>
    <n v="0"/>
    <n v="79"/>
  </r>
  <r>
    <n v="5"/>
    <n v="33210"/>
    <x v="2"/>
    <n v="6250000"/>
    <s v="6"/>
    <s v="5332106250000"/>
    <s v="Mobiliari "/>
    <n v="2500"/>
    <n v="2500"/>
    <n v="5000"/>
    <n v="6763.89"/>
    <n v="6763.79"/>
    <n v="6763.79"/>
    <n v="0"/>
    <n v="-1763.79"/>
  </r>
  <r>
    <n v="5"/>
    <n v="33210"/>
    <x v="2"/>
    <n v="6250001"/>
    <s v="6"/>
    <s v="5332106250001"/>
    <s v="Compra mobiliari sala treball en grup"/>
    <n v="15000"/>
    <n v="0"/>
    <n v="15000"/>
    <n v="14781.97"/>
    <n v="14781.97"/>
    <n v="14781.97"/>
    <n v="0"/>
    <n v="218.03"/>
  </r>
  <r>
    <n v="5"/>
    <n v="33210"/>
    <x v="2"/>
    <n v="6290000"/>
    <s v="6"/>
    <s v="5332106290000"/>
    <s v="Llibres"/>
    <n v="11000"/>
    <n v="6000"/>
    <n v="17000"/>
    <n v="16164.51"/>
    <n v="15881.55"/>
    <n v="15881.55"/>
    <n v="0"/>
    <n v="1118.45"/>
  </r>
  <r>
    <n v="5"/>
    <n v="33220"/>
    <x v="1"/>
    <n v="2150001"/>
    <s v="2"/>
    <s v="5332202150001"/>
    <s v="Manteniment mobiliari"/>
    <n v="300"/>
    <n v="0"/>
    <n v="300"/>
    <n v="0"/>
    <n v="0"/>
    <n v="0"/>
    <n v="0"/>
    <n v="300"/>
  </r>
  <r>
    <n v="5"/>
    <n v="33220"/>
    <x v="1"/>
    <n v="2260901"/>
    <s v="2"/>
    <s v="5332202260901"/>
    <s v="Activitats Culturals i Esportives"/>
    <n v="2000"/>
    <n v="0"/>
    <n v="2000"/>
    <n v="0"/>
    <n v="0"/>
    <n v="0"/>
    <n v="0"/>
    <n v="2000"/>
  </r>
  <r>
    <n v="5"/>
    <n v="33220"/>
    <x v="1"/>
    <n v="2269901"/>
    <s v="2"/>
    <s v="5332202269901"/>
    <s v="Accions culturals residències Arxiu"/>
    <n v="2000"/>
    <n v="0"/>
    <n v="2000"/>
    <n v="1000"/>
    <n v="1000"/>
    <n v="1000"/>
    <n v="0"/>
    <n v="1000"/>
  </r>
  <r>
    <n v="5"/>
    <n v="33300"/>
    <x v="1"/>
    <n v="2150001"/>
    <s v="2"/>
    <s v="5333002150001"/>
    <s v="Manteniment mobiliari"/>
    <n v="300"/>
    <n v="0"/>
    <n v="300"/>
    <n v="0"/>
    <n v="0"/>
    <n v="0"/>
    <n v="0"/>
    <n v="300"/>
  </r>
  <r>
    <n v="5"/>
    <n v="33300"/>
    <x v="1"/>
    <n v="2260201"/>
    <s v="2"/>
    <s v="5333002260201"/>
    <s v="Publicitat i propaganda"/>
    <n v="450"/>
    <n v="0"/>
    <n v="450"/>
    <n v="4732.3100000000004"/>
    <n v="4732.3100000000004"/>
    <n v="4732.3100000000004"/>
    <n v="0"/>
    <n v="-4282.3100000000004"/>
  </r>
  <r>
    <n v="5"/>
    <n v="33300"/>
    <x v="1"/>
    <n v="2269900"/>
    <s v="2"/>
    <s v="5333002269900"/>
    <s v="Altres despeses diverses"/>
    <n v="5000"/>
    <n v="0"/>
    <n v="5000"/>
    <n v="1605.57"/>
    <n v="274.57"/>
    <n v="274.57"/>
    <n v="0"/>
    <n v="4725.43"/>
  </r>
  <r>
    <n v="5"/>
    <n v="33300"/>
    <x v="1"/>
    <n v="2270101"/>
    <s v="2"/>
    <s v="5333002270101"/>
    <s v="Contracte de seguretat"/>
    <n v="9526.57"/>
    <n v="0"/>
    <n v="9526.57"/>
    <n v="10585.08"/>
    <n v="8923.83"/>
    <n v="8923.83"/>
    <n v="0"/>
    <n v="602.74"/>
  </r>
  <r>
    <n v="5"/>
    <n v="33302"/>
    <x v="1"/>
    <n v="2210501"/>
    <s v="2"/>
    <s v="5333022210501"/>
    <s v="Productes alimentaris."/>
    <n v="0"/>
    <n v="0"/>
    <n v="0"/>
    <n v="159.19"/>
    <n v="159.19"/>
    <n v="159.19"/>
    <n v="0"/>
    <n v="-159.19"/>
  </r>
  <r>
    <n v="5"/>
    <n v="33400"/>
    <x v="1"/>
    <n v="2260900"/>
    <s v="2"/>
    <s v="5334002260900"/>
    <s v="Agenta. Sant Joan."/>
    <n v="6000"/>
    <n v="0"/>
    <n v="6000"/>
    <n v="6000"/>
    <n v="6000"/>
    <n v="6000"/>
    <n v="0"/>
    <n v="0"/>
  </r>
  <r>
    <n v="5"/>
    <n v="33400"/>
    <x v="1"/>
    <n v="2260913"/>
    <s v="2"/>
    <s v="5334002260913"/>
    <s v="Agrat. Concert festa major."/>
    <n v="800"/>
    <n v="0"/>
    <n v="800"/>
    <n v="800"/>
    <n v="800"/>
    <n v="800"/>
    <n v="0"/>
    <n v="0"/>
  </r>
  <r>
    <n v="5"/>
    <n v="33400"/>
    <x v="1"/>
    <n v="2270600"/>
    <s v="2"/>
    <s v="5334002270600"/>
    <s v="Estudis i treballs tècnics"/>
    <n v="1500"/>
    <n v="0"/>
    <n v="1500"/>
    <n v="0"/>
    <n v="0"/>
    <n v="0"/>
    <n v="0"/>
    <n v="1500"/>
  </r>
  <r>
    <n v="5"/>
    <n v="33400"/>
    <x v="1"/>
    <n v="2279904"/>
    <s v="2"/>
    <s v="5334002279904"/>
    <s v="Amics de la sardana. Concurs de sardanes"/>
    <n v="2500"/>
    <n v="0"/>
    <n v="2500"/>
    <n v="2388"/>
    <n v="2388"/>
    <n v="2388"/>
    <n v="0"/>
    <n v="112"/>
  </r>
  <r>
    <n v="5"/>
    <n v="33400"/>
    <x v="1"/>
    <n v="2279905"/>
    <s v="2"/>
    <s v="5334002279905"/>
    <s v="Associació Sant Antoni. Festa dels Tres Tombs."/>
    <n v="5000"/>
    <n v="0"/>
    <n v="5000"/>
    <n v="5000"/>
    <n v="5000"/>
    <n v="5000"/>
    <n v="0"/>
    <n v="0"/>
  </r>
  <r>
    <n v="5"/>
    <n v="33400"/>
    <x v="1"/>
    <n v="2279909"/>
    <s v="2"/>
    <s v="5334002279909"/>
    <s v="Fal·lera Gegantera"/>
    <n v="8500"/>
    <n v="2750"/>
    <n v="11250"/>
    <n v="14000"/>
    <n v="8500"/>
    <n v="8500"/>
    <n v="0"/>
    <n v="2750"/>
  </r>
  <r>
    <n v="5"/>
    <n v="33400"/>
    <x v="1"/>
    <n v="2279910"/>
    <s v="2"/>
    <s v="5334002279910"/>
    <s v="Cobla Tàrrega"/>
    <n v="6650"/>
    <n v="0"/>
    <n v="6650"/>
    <n v="6650"/>
    <n v="6650"/>
    <n v="6650"/>
    <n v="0"/>
    <n v="0"/>
  </r>
  <r>
    <n v="5"/>
    <n v="33400"/>
    <x v="1"/>
    <n v="2279911"/>
    <s v="2"/>
    <s v="5334002279911"/>
    <s v="Ramon Carnicer"/>
    <n v="2350"/>
    <n v="0"/>
    <n v="2350"/>
    <n v="1150"/>
    <n v="1150"/>
    <n v="1150"/>
    <n v="0"/>
    <n v="1200"/>
  </r>
  <r>
    <n v="5"/>
    <n v="33400"/>
    <x v="1"/>
    <n v="2279912"/>
    <s v="2"/>
    <s v="5334002279912"/>
    <s v="Coral Frescor"/>
    <n v="150"/>
    <n v="0"/>
    <n v="150"/>
    <n v="0"/>
    <n v="0"/>
    <n v="0"/>
    <n v="0"/>
    <n v="150"/>
  </r>
  <r>
    <n v="5"/>
    <n v="33400"/>
    <x v="1"/>
    <n v="2279917"/>
    <s v="2"/>
    <s v="5334002279917"/>
    <s v="Coral Polifònica de l'Urgell "/>
    <n v="3250"/>
    <n v="0"/>
    <n v="3250"/>
    <n v="3250"/>
    <n v="3250"/>
    <n v="3250"/>
    <n v="0"/>
    <n v="0"/>
  </r>
  <r>
    <n v="5"/>
    <n v="33400"/>
    <x v="1"/>
    <n v="2279937"/>
    <s v="2"/>
    <s v="5334002279937"/>
    <s v="Associació amics de l'orgue"/>
    <n v="1500"/>
    <n v="0"/>
    <n v="1500"/>
    <n v="0"/>
    <n v="0"/>
    <n v="0"/>
    <n v="0"/>
    <n v="1500"/>
  </r>
  <r>
    <n v="5"/>
    <n v="33400"/>
    <x v="3"/>
    <n v="4800004"/>
    <s v="4"/>
    <s v="5334004800004"/>
    <s v="Subv. Guixanet. GamVerrada"/>
    <n v="1500"/>
    <n v="0"/>
    <n v="1500"/>
    <n v="1500"/>
    <n v="1500"/>
    <n v="1500"/>
    <n v="0"/>
    <n v="0"/>
  </r>
  <r>
    <n v="5"/>
    <n v="33400"/>
    <x v="3"/>
    <n v="4800008"/>
    <s v="4"/>
    <s v="5334004800008"/>
    <s v="Subv. Orfeó Nova Tàrrega. Cicle coral."/>
    <n v="1260"/>
    <n v="0"/>
    <n v="1260"/>
    <n v="1260"/>
    <n v="1008"/>
    <n v="1008"/>
    <n v="0"/>
    <n v="252"/>
  </r>
  <r>
    <n v="5"/>
    <n v="33400"/>
    <x v="3"/>
    <n v="4800009"/>
    <s v="4"/>
    <s v="5334004800009"/>
    <s v="Subv. Circuit urgellenc. Cine Club La Lloca, Cinema infantil i Òpera en alta definició."/>
    <n v="3000"/>
    <n v="0"/>
    <n v="3000"/>
    <n v="3000"/>
    <n v="2400"/>
    <n v="2400"/>
    <n v="0"/>
    <n v="600"/>
  </r>
  <r>
    <n v="5"/>
    <n v="33400"/>
    <x v="3"/>
    <n v="4800010"/>
    <s v="4"/>
    <s v="5334004800010"/>
    <s v="Subv. Guixanet. Activitats ordinàries "/>
    <n v="9520"/>
    <n v="9520"/>
    <n v="19040"/>
    <n v="19040"/>
    <n v="9520"/>
    <n v="9520"/>
    <n v="0"/>
    <n v="9520"/>
  </r>
  <r>
    <n v="5"/>
    <n v="33400"/>
    <x v="3"/>
    <n v="4800013"/>
    <s v="4"/>
    <s v="5334004800013"/>
    <s v="Subv. Pares Carmelites. Festes del barri del Carme."/>
    <n v="1360"/>
    <n v="0"/>
    <n v="1360"/>
    <n v="1360"/>
    <n v="1259.4100000000001"/>
    <n v="1259.4100000000001"/>
    <n v="0"/>
    <n v="100.59"/>
  </r>
  <r>
    <n v="5"/>
    <n v="33400"/>
    <x v="3"/>
    <n v="4800014"/>
    <s v="4"/>
    <s v="5334004800014"/>
    <s v="Subv. Galacticat. Festival Galacticat."/>
    <n v="5000"/>
    <n v="1000"/>
    <n v="6000"/>
    <n v="6000"/>
    <n v="5000"/>
    <n v="5000"/>
    <n v="0"/>
    <n v="1000"/>
  </r>
  <r>
    <n v="5"/>
    <n v="33400"/>
    <x v="3"/>
    <n v="4800018"/>
    <s v="4"/>
    <s v="5334004800018"/>
    <s v="Subv. Amics de l'arbre. Aplec de Sant Eloi."/>
    <n v="600"/>
    <n v="600"/>
    <n v="1200"/>
    <n v="1200"/>
    <n v="600"/>
    <n v="600"/>
    <n v="0"/>
    <n v="600"/>
  </r>
  <r>
    <n v="5"/>
    <n v="33400"/>
    <x v="3"/>
    <n v="4800019"/>
    <s v="4"/>
    <s v="5334004800019"/>
    <s v="Subv. Centre cultural. Premis Culturàlia"/>
    <n v="5000"/>
    <n v="3400"/>
    <n v="8400"/>
    <n v="8400"/>
    <n v="8400"/>
    <n v="8400"/>
    <n v="0"/>
    <n v="0"/>
  </r>
  <r>
    <n v="5"/>
    <n v="33400"/>
    <x v="3"/>
    <n v="4800080"/>
    <s v="4"/>
    <s v="5334004800080"/>
    <s v="Subv. La Xarxa. Teatre infantil La Xarxa."/>
    <n v="3000"/>
    <n v="3500"/>
    <n v="6500"/>
    <n v="6500"/>
    <n v="3500"/>
    <n v="3500"/>
    <n v="0"/>
    <n v="3000"/>
  </r>
  <r>
    <n v="5"/>
    <n v="33400"/>
    <x v="3"/>
    <n v="4800083"/>
    <s v="4"/>
    <s v="5334004800083"/>
    <s v="Subv. Teatre Ateneu. Activitats."/>
    <n v="20000"/>
    <n v="0"/>
    <n v="20000"/>
    <n v="20000"/>
    <n v="20000"/>
    <n v="20000"/>
    <n v="0"/>
    <n v="0"/>
  </r>
  <r>
    <n v="5"/>
    <n v="33400"/>
    <x v="3"/>
    <n v="4800085"/>
    <s v="4"/>
    <s v="5334004800085"/>
    <s v="Subv. Grup de teatre Bat. Concurs de teatre."/>
    <n v="6000"/>
    <n v="0"/>
    <n v="6000"/>
    <n v="6000"/>
    <n v="6000"/>
    <n v="6000"/>
    <n v="0"/>
    <n v="0"/>
  </r>
  <r>
    <n v="5"/>
    <n v="33400"/>
    <x v="3"/>
    <n v="4800086"/>
    <s v="4"/>
    <s v="5334004800086"/>
    <s v="Subv. Paupaterres. Festival Paupaterres."/>
    <n v="19000"/>
    <n v="-15000"/>
    <n v="4000"/>
    <n v="4000"/>
    <n v="4000"/>
    <n v="4000"/>
    <n v="0"/>
    <n v="0"/>
  </r>
  <r>
    <n v="5"/>
    <n v="33400"/>
    <x v="3"/>
    <n v="4800100"/>
    <s v="4"/>
    <s v="5334004800100"/>
    <s v="Subv. Agenta. Correllengua. "/>
    <n v="4000"/>
    <n v="1000"/>
    <n v="5000"/>
    <n v="5000"/>
    <n v="4200"/>
    <n v="4200"/>
    <n v="0"/>
    <n v="800"/>
  </r>
  <r>
    <n v="5"/>
    <n v="33400"/>
    <x v="3"/>
    <n v="4800101"/>
    <s v="4"/>
    <s v="5334004800101"/>
    <s v="Subv. Centre cultural. Revista."/>
    <n v="2500"/>
    <n v="-2000"/>
    <n v="500"/>
    <n v="500"/>
    <n v="500"/>
    <n v="500"/>
    <n v="0"/>
    <n v="0"/>
  </r>
  <r>
    <n v="5"/>
    <n v="33400"/>
    <x v="3"/>
    <n v="4800102"/>
    <s v="4"/>
    <s v="5334004800102"/>
    <s v="Subv. Agrat. Closcamoll."/>
    <n v="5000"/>
    <n v="0"/>
    <n v="5000"/>
    <n v="5000"/>
    <n v="5000"/>
    <n v="5000"/>
    <n v="0"/>
    <n v="0"/>
  </r>
  <r>
    <n v="5"/>
    <n v="33400"/>
    <x v="3"/>
    <n v="4800104"/>
    <s v="4"/>
    <s v="5334004800104"/>
    <s v="Subv. Ass. Alba. Festes Estiu."/>
    <n v="500"/>
    <n v="500"/>
    <n v="1000"/>
    <n v="1000"/>
    <n v="500"/>
    <n v="500"/>
    <n v="0"/>
    <n v="500"/>
  </r>
  <r>
    <n v="5"/>
    <n v="33400"/>
    <x v="3"/>
    <n v="4800107"/>
    <s v="4"/>
    <s v="5334004800107"/>
    <s v="Beca Joaquim Capdevila"/>
    <n v="1500"/>
    <n v="1500"/>
    <n v="3000"/>
    <n v="1500"/>
    <n v="1500"/>
    <n v="1500"/>
    <n v="0"/>
    <n v="1500"/>
  </r>
  <r>
    <n v="5"/>
    <n v="33400"/>
    <x v="3"/>
    <n v="4800110"/>
    <s v="4"/>
    <s v="5334004800110"/>
    <s v="Subv. Agrat. Memefest."/>
    <n v="5000"/>
    <n v="1000"/>
    <n v="6000"/>
    <n v="6000"/>
    <n v="5000"/>
    <n v="5000"/>
    <n v="0"/>
    <n v="1000"/>
  </r>
  <r>
    <n v="5"/>
    <n v="33400"/>
    <x v="3"/>
    <n v="4800200"/>
    <s v="4"/>
    <s v="5334004800200"/>
    <s v="Subv.Paupaterres.Concert dels 25 anys."/>
    <n v="0"/>
    <n v="8500"/>
    <n v="8500"/>
    <n v="8500"/>
    <n v="8500"/>
    <n v="8500"/>
    <n v="0"/>
    <n v="0"/>
  </r>
  <r>
    <n v="5"/>
    <n v="33400"/>
    <x v="7"/>
    <n v="7800004"/>
    <s v="7"/>
    <s v="5334007800004"/>
    <s v="Subv. Teatre Ateneu. Obres."/>
    <n v="14500"/>
    <n v="2242.5"/>
    <n v="16742.5"/>
    <n v="16742.5"/>
    <n v="16742.5"/>
    <n v="16742.5"/>
    <n v="0"/>
    <n v="0"/>
  </r>
  <r>
    <n v="5"/>
    <n v="33400"/>
    <x v="7"/>
    <n v="7800008"/>
    <s v="7"/>
    <s v="5334007800008"/>
    <s v="Subv. Teatre Ateneu. Legalització del treatre"/>
    <n v="8700"/>
    <n v="-3028"/>
    <n v="5672"/>
    <n v="5671.5"/>
    <n v="5671.5"/>
    <n v="5671.5"/>
    <n v="0"/>
    <n v="0.5"/>
  </r>
  <r>
    <n v="5"/>
    <n v="33401"/>
    <x v="1"/>
    <n v="2090002"/>
    <s v="2"/>
    <s v="5334012090002"/>
    <s v="Drets d'Autors"/>
    <n v="2000"/>
    <n v="0"/>
    <n v="2000"/>
    <n v="7239.63"/>
    <n v="7239.63"/>
    <n v="7239.63"/>
    <n v="0"/>
    <n v="-5239.63"/>
  </r>
  <r>
    <n v="5"/>
    <n v="33401"/>
    <x v="1"/>
    <n v="2210501"/>
    <s v="2"/>
    <s v="5334012210501"/>
    <s v="Productes alimentaris."/>
    <n v="0"/>
    <n v="0"/>
    <n v="0"/>
    <n v="50.34"/>
    <n v="50.34"/>
    <n v="50.34"/>
    <n v="0"/>
    <n v="-50.34"/>
  </r>
  <r>
    <n v="5"/>
    <n v="33401"/>
    <x v="1"/>
    <n v="2219905"/>
    <s v="2"/>
    <s v="5334012219905"/>
    <s v="COVID Subministrament de productes"/>
    <n v="300"/>
    <n v="0"/>
    <n v="300"/>
    <n v="0"/>
    <n v="0"/>
    <n v="0"/>
    <n v="0"/>
    <n v="300"/>
  </r>
  <r>
    <n v="5"/>
    <n v="33401"/>
    <x v="1"/>
    <n v="2260901"/>
    <s v="2"/>
    <s v="5334012260901"/>
    <s v="Activitats Culturals i Esportives"/>
    <n v="43000"/>
    <n v="6008.19"/>
    <n v="49008.19"/>
    <n v="56897.88"/>
    <n v="54289.69"/>
    <n v="54289.69"/>
    <n v="0"/>
    <n v="-5281.5"/>
  </r>
  <r>
    <n v="5"/>
    <n v="33401"/>
    <x v="1"/>
    <n v="2270607"/>
    <s v="2"/>
    <s v="5334012270607"/>
    <s v="Redacció projecte legalitzacióRITE Teatre Ateneu"/>
    <n v="0"/>
    <n v="8000"/>
    <n v="8000"/>
    <n v="7744"/>
    <n v="0"/>
    <n v="0"/>
    <n v="0"/>
    <n v="8000"/>
  </r>
  <r>
    <n v="5"/>
    <n v="33401"/>
    <x v="1"/>
    <n v="2279959"/>
    <s v="2"/>
    <s v="5334012279959"/>
    <s v="Ticketing"/>
    <n v="2000"/>
    <n v="0"/>
    <n v="2000"/>
    <n v="6372.51"/>
    <n v="6372.51"/>
    <n v="6372.51"/>
    <n v="0"/>
    <n v="-4372.51"/>
  </r>
  <r>
    <n v="5"/>
    <n v="33401"/>
    <x v="1"/>
    <n v="2302000"/>
    <s v="2"/>
    <s v="5334012302000"/>
    <s v="Dietes del personal no directiu"/>
    <n v="0"/>
    <n v="0"/>
    <n v="0"/>
    <n v="12.3"/>
    <n v="12.3"/>
    <n v="12.3"/>
    <n v="0"/>
    <n v="-12.3"/>
  </r>
  <r>
    <n v="5"/>
    <n v="33401"/>
    <x v="1"/>
    <n v="2312000"/>
    <s v="2"/>
    <s v="5334012312000"/>
    <s v="Locomoció del personal no directiu"/>
    <n v="100"/>
    <n v="0"/>
    <n v="100"/>
    <n v="66"/>
    <n v="66"/>
    <n v="66"/>
    <n v="0"/>
    <n v="34"/>
  </r>
  <r>
    <n v="5"/>
    <n v="33401"/>
    <x v="2"/>
    <n v="6230000"/>
    <s v="6"/>
    <s v="5334016230000"/>
    <s v="Inversió nova de maquinària, instal·lacions tècniques i utillatge"/>
    <n v="4000"/>
    <n v="9000"/>
    <n v="13000"/>
    <n v="12446.11"/>
    <n v="12446.11"/>
    <n v="12446.11"/>
    <n v="0"/>
    <n v="553.89"/>
  </r>
  <r>
    <n v="5"/>
    <n v="33402"/>
    <x v="1"/>
    <n v="2120000"/>
    <s v="2"/>
    <s v="5334022120000"/>
    <s v="Edificis i altres construccions."/>
    <n v="0"/>
    <n v="0"/>
    <n v="0"/>
    <n v="2.4700000000000002"/>
    <n v="2.4700000000000002"/>
    <n v="2.4700000000000002"/>
    <n v="0"/>
    <n v="-2.4700000000000002"/>
  </r>
  <r>
    <n v="5"/>
    <n v="33402"/>
    <x v="3"/>
    <n v="4490001"/>
    <s v="4"/>
    <s v="5334024490001"/>
    <s v="Aportació EPEL Fira del Teatre"/>
    <n v="171000"/>
    <n v="0"/>
    <n v="171000"/>
    <n v="171000"/>
    <n v="171000"/>
    <n v="171000"/>
    <n v="0"/>
    <n v="0"/>
  </r>
  <r>
    <n v="5"/>
    <n v="33402"/>
    <x v="3"/>
    <n v="4490002"/>
    <s v="4"/>
    <s v="5334024490002"/>
    <s v="Aportació OVP Fira del Teatre"/>
    <n v="45000"/>
    <n v="0"/>
    <n v="45000"/>
    <n v="45000"/>
    <n v="45000"/>
    <n v="45000"/>
    <n v="0"/>
    <n v="0"/>
  </r>
  <r>
    <n v="5"/>
    <n v="33700"/>
    <x v="1"/>
    <n v="2260900"/>
    <s v="2"/>
    <s v="5337002260900"/>
    <s v="Mural"/>
    <n v="2000"/>
    <n v="0"/>
    <n v="2000"/>
    <n v="0"/>
    <n v="0"/>
    <n v="0"/>
    <n v="0"/>
    <n v="2000"/>
  </r>
  <r>
    <n v="5"/>
    <n v="33700"/>
    <x v="2"/>
    <n v="6320037"/>
    <s v="6"/>
    <s v="5337006320037"/>
    <s v="Equipament Espai MerCat"/>
    <n v="3000"/>
    <n v="0"/>
    <n v="3000"/>
    <n v="413.81"/>
    <n v="413.81"/>
    <n v="413.81"/>
    <n v="0"/>
    <n v="2586.19"/>
  </r>
  <r>
    <n v="5"/>
    <n v="33700"/>
    <x v="2"/>
    <n v="6330000"/>
    <s v="6"/>
    <s v="5337006330000"/>
    <s v="Maquinària, instal·lacions tècniques i utillatge"/>
    <n v="0"/>
    <n v="0"/>
    <n v="0"/>
    <n v="3472.1"/>
    <n v="3472.1"/>
    <n v="3472.1"/>
    <n v="0"/>
    <n v="-3472.1"/>
  </r>
  <r>
    <n v="5"/>
    <n v="33701"/>
    <x v="1"/>
    <n v="2120000"/>
    <s v="2"/>
    <s v="5337012120000"/>
    <s v="Edificis i altres construccions."/>
    <n v="0"/>
    <n v="0"/>
    <n v="0"/>
    <n v="60.69"/>
    <n v="60.69"/>
    <n v="60.69"/>
    <n v="0"/>
    <n v="-60.69"/>
  </r>
  <r>
    <n v="5"/>
    <n v="33701"/>
    <x v="1"/>
    <n v="2260901"/>
    <s v="2"/>
    <s v="5337012260901"/>
    <s v="Activitats Culturals i Esportives"/>
    <n v="32000"/>
    <n v="15430.5"/>
    <n v="47430.5"/>
    <n v="43852.73"/>
    <n v="43460.23"/>
    <n v="43460.23"/>
    <n v="0"/>
    <n v="3970.27"/>
  </r>
  <r>
    <n v="5"/>
    <n v="33701"/>
    <x v="1"/>
    <n v="2279956"/>
    <s v="2"/>
    <s v="5337012279956"/>
    <s v="Servei Ambulàncies"/>
    <n v="1000"/>
    <n v="0"/>
    <n v="1000"/>
    <n v="0"/>
    <n v="0"/>
    <n v="0"/>
    <n v="0"/>
    <n v="1000"/>
  </r>
  <r>
    <n v="5"/>
    <n v="33701"/>
    <x v="1"/>
    <n v="2312000"/>
    <s v="2"/>
    <s v="5337012312000"/>
    <s v="Locomoció del personal no directiu"/>
    <n v="100"/>
    <n v="0"/>
    <n v="100"/>
    <n v="0"/>
    <n v="0"/>
    <n v="0"/>
    <n v="0"/>
    <n v="100"/>
  </r>
  <r>
    <n v="5"/>
    <n v="33800"/>
    <x v="1"/>
    <n v="2090002"/>
    <s v="2"/>
    <s v="5338002090002"/>
    <s v="Drets d'Autors"/>
    <n v="4000"/>
    <n v="0"/>
    <n v="4000"/>
    <n v="5514.37"/>
    <n v="5410.63"/>
    <n v="5410.63"/>
    <n v="0"/>
    <n v="-1410.63"/>
  </r>
  <r>
    <n v="5"/>
    <n v="33800"/>
    <x v="1"/>
    <n v="2260903"/>
    <s v="2"/>
    <s v="5338002260903"/>
    <s v="Nit del Tararot"/>
    <n v="20750"/>
    <n v="0"/>
    <n v="20750"/>
    <n v="20750"/>
    <n v="20750"/>
    <n v="20750"/>
    <n v="0"/>
    <n v="0"/>
  </r>
  <r>
    <n v="5"/>
    <n v="33800"/>
    <x v="1"/>
    <n v="2260905"/>
    <s v="2"/>
    <s v="5338002260905"/>
    <s v="Concerts Musicals"/>
    <n v="33000"/>
    <n v="0"/>
    <n v="33000"/>
    <n v="31121.19"/>
    <n v="31121.19"/>
    <n v="31121.19"/>
    <n v="0"/>
    <n v="1878.81"/>
  </r>
  <r>
    <n v="5"/>
    <n v="33800"/>
    <x v="1"/>
    <n v="2260906"/>
    <s v="2"/>
    <s v="5338002260906"/>
    <s v="Activitats Festa Major"/>
    <n v="55000"/>
    <n v="0"/>
    <n v="55000"/>
    <n v="56411.63"/>
    <n v="56333.63"/>
    <n v="56333.63"/>
    <n v="0"/>
    <n v="-1333.63"/>
  </r>
  <r>
    <n v="5"/>
    <n v="33800"/>
    <x v="1"/>
    <n v="2260908"/>
    <s v="2"/>
    <s v="5338002260908"/>
    <s v="Festes populars"/>
    <n v="22000"/>
    <n v="0"/>
    <n v="22000"/>
    <n v="40351.03"/>
    <n v="40010.75"/>
    <n v="40010.75"/>
    <n v="0"/>
    <n v="-18010.75"/>
  </r>
  <r>
    <n v="5"/>
    <n v="33800"/>
    <x v="1"/>
    <n v="2260909"/>
    <s v="2"/>
    <s v="5338002260909"/>
    <s v="Cavalcada Reis"/>
    <n v="16360"/>
    <n v="0"/>
    <n v="16360"/>
    <n v="0"/>
    <n v="0"/>
    <n v="0"/>
    <n v="0"/>
    <n v="16360"/>
  </r>
  <r>
    <n v="5"/>
    <n v="33800"/>
    <x v="1"/>
    <n v="2270101"/>
    <s v="2"/>
    <s v="5338002270101"/>
    <s v="Contracte de seguretat"/>
    <n v="9000"/>
    <n v="2386.6999999999998"/>
    <n v="11386.7"/>
    <n v="11769.75"/>
    <n v="11599.77"/>
    <n v="11599.77"/>
    <n v="0"/>
    <n v="-213.07"/>
  </r>
  <r>
    <n v="5"/>
    <n v="33800"/>
    <x v="1"/>
    <n v="2270600"/>
    <s v="2"/>
    <s v="5338002270600"/>
    <s v="Estudis i treballs tècnics"/>
    <n v="500"/>
    <n v="0"/>
    <n v="500"/>
    <n v="0"/>
    <n v="0"/>
    <n v="0"/>
    <n v="0"/>
    <n v="500"/>
  </r>
  <r>
    <n v="5"/>
    <n v="33800"/>
    <x v="1"/>
    <n v="2279927"/>
    <s v="2"/>
    <s v="5338002279927"/>
    <s v="Punt violeta"/>
    <n v="4200"/>
    <n v="0"/>
    <n v="4200"/>
    <n v="3869"/>
    <n v="3869"/>
    <n v="3869"/>
    <n v="0"/>
    <n v="331"/>
  </r>
  <r>
    <n v="5"/>
    <n v="33800"/>
    <x v="1"/>
    <n v="2279956"/>
    <s v="2"/>
    <s v="5338002279956"/>
    <s v="Servei Ambulàncies"/>
    <n v="3500"/>
    <n v="0"/>
    <n v="3500"/>
    <n v="6196.34"/>
    <n v="6196.34"/>
    <n v="6196.34"/>
    <n v="0"/>
    <n v="-2696.34"/>
  </r>
  <r>
    <n v="5"/>
    <n v="92400"/>
    <x v="1"/>
    <n v="2260201"/>
    <s v="2"/>
    <s v="5924002260201"/>
    <s v="Publicitat i propaganda"/>
    <n v="200"/>
    <n v="0"/>
    <n v="200"/>
    <n v="65.34"/>
    <n v="65.34"/>
    <n v="65.34"/>
    <n v="0"/>
    <n v="134.66"/>
  </r>
  <r>
    <n v="5"/>
    <n v="92400"/>
    <x v="1"/>
    <n v="2260900"/>
    <s v="2"/>
    <s v="5924002260900"/>
    <s v="Activitats de participació"/>
    <n v="1500"/>
    <n v="0"/>
    <n v="1500"/>
    <n v="713.22"/>
    <n v="713.22"/>
    <n v="713.22"/>
    <n v="0"/>
    <n v="786.78"/>
  </r>
  <r>
    <n v="5"/>
    <n v="92400"/>
    <x v="1"/>
    <n v="2260904"/>
    <s v="2"/>
    <s v="5924002260904"/>
    <s v="Activitats de Particiapció"/>
    <n v="0"/>
    <n v="4114"/>
    <n v="4114"/>
    <n v="4114"/>
    <n v="4114"/>
    <n v="4114"/>
    <n v="0"/>
    <n v="0"/>
  </r>
  <r>
    <n v="5"/>
    <n v="92400"/>
    <x v="1"/>
    <n v="2269910"/>
    <s v="2"/>
    <s v="5924002269910"/>
    <s v="Activitats Juntes Districte"/>
    <n v="100"/>
    <n v="0"/>
    <n v="100"/>
    <n v="0"/>
    <n v="0"/>
    <n v="0"/>
    <n v="0"/>
    <n v="100"/>
  </r>
  <r>
    <n v="5"/>
    <n v="92400"/>
    <x v="1"/>
    <n v="2279900"/>
    <s v="2"/>
    <s v="5924002279900"/>
    <s v="Altres treballs realitzats per altres empreses i professionals"/>
    <n v="1000"/>
    <n v="0"/>
    <n v="1000"/>
    <n v="0"/>
    <n v="0"/>
    <n v="0"/>
    <n v="0"/>
    <n v="1000"/>
  </r>
  <r>
    <n v="5"/>
    <n v="92400"/>
    <x v="1"/>
    <n v="2279902"/>
    <s v="2"/>
    <s v="5924002279902"/>
    <s v="Implementació del procés de pressupostos participatius"/>
    <n v="12500"/>
    <n v="0"/>
    <n v="12500"/>
    <n v="12717.1"/>
    <n v="0"/>
    <n v="0"/>
    <n v="0"/>
    <n v="12500"/>
  </r>
  <r>
    <n v="5"/>
    <n v="92400"/>
    <x v="1"/>
    <n v="2302000"/>
    <s v="2"/>
    <s v="5924002302000"/>
    <s v="Dietes del personal no directiu"/>
    <n v="100"/>
    <n v="0"/>
    <n v="100"/>
    <n v="0"/>
    <n v="0"/>
    <n v="0"/>
    <n v="0"/>
    <n v="100"/>
  </r>
  <r>
    <n v="5"/>
    <n v="92400"/>
    <x v="1"/>
    <n v="2312000"/>
    <s v="2"/>
    <s v="5924002312000"/>
    <s v="Locomoció del personal no directiu"/>
    <n v="100"/>
    <n v="0"/>
    <n v="100"/>
    <n v="0"/>
    <n v="0"/>
    <n v="0"/>
    <n v="0"/>
    <n v="100"/>
  </r>
  <r>
    <n v="5"/>
    <n v="92400"/>
    <x v="3"/>
    <n v="4800032"/>
    <s v="4"/>
    <s v="5924004800032"/>
    <s v="Subv. Associació de veïns Fàtima. Festa de barri."/>
    <n v="1000"/>
    <n v="0"/>
    <n v="1000"/>
    <n v="1000"/>
    <n v="0"/>
    <n v="0"/>
    <n v="0"/>
    <n v="1000"/>
  </r>
  <r>
    <n v="5"/>
    <n v="92400"/>
    <x v="3"/>
    <n v="4800033"/>
    <s v="4"/>
    <s v="5924004800033"/>
    <s v="Subv. FAVT. Despeses ordinàries "/>
    <n v="500"/>
    <n v="0"/>
    <n v="500"/>
    <n v="500"/>
    <n v="400"/>
    <n v="400"/>
    <n v="0"/>
    <n v="100"/>
  </r>
  <r>
    <n v="5"/>
    <n v="92400"/>
    <x v="3"/>
    <n v="4800035"/>
    <s v="4"/>
    <s v="5924004800035"/>
    <s v="Subv. Pares Carmelites. Festa del Carme."/>
    <n v="1000"/>
    <n v="0"/>
    <n v="1000"/>
    <n v="1000"/>
    <n v="894.49"/>
    <n v="894.49"/>
    <n v="0"/>
    <n v="105.51"/>
  </r>
  <r>
    <n v="5"/>
    <n v="92401"/>
    <x v="1"/>
    <n v="2120001"/>
    <s v="2"/>
    <s v="5924012120001"/>
    <s v="Manteniment en il·luminació "/>
    <n v="1000"/>
    <n v="0"/>
    <n v="1000"/>
    <n v="0"/>
    <n v="0"/>
    <n v="0"/>
    <n v="0"/>
    <n v="1000"/>
  </r>
  <r>
    <n v="5"/>
    <n v="92401"/>
    <x v="1"/>
    <n v="2130001"/>
    <s v="2"/>
    <s v="5924012130001"/>
    <s v="Manteniment maquinària, instal i utillatge"/>
    <n v="3000"/>
    <n v="77.930000000000007"/>
    <n v="3077.93"/>
    <n v="3022.7"/>
    <n v="2633.05"/>
    <n v="2633.05"/>
    <n v="0"/>
    <n v="444.88"/>
  </r>
  <r>
    <n v="5"/>
    <n v="92401"/>
    <x v="1"/>
    <n v="2200001"/>
    <s v="2"/>
    <s v="5924012200001"/>
    <s v="Material d'oficina"/>
    <n v="500"/>
    <n v="0"/>
    <n v="500"/>
    <n v="139.30000000000001"/>
    <n v="111.66"/>
    <n v="111.66"/>
    <n v="0"/>
    <n v="388.34"/>
  </r>
  <r>
    <n v="5"/>
    <n v="92401"/>
    <x v="1"/>
    <n v="2269900"/>
    <s v="2"/>
    <s v="5924012269900"/>
    <s v="Altres despeses diverses"/>
    <n v="200"/>
    <n v="0"/>
    <n v="200"/>
    <n v="28.35"/>
    <n v="28.35"/>
    <n v="28.35"/>
    <n v="0"/>
    <n v="171.65"/>
  </r>
  <r>
    <n v="5"/>
    <n v="92402"/>
    <x v="1"/>
    <n v="2100001"/>
    <s v="2"/>
    <s v="5924022100001"/>
    <s v="Manteniment carrers, jardins, camins "/>
    <n v="0"/>
    <n v="0"/>
    <n v="0"/>
    <n v="3909.05"/>
    <n v="3909.05"/>
    <n v="3909.05"/>
    <n v="0"/>
    <n v="-3909.05"/>
  </r>
  <r>
    <n v="5"/>
    <n v="92402"/>
    <x v="1"/>
    <n v="2219903"/>
    <s v="2"/>
    <s v="5924022219903"/>
    <s v="Materials local social"/>
    <n v="500"/>
    <n v="0"/>
    <n v="500"/>
    <n v="0"/>
    <n v="0"/>
    <n v="0"/>
    <n v="0"/>
    <n v="500"/>
  </r>
  <r>
    <n v="5"/>
    <n v="92402"/>
    <x v="1"/>
    <n v="2220001"/>
    <s v="2"/>
    <s v="5924022220001"/>
    <s v="Serveis de Telecomunicacions"/>
    <n v="1200"/>
    <n v="0"/>
    <n v="1200"/>
    <n v="581.87"/>
    <n v="441.72"/>
    <n v="441.72"/>
    <n v="0"/>
    <n v="758.28"/>
  </r>
  <r>
    <n v="5"/>
    <n v="92402"/>
    <x v="1"/>
    <n v="2269900"/>
    <s v="2"/>
    <s v="5924022269900"/>
    <s v="Altres despeses diverses"/>
    <n v="200"/>
    <n v="0"/>
    <n v="200"/>
    <n v="400"/>
    <n v="400"/>
    <n v="400"/>
    <n v="0"/>
    <n v="-200"/>
  </r>
  <r>
    <n v="5"/>
    <n v="92402"/>
    <x v="1"/>
    <n v="2269911"/>
    <s v="2"/>
    <s v="5924022269911"/>
    <s v="Activitats Juntes nuclis agregats"/>
    <n v="9000"/>
    <n v="0"/>
    <n v="9000"/>
    <n v="8463.2900000000009"/>
    <n v="8463.2900000000009"/>
    <n v="8463.2900000000009"/>
    <n v="0"/>
    <n v="536.71"/>
  </r>
  <r>
    <n v="5"/>
    <n v="92402"/>
    <x v="1"/>
    <n v="2279900"/>
    <s v="2"/>
    <s v="5924022279900"/>
    <s v="Gestió local social "/>
    <n v="0"/>
    <n v="788.53"/>
    <n v="788.53"/>
    <n v="0"/>
    <n v="0"/>
    <n v="0"/>
    <n v="0"/>
    <n v="788.53"/>
  </r>
  <r>
    <n v="5"/>
    <n v="92402"/>
    <x v="1"/>
    <n v="2279901"/>
    <s v="2"/>
    <s v="5924022279901"/>
    <s v="Gestió Piscina Nucli Agregat"/>
    <n v="12500"/>
    <n v="0"/>
    <n v="12500"/>
    <n v="1594.18"/>
    <n v="1594.18"/>
    <n v="1594.18"/>
    <n v="0"/>
    <n v="10905.82"/>
  </r>
  <r>
    <n v="5"/>
    <n v="92402"/>
    <x v="1"/>
    <n v="2279903"/>
    <s v="2"/>
    <s v="5924022279903"/>
    <s v="Gestió local social"/>
    <n v="5335.17"/>
    <n v="0"/>
    <n v="5335.17"/>
    <n v="3473.54"/>
    <n v="3183.8"/>
    <n v="3183.8"/>
    <n v="0"/>
    <n v="2151.37"/>
  </r>
  <r>
    <n v="5"/>
    <n v="92402"/>
    <x v="2"/>
    <n v="6190028"/>
    <s v="6"/>
    <s v="5924026190028"/>
    <s v="Arrenjament pista central"/>
    <n v="4000"/>
    <n v="0"/>
    <n v="4000"/>
    <n v="3859.68"/>
    <n v="0"/>
    <n v="0"/>
    <n v="0"/>
    <n v="4000"/>
  </r>
  <r>
    <n v="5"/>
    <n v="92403"/>
    <x v="1"/>
    <n v="2220001"/>
    <s v="2"/>
    <s v="5924032220001"/>
    <s v="Serveis de Telecomunicacions"/>
    <n v="750"/>
    <n v="0"/>
    <n v="750"/>
    <n v="951.4"/>
    <n v="411.4"/>
    <n v="411.4"/>
    <n v="0"/>
    <n v="338.6"/>
  </r>
  <r>
    <n v="5"/>
    <n v="92403"/>
    <x v="1"/>
    <n v="2269911"/>
    <s v="2"/>
    <s v="5924032269911"/>
    <s v="Activitats Juntes nuclis agregats"/>
    <n v="13250"/>
    <n v="354.12"/>
    <n v="13604.12"/>
    <n v="8433.4599999999991"/>
    <n v="8433.4599999999991"/>
    <n v="8433.4599999999991"/>
    <n v="0"/>
    <n v="5170.66"/>
  </r>
  <r>
    <n v="5"/>
    <n v="92403"/>
    <x v="1"/>
    <n v="2269933"/>
    <s v="2"/>
    <s v="5924032269933"/>
    <s v="Activitats Juntes nuclis agregats (antenes)"/>
    <n v="812"/>
    <n v="0"/>
    <n v="812"/>
    <n v="0"/>
    <n v="0"/>
    <n v="0"/>
    <n v="0"/>
    <n v="812"/>
  </r>
  <r>
    <n v="5"/>
    <n v="92403"/>
    <x v="1"/>
    <n v="2269934"/>
    <s v="2"/>
    <s v="5924032269934"/>
    <s v="Activitats Juntes nuclis agregats (comunals)"/>
    <n v="1831"/>
    <n v="0"/>
    <n v="1831"/>
    <n v="0"/>
    <n v="0"/>
    <n v="0"/>
    <n v="0"/>
    <n v="1831"/>
  </r>
  <r>
    <n v="5"/>
    <n v="92403"/>
    <x v="1"/>
    <n v="2270001"/>
    <s v="2"/>
    <s v="5924032270001"/>
    <s v="Neteges Alba"/>
    <n v="1500"/>
    <n v="0"/>
    <n v="1500"/>
    <n v="2072.4899999999998"/>
    <n v="1897.32"/>
    <n v="1897.32"/>
    <n v="0"/>
    <n v="-397.32"/>
  </r>
  <r>
    <n v="5"/>
    <n v="92403"/>
    <x v="1"/>
    <n v="2279900"/>
    <s v="2"/>
    <s v="5924032279900"/>
    <s v="Altres treballs realitzats per altres empreses i professionals"/>
    <n v="5000"/>
    <n v="0"/>
    <n v="5000"/>
    <n v="5000"/>
    <n v="5000"/>
    <n v="5000"/>
    <n v="0"/>
    <n v="0"/>
  </r>
  <r>
    <n v="5"/>
    <n v="92403"/>
    <x v="1"/>
    <n v="2279901"/>
    <s v="2"/>
    <s v="5924032279901"/>
    <s v="Gestió Piscina Nucli Agregat"/>
    <n v="1700"/>
    <n v="0"/>
    <n v="1700"/>
    <n v="1775.67"/>
    <n v="1775.67"/>
    <n v="1775.67"/>
    <n v="0"/>
    <n v="-75.67"/>
  </r>
  <r>
    <n v="5"/>
    <n v="92403"/>
    <x v="1"/>
    <n v="2279903"/>
    <s v="2"/>
    <s v="5924032279903"/>
    <s v="Gestió local social"/>
    <n v="1700"/>
    <n v="0"/>
    <n v="1700"/>
    <n v="0"/>
    <n v="0"/>
    <n v="0"/>
    <n v="0"/>
    <n v="1700"/>
  </r>
  <r>
    <n v="5"/>
    <n v="92403"/>
    <x v="1"/>
    <n v="2600002"/>
    <s v="2"/>
    <s v="5924032600002"/>
    <s v="Serveis Neteja Assoc ALBA"/>
    <n v="0"/>
    <n v="121.48"/>
    <n v="121.48"/>
    <n v="0"/>
    <n v="0"/>
    <n v="0"/>
    <n v="0"/>
    <n v="121.48"/>
  </r>
  <r>
    <n v="5"/>
    <n v="92403"/>
    <x v="3"/>
    <n v="4800059"/>
    <s v="4"/>
    <s v="5924034800059"/>
    <s v="Subv. Associació de Veïns de Claravalls. Activitats de lleure"/>
    <n v="750"/>
    <n v="0"/>
    <n v="750"/>
    <n v="750"/>
    <n v="0"/>
    <n v="0"/>
    <n v="0"/>
    <n v="750"/>
  </r>
  <r>
    <n v="5"/>
    <n v="92404"/>
    <x v="1"/>
    <n v="2220001"/>
    <s v="2"/>
    <s v="5924042220001"/>
    <s v="Serveis de Telecomunicacions"/>
    <n v="400"/>
    <n v="0"/>
    <n v="400"/>
    <n v="659.79"/>
    <n v="424.8"/>
    <n v="424.8"/>
    <n v="0"/>
    <n v="-24.8"/>
  </r>
  <r>
    <n v="5"/>
    <n v="92404"/>
    <x v="1"/>
    <n v="2269907"/>
    <s v="2"/>
    <s v="5924042269907"/>
    <s v="Activitats Junta (aportació portaveu)"/>
    <n v="3500"/>
    <n v="0"/>
    <n v="3500"/>
    <n v="0"/>
    <n v="0"/>
    <n v="0"/>
    <n v="0"/>
    <n v="3500"/>
  </r>
  <r>
    <n v="5"/>
    <n v="92404"/>
    <x v="1"/>
    <n v="2269911"/>
    <s v="2"/>
    <s v="5924042269911"/>
    <s v="Activitats Juntes nuclis agregats"/>
    <n v="11760"/>
    <n v="0"/>
    <n v="11760"/>
    <n v="15145.7"/>
    <n v="15145.7"/>
    <n v="15145.7"/>
    <n v="0"/>
    <n v="-3385.7"/>
  </r>
  <r>
    <n v="5"/>
    <n v="92404"/>
    <x v="1"/>
    <n v="2279903"/>
    <s v="2"/>
    <s v="5924042279903"/>
    <s v="Gestió local social"/>
    <n v="6372"/>
    <n v="0"/>
    <n v="6372"/>
    <n v="0"/>
    <n v="0"/>
    <n v="0"/>
    <n v="0"/>
    <n v="6372"/>
  </r>
  <r>
    <n v="5"/>
    <n v="92405"/>
    <x v="1"/>
    <n v="2220001"/>
    <s v="2"/>
    <s v="5924052220001"/>
    <s v="Serveis de Telecomunicacions"/>
    <n v="50"/>
    <n v="0"/>
    <n v="50"/>
    <n v="0"/>
    <n v="0"/>
    <n v="0"/>
    <n v="0"/>
    <n v="50"/>
  </r>
  <r>
    <n v="5"/>
    <n v="92405"/>
    <x v="1"/>
    <n v="2269911"/>
    <s v="2"/>
    <s v="5924052269911"/>
    <s v="Activitats Juntes nuclis agregats"/>
    <n v="4770"/>
    <n v="0"/>
    <n v="4770"/>
    <n v="4461.01"/>
    <n v="4461.01"/>
    <n v="4461.01"/>
    <n v="0"/>
    <n v="308.99"/>
  </r>
  <r>
    <n v="5"/>
    <n v="92406"/>
    <x v="1"/>
    <n v="2220001"/>
    <s v="2"/>
    <s v="5924062220001"/>
    <s v="Serveis de Telecomunicacions"/>
    <n v="375"/>
    <n v="0"/>
    <n v="375"/>
    <n v="270"/>
    <n v="270"/>
    <n v="270"/>
    <n v="0"/>
    <n v="105"/>
  </r>
  <r>
    <n v="5"/>
    <n v="92406"/>
    <x v="1"/>
    <n v="2269911"/>
    <s v="2"/>
    <s v="5924062269911"/>
    <s v="Activitats Juntes nuclis agregats"/>
    <n v="13270"/>
    <n v="2844.26"/>
    <n v="16114.26"/>
    <n v="22507.72"/>
    <n v="22507.72"/>
    <n v="21818.26"/>
    <n v="689.46"/>
    <n v="-6393.46"/>
  </r>
  <r>
    <n v="5"/>
    <n v="92406"/>
    <x v="1"/>
    <n v="2269912"/>
    <s v="2"/>
    <s v="5924062269912"/>
    <s v="Aportació Antenia "/>
    <n v="815"/>
    <n v="0"/>
    <n v="815"/>
    <n v="0"/>
    <n v="0"/>
    <n v="0"/>
    <n v="0"/>
    <n v="815"/>
  </r>
  <r>
    <n v="5"/>
    <n v="92406"/>
    <x v="1"/>
    <n v="2269934"/>
    <s v="2"/>
    <s v="5924062269934"/>
    <s v="Activitats Juntes nuclis agregats (comunals)"/>
    <n v="1160.5"/>
    <n v="0"/>
    <n v="1160.5"/>
    <n v="0"/>
    <n v="0"/>
    <n v="0"/>
    <n v="0"/>
    <n v="1160.5"/>
  </r>
  <r>
    <n v="5"/>
    <n v="92406"/>
    <x v="1"/>
    <n v="2270001"/>
    <s v="2"/>
    <s v="5924062270001"/>
    <s v="Neteges Alba"/>
    <n v="1500"/>
    <n v="0"/>
    <n v="1500"/>
    <n v="1176.71"/>
    <n v="1084.28"/>
    <n v="1084.28"/>
    <n v="0"/>
    <n v="415.72"/>
  </r>
  <r>
    <n v="5"/>
    <n v="92406"/>
    <x v="1"/>
    <n v="2279900"/>
    <s v="2"/>
    <s v="5924062279900"/>
    <s v="Altres treballs realitzats per altres empreses i professionals"/>
    <n v="4000"/>
    <n v="0"/>
    <n v="4000"/>
    <n v="0"/>
    <n v="0"/>
    <n v="0"/>
    <n v="0"/>
    <n v="4000"/>
  </r>
  <r>
    <n v="5"/>
    <n v="92406"/>
    <x v="2"/>
    <n v="6230000"/>
    <s v="6"/>
    <s v="5924066230000"/>
    <s v="Inversió nova de maquinària, instal·lacions tècniques i utillatge"/>
    <n v="3000"/>
    <n v="-2644.26"/>
    <n v="355.74"/>
    <n v="355.74"/>
    <n v="355.74"/>
    <n v="355.74"/>
    <n v="0"/>
    <n v="0"/>
  </r>
  <r>
    <n v="6"/>
    <n v="24100"/>
    <x v="1"/>
    <n v="2020001"/>
    <s v="2"/>
    <s v="6241002020001"/>
    <s v="Arrendament Edificis"/>
    <n v="5061.67"/>
    <n v="0"/>
    <n v="5061.67"/>
    <n v="5061.67"/>
    <n v="4639.91"/>
    <n v="4639.91"/>
    <n v="0"/>
    <n v="421.76"/>
  </r>
  <r>
    <n v="6"/>
    <n v="24100"/>
    <x v="1"/>
    <n v="2120000"/>
    <s v="2"/>
    <s v="6241002120000"/>
    <s v="Manteniment Edificis i Construccions"/>
    <n v="2500"/>
    <n v="0"/>
    <n v="2500"/>
    <n v="1813.61"/>
    <n v="1813.61"/>
    <n v="1813.61"/>
    <n v="0"/>
    <n v="686.39"/>
  </r>
  <r>
    <n v="6"/>
    <n v="24100"/>
    <x v="1"/>
    <n v="2200001"/>
    <s v="2"/>
    <s v="6241002200001"/>
    <s v="Material d'oficina"/>
    <n v="300"/>
    <n v="0"/>
    <n v="300"/>
    <n v="500.47"/>
    <n v="312.18"/>
    <n v="312.18"/>
    <n v="0"/>
    <n v="-12.18"/>
  </r>
  <r>
    <n v="6"/>
    <n v="24100"/>
    <x v="1"/>
    <n v="2210501"/>
    <s v="2"/>
    <s v="6241002210501"/>
    <s v="Productes alimentaris"/>
    <n v="250"/>
    <n v="0"/>
    <n v="250"/>
    <n v="193.88"/>
    <n v="193.88"/>
    <n v="193.88"/>
    <n v="0"/>
    <n v="56.12"/>
  </r>
  <r>
    <n v="6"/>
    <n v="24100"/>
    <x v="1"/>
    <n v="2211001"/>
    <s v="2"/>
    <s v="6241002211001"/>
    <s v="Productes de neteja i bany"/>
    <n v="100"/>
    <n v="0"/>
    <n v="100"/>
    <n v="203.68"/>
    <n v="203.68"/>
    <n v="203.68"/>
    <n v="0"/>
    <n v="-103.68"/>
  </r>
  <r>
    <n v="6"/>
    <n v="24100"/>
    <x v="1"/>
    <n v="2260101"/>
    <s v="2"/>
    <s v="6241002260101"/>
    <s v="Atencions protcol·làries i representatives"/>
    <n v="725.33"/>
    <n v="0"/>
    <n v="725.33"/>
    <n v="1034.92"/>
    <n v="1034.92"/>
    <n v="1034.92"/>
    <n v="0"/>
    <n v="-309.58999999999997"/>
  </r>
  <r>
    <n v="6"/>
    <n v="24100"/>
    <x v="1"/>
    <n v="2260201"/>
    <s v="2"/>
    <s v="6241002260201"/>
    <s v="Publicitat i propaganda"/>
    <n v="400"/>
    <n v="0"/>
    <n v="400"/>
    <n v="1794.35"/>
    <n v="1794.35"/>
    <n v="1794.35"/>
    <n v="0"/>
    <n v="-1394.35"/>
  </r>
  <r>
    <n v="6"/>
    <n v="24100"/>
    <x v="1"/>
    <n v="2269900"/>
    <s v="2"/>
    <s v="6241002269900"/>
    <s v="Altres despeses diverses"/>
    <n v="1000"/>
    <n v="0"/>
    <n v="1000"/>
    <n v="351.87"/>
    <n v="351.87"/>
    <n v="351.87"/>
    <n v="0"/>
    <n v="648.13"/>
  </r>
  <r>
    <n v="6"/>
    <n v="24100"/>
    <x v="1"/>
    <n v="2279900"/>
    <s v="2"/>
    <s v="6241002279900"/>
    <s v="Altres treballs realitzats per altres empreses i professionals"/>
    <n v="6250"/>
    <n v="0"/>
    <n v="6250"/>
    <n v="5297.29"/>
    <n v="5297.29"/>
    <n v="5297.29"/>
    <n v="0"/>
    <n v="952.71"/>
  </r>
  <r>
    <n v="6"/>
    <n v="24100"/>
    <x v="1"/>
    <n v="2302000"/>
    <s v="2"/>
    <s v="6241002302000"/>
    <s v="Dietes del personal no directiu"/>
    <n v="0"/>
    <n v="0"/>
    <n v="0"/>
    <n v="19"/>
    <n v="19"/>
    <n v="19"/>
    <n v="0"/>
    <n v="-19"/>
  </r>
  <r>
    <n v="6"/>
    <n v="24100"/>
    <x v="1"/>
    <n v="2312000"/>
    <s v="2"/>
    <s v="6241002312000"/>
    <s v="Locomoció del personal no directiu"/>
    <n v="50"/>
    <n v="0"/>
    <n v="50"/>
    <n v="195.3"/>
    <n v="195.3"/>
    <n v="195.3"/>
    <n v="0"/>
    <n v="-145.30000000000001"/>
  </r>
  <r>
    <n v="6"/>
    <n v="24100"/>
    <x v="2"/>
    <n v="6220011"/>
    <s v="6"/>
    <s v="6241006220011"/>
    <s v="Escala d'accés a la Solana"/>
    <n v="0"/>
    <n v="5000"/>
    <n v="5000"/>
    <n v="3327.5"/>
    <n v="3327.5"/>
    <n v="3327.5"/>
    <n v="0"/>
    <n v="1672.5"/>
  </r>
  <r>
    <n v="6"/>
    <n v="24104"/>
    <x v="1"/>
    <n v="2120000"/>
    <s v="2"/>
    <s v="6241042120000"/>
    <s v="Manteniment Edificis i Construccions"/>
    <n v="800"/>
    <n v="0"/>
    <n v="800"/>
    <n v="0"/>
    <n v="0"/>
    <n v="0"/>
    <n v="0"/>
    <n v="800"/>
  </r>
  <r>
    <n v="6"/>
    <n v="24104"/>
    <x v="1"/>
    <n v="2260101"/>
    <s v="2"/>
    <s v="6241042260101"/>
    <s v="Atencions protcol·làries i representatives"/>
    <n v="250"/>
    <n v="0"/>
    <n v="250"/>
    <n v="0"/>
    <n v="0"/>
    <n v="0"/>
    <n v="0"/>
    <n v="250"/>
  </r>
  <r>
    <n v="6"/>
    <n v="24104"/>
    <x v="1"/>
    <n v="2269900"/>
    <s v="2"/>
    <s v="6241042269900"/>
    <s v="Altres despeses diverses"/>
    <n v="250"/>
    <n v="0"/>
    <n v="250"/>
    <n v="0"/>
    <n v="0"/>
    <n v="0"/>
    <n v="0"/>
    <n v="250"/>
  </r>
  <r>
    <n v="6"/>
    <n v="24131"/>
    <x v="1"/>
    <n v="2200002"/>
    <s v="2"/>
    <s v="6241312200002"/>
    <s v="Material didàctic "/>
    <n v="0"/>
    <n v="100"/>
    <n v="100"/>
    <n v="0"/>
    <n v="0"/>
    <n v="0"/>
    <n v="0"/>
    <n v="100"/>
  </r>
  <r>
    <n v="6"/>
    <n v="24131"/>
    <x v="1"/>
    <n v="2269900"/>
    <s v="2"/>
    <s v="6241312269900"/>
    <s v="Altres despeses diverses"/>
    <n v="0"/>
    <n v="46.4"/>
    <n v="46.4"/>
    <n v="0"/>
    <n v="0"/>
    <n v="0"/>
    <n v="0"/>
    <n v="46.4"/>
  </r>
  <r>
    <n v="6"/>
    <n v="24131"/>
    <x v="1"/>
    <n v="2270602"/>
    <s v="2"/>
    <s v="6241312270602"/>
    <s v="Serveis externs activitats formatives"/>
    <n v="0"/>
    <n v="12413.44"/>
    <n v="12413.44"/>
    <n v="0"/>
    <n v="0"/>
    <n v="0"/>
    <n v="0"/>
    <n v="12413.44"/>
  </r>
  <r>
    <n v="6"/>
    <n v="24134"/>
    <x v="1"/>
    <n v="2200001"/>
    <s v="2"/>
    <s v="6241342200001"/>
    <s v="Material d'oficina"/>
    <n v="0"/>
    <n v="180.22"/>
    <n v="180.22"/>
    <n v="180.22"/>
    <n v="112.89"/>
    <n v="112.89"/>
    <n v="0"/>
    <n v="67.33"/>
  </r>
  <r>
    <n v="6"/>
    <n v="24134"/>
    <x v="1"/>
    <n v="2200002"/>
    <s v="2"/>
    <s v="6241342200002"/>
    <s v="Material didàctic "/>
    <n v="0"/>
    <n v="1000"/>
    <n v="1000"/>
    <n v="0"/>
    <n v="0"/>
    <n v="0"/>
    <n v="0"/>
    <n v="1000"/>
  </r>
  <r>
    <n v="6"/>
    <n v="24134"/>
    <x v="1"/>
    <n v="2240001"/>
    <s v="2"/>
    <s v="6241342240001"/>
    <s v="Assegurances"/>
    <n v="0"/>
    <n v="1.99"/>
    <n v="1.99"/>
    <n v="0"/>
    <n v="0"/>
    <n v="0"/>
    <n v="0"/>
    <n v="1.99"/>
  </r>
  <r>
    <n v="6"/>
    <n v="24134"/>
    <x v="1"/>
    <n v="2260201"/>
    <s v="2"/>
    <s v="6241342260201"/>
    <s v="Publicitat i propaganda"/>
    <n v="0"/>
    <n v="2500"/>
    <n v="2500"/>
    <n v="121"/>
    <n v="121"/>
    <n v="121"/>
    <n v="0"/>
    <n v="2379"/>
  </r>
  <r>
    <n v="6"/>
    <n v="24134"/>
    <x v="1"/>
    <n v="2269900"/>
    <s v="2"/>
    <s v="6241342269900"/>
    <s v="Altres despeses diverses"/>
    <n v="0"/>
    <n v="840"/>
    <n v="840"/>
    <n v="0"/>
    <n v="0"/>
    <n v="0"/>
    <n v="0"/>
    <n v="840"/>
  </r>
  <r>
    <n v="6"/>
    <n v="24134"/>
    <x v="1"/>
    <n v="2270602"/>
    <s v="2"/>
    <s v="6241342270602"/>
    <s v="Serveis externs activitats formatives"/>
    <n v="0"/>
    <n v="14668"/>
    <n v="14668"/>
    <n v="2827.64"/>
    <n v="2827.64"/>
    <n v="2827.64"/>
    <n v="0"/>
    <n v="11840.36"/>
  </r>
  <r>
    <n v="6"/>
    <n v="24134"/>
    <x v="1"/>
    <n v="2312000"/>
    <s v="2"/>
    <s v="6241342312000"/>
    <s v="Locomoció del personal no directiu"/>
    <n v="0"/>
    <n v="200"/>
    <n v="200"/>
    <n v="45.9"/>
    <n v="45.9"/>
    <n v="45.9"/>
    <n v="0"/>
    <n v="154.1"/>
  </r>
  <r>
    <n v="6"/>
    <n v="24136"/>
    <x v="1"/>
    <n v="2200001"/>
    <s v="2"/>
    <s v="6241362200001"/>
    <s v="Material d'oficina"/>
    <n v="0"/>
    <n v="4000"/>
    <n v="4000"/>
    <n v="551.13"/>
    <n v="229.41"/>
    <n v="229.41"/>
    <n v="0"/>
    <n v="3770.59"/>
  </r>
  <r>
    <n v="6"/>
    <n v="24136"/>
    <x v="1"/>
    <n v="2200002"/>
    <s v="2"/>
    <s v="6241362200002"/>
    <s v="Material didàctic "/>
    <n v="0"/>
    <n v="27228"/>
    <n v="27228"/>
    <n v="25280.55"/>
    <n v="18543.18"/>
    <n v="18543.18"/>
    <n v="0"/>
    <n v="8684.82"/>
  </r>
  <r>
    <n v="6"/>
    <n v="24136"/>
    <x v="1"/>
    <n v="2240001"/>
    <s v="2"/>
    <s v="6241362240001"/>
    <s v="Assegurances"/>
    <n v="0"/>
    <n v="200"/>
    <n v="200"/>
    <n v="315.99"/>
    <n v="315.99"/>
    <n v="315.99"/>
    <n v="0"/>
    <n v="-115.99"/>
  </r>
  <r>
    <n v="6"/>
    <n v="24136"/>
    <x v="1"/>
    <n v="2260201"/>
    <s v="2"/>
    <s v="6241362260201"/>
    <s v="Publicitat i propaganda"/>
    <n v="0"/>
    <n v="1000"/>
    <n v="1000"/>
    <n v="0"/>
    <n v="0"/>
    <n v="0"/>
    <n v="0"/>
    <n v="1000"/>
  </r>
  <r>
    <n v="6"/>
    <n v="24136"/>
    <x v="1"/>
    <n v="2269900"/>
    <s v="2"/>
    <s v="6241362269900"/>
    <s v="Altres despeses diverses"/>
    <n v="0"/>
    <n v="3983"/>
    <n v="3983"/>
    <n v="786.36"/>
    <n v="786.36"/>
    <n v="786.36"/>
    <n v="0"/>
    <n v="3196.64"/>
  </r>
  <r>
    <n v="6"/>
    <n v="24136"/>
    <x v="1"/>
    <n v="2270602"/>
    <s v="2"/>
    <s v="6241362270602"/>
    <s v="Serveis externs activitats formatives"/>
    <n v="0"/>
    <n v="46094.2"/>
    <n v="46094.2"/>
    <n v="54685"/>
    <n v="46785"/>
    <n v="46785"/>
    <n v="0"/>
    <n v="-690.8"/>
  </r>
  <r>
    <n v="6"/>
    <n v="24136"/>
    <x v="1"/>
    <n v="2302000"/>
    <s v="2"/>
    <s v="6241362302000"/>
    <s v="Dietes del personal no directiu"/>
    <n v="0"/>
    <n v="0"/>
    <n v="0"/>
    <n v="13"/>
    <n v="13"/>
    <n v="13"/>
    <n v="0"/>
    <n v="-13"/>
  </r>
  <r>
    <n v="6"/>
    <n v="24136"/>
    <x v="1"/>
    <n v="2312000"/>
    <s v="2"/>
    <s v="6241362312000"/>
    <s v="Locomoció del personal no directiu"/>
    <n v="0"/>
    <n v="1500"/>
    <n v="1500"/>
    <n v="99.6"/>
    <n v="99.6"/>
    <n v="99.6"/>
    <n v="0"/>
    <n v="1400.4"/>
  </r>
  <r>
    <n v="6"/>
    <n v="24136"/>
    <x v="3"/>
    <n v="4700002"/>
    <s v="4"/>
    <s v="6241364700002"/>
    <s v="Subvenció FPDual 22 (22-23) Ros Roca SA"/>
    <n v="0"/>
    <n v="63082.32"/>
    <n v="63082.32"/>
    <n v="37849.39"/>
    <n v="37849.39"/>
    <n v="37849.39"/>
    <n v="0"/>
    <n v="25232.93"/>
  </r>
  <r>
    <n v="6"/>
    <n v="24136"/>
    <x v="3"/>
    <n v="4700003"/>
    <s v="4"/>
    <s v="6241364700003"/>
    <s v="Subvenció FPDual 22 (22-23) Munmas SLU"/>
    <n v="0"/>
    <n v="21027.439999999999"/>
    <n v="21027.439999999999"/>
    <n v="12616.46"/>
    <n v="12616.46"/>
    <n v="12616.46"/>
    <n v="0"/>
    <n v="8410.98"/>
  </r>
  <r>
    <n v="6"/>
    <n v="24136"/>
    <x v="3"/>
    <n v="4700004"/>
    <s v="4"/>
    <s v="6241364700004"/>
    <s v="Subvenció FPDual 22 (22-23) Sereva Cooling SL"/>
    <n v="0"/>
    <n v="10513.72"/>
    <n v="10513.72"/>
    <n v="6308.23"/>
    <n v="6308.23"/>
    <n v="6308.23"/>
    <n v="0"/>
    <n v="4205.49"/>
  </r>
  <r>
    <n v="6"/>
    <n v="24136"/>
    <x v="3"/>
    <n v="4700005"/>
    <s v="4"/>
    <s v="6241364700005"/>
    <s v="Subvenció FPDual 22 (22-23) Jaume Costa SL"/>
    <n v="0"/>
    <n v="10513.72"/>
    <n v="10513.72"/>
    <n v="6308.23"/>
    <n v="6308.23"/>
    <n v="6308.23"/>
    <n v="0"/>
    <n v="4205.49"/>
  </r>
  <r>
    <n v="6"/>
    <n v="24136"/>
    <x v="3"/>
    <n v="4700006"/>
    <s v="4"/>
    <s v="6241364700006"/>
    <s v="Subvenció FPDual 22 (22-23) Dac Industrial Solutions CS Grup SL"/>
    <n v="0"/>
    <n v="10513.72"/>
    <n v="10513.72"/>
    <n v="6308.23"/>
    <n v="6308.23"/>
    <n v="6308.23"/>
    <n v="0"/>
    <n v="4205.49"/>
  </r>
  <r>
    <n v="6"/>
    <n v="24136"/>
    <x v="3"/>
    <n v="4700007"/>
    <s v="4"/>
    <s v="6241364700007"/>
    <s v="Subvenció FPDual 22 (22-23) Indox Energy Systems SL"/>
    <n v="0"/>
    <n v="31541.16"/>
    <n v="31541.16"/>
    <n v="18924.7"/>
    <n v="18924.7"/>
    <n v="18924.7"/>
    <n v="0"/>
    <n v="12616.46"/>
  </r>
  <r>
    <n v="6"/>
    <n v="24136"/>
    <x v="3"/>
    <n v="4700008"/>
    <s v="4"/>
    <s v="6241364700008"/>
    <s v="Subvenció FPDual 22 (22-23) Jympa Futragro SL"/>
    <n v="0"/>
    <n v="10513.72"/>
    <n v="10513.72"/>
    <n v="6308.23"/>
    <n v="6308.23"/>
    <n v="6308.23"/>
    <n v="0"/>
    <n v="4205.49"/>
  </r>
  <r>
    <n v="6"/>
    <n v="24139"/>
    <x v="1"/>
    <n v="2270602"/>
    <s v="2"/>
    <s v="6241392270602"/>
    <s v="Serveis externs activitats formatives"/>
    <n v="0"/>
    <n v="492"/>
    <n v="492"/>
    <n v="0"/>
    <n v="0"/>
    <n v="0"/>
    <n v="0"/>
    <n v="492"/>
  </r>
  <r>
    <n v="6"/>
    <n v="24140"/>
    <x v="1"/>
    <n v="2200001"/>
    <s v="2"/>
    <s v="6241402200001"/>
    <s v="Material oficina "/>
    <n v="0"/>
    <n v="200"/>
    <n v="200"/>
    <n v="0"/>
    <n v="0"/>
    <n v="0"/>
    <n v="0"/>
    <n v="200"/>
  </r>
  <r>
    <n v="6"/>
    <n v="24140"/>
    <x v="1"/>
    <n v="2200002"/>
    <s v="2"/>
    <s v="6241402200002"/>
    <s v="Material didàctic "/>
    <n v="0"/>
    <n v="1100"/>
    <n v="1100"/>
    <n v="0"/>
    <n v="0"/>
    <n v="0"/>
    <n v="0"/>
    <n v="1100"/>
  </r>
  <r>
    <n v="6"/>
    <n v="24140"/>
    <x v="1"/>
    <n v="2240001"/>
    <s v="2"/>
    <s v="6241402240001"/>
    <s v="Assegurances "/>
    <n v="0"/>
    <n v="175"/>
    <n v="175"/>
    <n v="0"/>
    <n v="0"/>
    <n v="0"/>
    <n v="0"/>
    <n v="175"/>
  </r>
  <r>
    <n v="6"/>
    <n v="24140"/>
    <x v="1"/>
    <n v="2260201"/>
    <s v="2"/>
    <s v="6241402260201"/>
    <s v="Publicitat i propaganda."/>
    <n v="0"/>
    <n v="2700"/>
    <n v="2700"/>
    <n v="0"/>
    <n v="0"/>
    <n v="0"/>
    <n v="0"/>
    <n v="2700"/>
  </r>
  <r>
    <n v="6"/>
    <n v="24140"/>
    <x v="1"/>
    <n v="2269900"/>
    <s v="2"/>
    <s v="6241402269900"/>
    <s v="Altres despeses diverses."/>
    <n v="0"/>
    <n v="725"/>
    <n v="725"/>
    <n v="0"/>
    <n v="0"/>
    <n v="0"/>
    <n v="0"/>
    <n v="725"/>
  </r>
  <r>
    <n v="6"/>
    <n v="24140"/>
    <x v="1"/>
    <n v="2270602"/>
    <s v="2"/>
    <s v="6241402270602"/>
    <s v="Serveis externs activitats formatives"/>
    <n v="0"/>
    <n v="16400"/>
    <n v="16400"/>
    <n v="504"/>
    <n v="504"/>
    <n v="504"/>
    <n v="0"/>
    <n v="15896"/>
  </r>
  <r>
    <n v="6"/>
    <n v="24140"/>
    <x v="1"/>
    <n v="2312000"/>
    <s v="2"/>
    <s v="6241402312000"/>
    <s v="Del personal no directiu."/>
    <n v="0"/>
    <n v="300"/>
    <n v="300"/>
    <n v="0"/>
    <n v="0"/>
    <n v="0"/>
    <n v="0"/>
    <n v="300"/>
  </r>
  <r>
    <n v="6"/>
    <n v="32000"/>
    <x v="1"/>
    <n v="2200001"/>
    <s v="2"/>
    <s v="6320002200001"/>
    <s v="Material d'oficina"/>
    <n v="100"/>
    <n v="0"/>
    <n v="100"/>
    <n v="0"/>
    <n v="0"/>
    <n v="0"/>
    <n v="0"/>
    <n v="100"/>
  </r>
  <r>
    <n v="6"/>
    <n v="32000"/>
    <x v="1"/>
    <n v="2260201"/>
    <s v="2"/>
    <s v="6320002260201"/>
    <s v="Publicitat i propaganda"/>
    <n v="200"/>
    <n v="0"/>
    <n v="200"/>
    <n v="0"/>
    <n v="0"/>
    <n v="0"/>
    <n v="0"/>
    <n v="200"/>
  </r>
  <r>
    <n v="6"/>
    <n v="32000"/>
    <x v="1"/>
    <n v="2269900"/>
    <s v="2"/>
    <s v="6320002269900"/>
    <s v="Altres despeses diverses"/>
    <n v="200"/>
    <n v="0"/>
    <n v="200"/>
    <n v="0"/>
    <n v="0"/>
    <n v="0"/>
    <n v="0"/>
    <n v="200"/>
  </r>
  <r>
    <n v="6"/>
    <n v="32000"/>
    <x v="1"/>
    <n v="2302000"/>
    <s v="2"/>
    <s v="6320002302000"/>
    <s v="Dietes del personal no directiu"/>
    <n v="50"/>
    <n v="0"/>
    <n v="50"/>
    <n v="15.9"/>
    <n v="15.9"/>
    <n v="15.9"/>
    <n v="0"/>
    <n v="34.1"/>
  </r>
  <r>
    <n v="6"/>
    <n v="32000"/>
    <x v="1"/>
    <n v="2312000"/>
    <s v="2"/>
    <s v="6320002312000"/>
    <s v="Locomoció del personal no directiu"/>
    <n v="50"/>
    <n v="0"/>
    <n v="50"/>
    <n v="88.8"/>
    <n v="88.8"/>
    <n v="88.8"/>
    <n v="0"/>
    <n v="-38.799999999999997"/>
  </r>
  <r>
    <n v="6"/>
    <n v="32000"/>
    <x v="3"/>
    <n v="4670001"/>
    <s v="4"/>
    <s v="6320004670001"/>
    <s v="Cursos Català Aportació a CNL"/>
    <n v="22000"/>
    <n v="-22000"/>
    <n v="0"/>
    <n v="0"/>
    <n v="0"/>
    <n v="0"/>
    <n v="0"/>
    <n v="0"/>
  </r>
  <r>
    <n v="6"/>
    <n v="32000"/>
    <x v="3"/>
    <n v="4800068"/>
    <s v="4"/>
    <s v="6320004800068"/>
    <s v="Subv. Associació Sobreestants de Catalunya. Revista SOBBI."/>
    <n v="300"/>
    <n v="300"/>
    <n v="600"/>
    <n v="600"/>
    <n v="300"/>
    <n v="300"/>
    <n v="0"/>
    <n v="300"/>
  </r>
  <r>
    <n v="6"/>
    <n v="32000"/>
    <x v="3"/>
    <n v="4800073"/>
    <s v="4"/>
    <s v="6320004800073"/>
    <s v="Subv. Centres Educatius"/>
    <n v="800"/>
    <n v="-280"/>
    <n v="520"/>
    <n v="0"/>
    <n v="0"/>
    <n v="0"/>
    <n v="0"/>
    <n v="520"/>
  </r>
  <r>
    <n v="6"/>
    <n v="32000"/>
    <x v="3"/>
    <n v="4800076"/>
    <s v="4"/>
    <s v="6320004800076"/>
    <s v="Subv. Entitats Educatives"/>
    <n v="1500"/>
    <n v="-1500"/>
    <n v="0"/>
    <n v="0"/>
    <n v="0"/>
    <n v="0"/>
    <n v="0"/>
    <n v="0"/>
  </r>
  <r>
    <n v="6"/>
    <n v="32302"/>
    <x v="1"/>
    <n v="2211001"/>
    <s v="2"/>
    <s v="6323022211001"/>
    <s v="Productes de neteja i bany"/>
    <n v="0"/>
    <n v="0"/>
    <n v="0"/>
    <n v="219.78"/>
    <n v="219.78"/>
    <n v="219.78"/>
    <n v="0"/>
    <n v="-219.78"/>
  </r>
  <r>
    <n v="6"/>
    <n v="32304"/>
    <x v="1"/>
    <n v="2200001"/>
    <s v="2"/>
    <s v="6323042200001"/>
    <s v="Material d'oficina"/>
    <n v="500"/>
    <n v="0"/>
    <n v="500"/>
    <n v="305.11"/>
    <n v="117.16"/>
    <n v="117.16"/>
    <n v="0"/>
    <n v="382.84"/>
  </r>
  <r>
    <n v="6"/>
    <n v="32304"/>
    <x v="1"/>
    <n v="2200002"/>
    <s v="2"/>
    <s v="6323042200002"/>
    <s v="Material didàctic"/>
    <n v="2000"/>
    <n v="0"/>
    <n v="2000"/>
    <n v="1865.04"/>
    <n v="1865.04"/>
    <n v="1865.04"/>
    <n v="0"/>
    <n v="134.96"/>
  </r>
  <r>
    <n v="6"/>
    <n v="32304"/>
    <x v="1"/>
    <n v="2210401"/>
    <s v="2"/>
    <s v="6323042210401"/>
    <s v="Vestuari del Personal"/>
    <n v="500"/>
    <n v="0"/>
    <n v="500"/>
    <n v="408.01"/>
    <n v="408.01"/>
    <n v="408.01"/>
    <n v="0"/>
    <n v="91.99"/>
  </r>
  <r>
    <n v="6"/>
    <n v="32304"/>
    <x v="1"/>
    <n v="2210501"/>
    <s v="2"/>
    <s v="6323042210501"/>
    <s v="Productes alimentaris"/>
    <n v="300"/>
    <n v="0"/>
    <n v="300"/>
    <n v="396.6"/>
    <n v="396.6"/>
    <n v="396.6"/>
    <n v="0"/>
    <n v="-96.6"/>
  </r>
  <r>
    <n v="6"/>
    <n v="32304"/>
    <x v="1"/>
    <n v="2210502"/>
    <s v="2"/>
    <s v="6323042210502"/>
    <s v="Subministrament servei menjador"/>
    <n v="19800"/>
    <n v="2682.85"/>
    <n v="22482.85"/>
    <n v="23508.400000000001"/>
    <n v="19515.080000000002"/>
    <n v="19515.080000000002"/>
    <n v="0"/>
    <n v="2967.77"/>
  </r>
  <r>
    <n v="6"/>
    <n v="32304"/>
    <x v="1"/>
    <n v="2211001"/>
    <s v="2"/>
    <s v="6323042211001"/>
    <s v="Productes de neteja i bany"/>
    <n v="1500"/>
    <n v="0"/>
    <n v="1500"/>
    <n v="1833.15"/>
    <n v="1833.15"/>
    <n v="1833.15"/>
    <n v="0"/>
    <n v="-333.15"/>
  </r>
  <r>
    <n v="6"/>
    <n v="32304"/>
    <x v="1"/>
    <n v="2269900"/>
    <s v="2"/>
    <s v="6323042269900"/>
    <s v="Altres despeses diverses"/>
    <n v="550"/>
    <n v="0"/>
    <n v="550"/>
    <n v="10.25"/>
    <n v="10.25"/>
    <n v="10.25"/>
    <n v="0"/>
    <n v="539.75"/>
  </r>
  <r>
    <n v="6"/>
    <n v="32304"/>
    <x v="1"/>
    <n v="2270001"/>
    <s v="2"/>
    <s v="6323042270001"/>
    <s v="Neteges Alba"/>
    <n v="21000"/>
    <n v="774.39"/>
    <n v="21774.39"/>
    <n v="23090.32"/>
    <n v="18696.77"/>
    <n v="18696.77"/>
    <n v="0"/>
    <n v="3077.62"/>
  </r>
  <r>
    <n v="6"/>
    <n v="32305"/>
    <x v="1"/>
    <n v="2200001"/>
    <s v="2"/>
    <s v="6323052200001"/>
    <s v="Material d'oficina"/>
    <n v="500"/>
    <n v="0"/>
    <n v="500"/>
    <n v="187.95"/>
    <n v="0"/>
    <n v="0"/>
    <n v="0"/>
    <n v="500"/>
  </r>
  <r>
    <n v="6"/>
    <n v="32305"/>
    <x v="1"/>
    <n v="2200002"/>
    <s v="2"/>
    <s v="6323052200002"/>
    <s v="Material didàctic"/>
    <n v="3000"/>
    <n v="0"/>
    <n v="3000"/>
    <n v="2151.7199999999998"/>
    <n v="2151.7199999999998"/>
    <n v="2151.7199999999998"/>
    <n v="0"/>
    <n v="848.28"/>
  </r>
  <r>
    <n v="6"/>
    <n v="32305"/>
    <x v="1"/>
    <n v="2210401"/>
    <s v="2"/>
    <s v="6323052210401"/>
    <s v="Vestuari del Personal"/>
    <n v="500"/>
    <n v="0"/>
    <n v="500"/>
    <n v="489.6"/>
    <n v="489.6"/>
    <n v="489.6"/>
    <n v="0"/>
    <n v="10.4"/>
  </r>
  <r>
    <n v="6"/>
    <n v="32305"/>
    <x v="1"/>
    <n v="2210501"/>
    <s v="2"/>
    <s v="6323052210501"/>
    <s v="Productes alimentaris"/>
    <n v="300"/>
    <n v="0"/>
    <n v="300"/>
    <n v="353.91"/>
    <n v="353.91"/>
    <n v="353.91"/>
    <n v="0"/>
    <n v="-53.91"/>
  </r>
  <r>
    <n v="6"/>
    <n v="32305"/>
    <x v="1"/>
    <n v="2210502"/>
    <s v="2"/>
    <s v="6323052210502"/>
    <s v="Subministrament servei menjador"/>
    <n v="29400"/>
    <n v="3875.51"/>
    <n v="33275.51"/>
    <n v="30403.53"/>
    <n v="24986.3"/>
    <n v="24986.3"/>
    <n v="0"/>
    <n v="8289.2099999999991"/>
  </r>
  <r>
    <n v="6"/>
    <n v="32305"/>
    <x v="1"/>
    <n v="2211001"/>
    <s v="2"/>
    <s v="6323052211001"/>
    <s v="Productes de neteja i bany"/>
    <n v="1500"/>
    <n v="0"/>
    <n v="1500"/>
    <n v="1929.81"/>
    <n v="1929.81"/>
    <n v="1929.81"/>
    <n v="0"/>
    <n v="-429.81"/>
  </r>
  <r>
    <n v="6"/>
    <n v="32305"/>
    <x v="1"/>
    <n v="2269900"/>
    <s v="2"/>
    <s v="6323052269900"/>
    <s v="Altres despeses diverses"/>
    <n v="200"/>
    <n v="0"/>
    <n v="200"/>
    <n v="0"/>
    <n v="0"/>
    <n v="0"/>
    <n v="0"/>
    <n v="200"/>
  </r>
  <r>
    <n v="6"/>
    <n v="32305"/>
    <x v="1"/>
    <n v="2270001"/>
    <s v="2"/>
    <s v="6323052270001"/>
    <s v="Neteges Alba"/>
    <n v="20322"/>
    <n v="746.65"/>
    <n v="21068.65"/>
    <n v="22256.85"/>
    <n v="18386.87"/>
    <n v="18386.87"/>
    <n v="0"/>
    <n v="2681.78"/>
  </r>
  <r>
    <n v="6"/>
    <n v="32305"/>
    <x v="1"/>
    <n v="2279900"/>
    <s v="2"/>
    <s v="6323052279900"/>
    <s v="Altres treballs realitzats per altres empreses i professionals"/>
    <n v="1000"/>
    <n v="0"/>
    <n v="1000"/>
    <n v="0"/>
    <n v="0"/>
    <n v="0"/>
    <n v="0"/>
    <n v="1000"/>
  </r>
  <r>
    <n v="6"/>
    <n v="32400"/>
    <x v="3"/>
    <n v="4800090"/>
    <s v="4"/>
    <s v="6324004800090"/>
    <s v="Subv. Ins. Alfons Costafreda. Programa SEFED. Conveni aula de simulació d'empreses."/>
    <n v="2500"/>
    <n v="-2500"/>
    <n v="0"/>
    <n v="0"/>
    <n v="0"/>
    <n v="0"/>
    <n v="0"/>
    <n v="0"/>
  </r>
  <r>
    <n v="6"/>
    <n v="32600"/>
    <x v="1"/>
    <n v="2130002"/>
    <s v="2"/>
    <s v="6326002130002"/>
    <s v="Manteniment instruments projecte Brass band"/>
    <n v="1000"/>
    <n v="0"/>
    <n v="1000"/>
    <n v="759"/>
    <n v="759"/>
    <n v="759"/>
    <n v="0"/>
    <n v="241"/>
  </r>
  <r>
    <n v="6"/>
    <n v="32600"/>
    <x v="1"/>
    <n v="2150001"/>
    <s v="2"/>
    <s v="6326002150001"/>
    <s v="Manteniment mobiliari"/>
    <n v="250"/>
    <n v="0"/>
    <n v="250"/>
    <n v="0"/>
    <n v="0"/>
    <n v="0"/>
    <n v="0"/>
    <n v="250"/>
  </r>
  <r>
    <n v="6"/>
    <n v="32600"/>
    <x v="1"/>
    <n v="2190001"/>
    <s v="2"/>
    <s v="6326002190001"/>
    <s v="Manteniment d'instruments i altre immob.material"/>
    <n v="1200"/>
    <n v="0"/>
    <n v="1200"/>
    <n v="785.29"/>
    <n v="785.29"/>
    <n v="785.29"/>
    <n v="0"/>
    <n v="414.71"/>
  </r>
  <r>
    <n v="6"/>
    <n v="32600"/>
    <x v="1"/>
    <n v="2200001"/>
    <s v="2"/>
    <s v="6326002200001"/>
    <s v="Material d'oficina"/>
    <n v="3000"/>
    <n v="0"/>
    <n v="3000"/>
    <n v="1504.09"/>
    <n v="1080.44"/>
    <n v="1080.44"/>
    <n v="0"/>
    <n v="1919.56"/>
  </r>
  <r>
    <n v="6"/>
    <n v="32600"/>
    <x v="1"/>
    <n v="2210501"/>
    <s v="2"/>
    <s v="6326002210501"/>
    <s v="Productes alimentaris."/>
    <n v="0"/>
    <n v="0"/>
    <n v="0"/>
    <n v="81.8"/>
    <n v="81.8"/>
    <n v="81.8"/>
    <n v="0"/>
    <n v="-81.8"/>
  </r>
  <r>
    <n v="6"/>
    <n v="32600"/>
    <x v="1"/>
    <n v="2211001"/>
    <s v="2"/>
    <s v="6326002211001"/>
    <s v="Productes de neteja i bany"/>
    <n v="0"/>
    <n v="0"/>
    <n v="0"/>
    <n v="146.77000000000001"/>
    <n v="146.77000000000001"/>
    <n v="146.77000000000001"/>
    <n v="0"/>
    <n v="-146.77000000000001"/>
  </r>
  <r>
    <n v="6"/>
    <n v="32600"/>
    <x v="1"/>
    <n v="2220101"/>
    <s v="2"/>
    <s v="6326002220101"/>
    <s v="Despeses Postals"/>
    <n v="100"/>
    <n v="0"/>
    <n v="100"/>
    <n v="0"/>
    <n v="0"/>
    <n v="0"/>
    <n v="0"/>
    <n v="100"/>
  </r>
  <r>
    <n v="6"/>
    <n v="32600"/>
    <x v="1"/>
    <n v="2220301"/>
    <s v="2"/>
    <s v="6326002220301"/>
    <s v="Manteniment web"/>
    <n v="150"/>
    <n v="0"/>
    <n v="150"/>
    <n v="145.19999999999999"/>
    <n v="145.19999999999999"/>
    <n v="145.19999999999999"/>
    <n v="0"/>
    <n v="4.8"/>
  </r>
  <r>
    <n v="6"/>
    <n v="32600"/>
    <x v="1"/>
    <n v="2260101"/>
    <s v="2"/>
    <s v="6326002260101"/>
    <s v="Atencions protcol·làries i representatives"/>
    <n v="250"/>
    <n v="0"/>
    <n v="250"/>
    <n v="0"/>
    <n v="0"/>
    <n v="0"/>
    <n v="0"/>
    <n v="250"/>
  </r>
  <r>
    <n v="6"/>
    <n v="32600"/>
    <x v="1"/>
    <n v="2260201"/>
    <s v="2"/>
    <s v="6326002260201"/>
    <s v="Publicitat i propaganda"/>
    <n v="100"/>
    <n v="0"/>
    <n v="100"/>
    <n v="0"/>
    <n v="0"/>
    <n v="0"/>
    <n v="0"/>
    <n v="100"/>
  </r>
  <r>
    <n v="6"/>
    <n v="32600"/>
    <x v="1"/>
    <n v="2269929"/>
    <s v="2"/>
    <s v="6326002269929"/>
    <s v="Altres despeses diverses ACEM"/>
    <n v="2000"/>
    <n v="0"/>
    <n v="2000"/>
    <n v="1452.09"/>
    <n v="1452.09"/>
    <n v="1452.09"/>
    <n v="0"/>
    <n v="547.91"/>
  </r>
  <r>
    <n v="6"/>
    <n v="32600"/>
    <x v="1"/>
    <n v="2270600"/>
    <s v="2"/>
    <s v="6326002270600"/>
    <s v="Estudis i treballs tècnics"/>
    <n v="50"/>
    <n v="0"/>
    <n v="50"/>
    <n v="0"/>
    <n v="0"/>
    <n v="0"/>
    <n v="0"/>
    <n v="50"/>
  </r>
  <r>
    <n v="6"/>
    <n v="32600"/>
    <x v="1"/>
    <n v="2279940"/>
    <s v="2"/>
    <s v="6326002279940"/>
    <s v="Manteniment programari informàtic"/>
    <n v="1500"/>
    <n v="0"/>
    <n v="1500"/>
    <n v="1349.08"/>
    <n v="1349.08"/>
    <n v="1349.08"/>
    <n v="0"/>
    <n v="150.91999999999999"/>
  </r>
  <r>
    <n v="6"/>
    <n v="32600"/>
    <x v="2"/>
    <n v="6330006"/>
    <s v="6"/>
    <s v="6326006330006"/>
    <s v="Material docent"/>
    <n v="1000"/>
    <n v="0"/>
    <n v="1000"/>
    <n v="634.30999999999995"/>
    <n v="634.30999999999995"/>
    <n v="634.30999999999995"/>
    <n v="0"/>
    <n v="365.69"/>
  </r>
  <r>
    <n v="6"/>
    <n v="32600"/>
    <x v="2"/>
    <n v="6330009"/>
    <s v="6"/>
    <s v="6326006330009"/>
    <s v="Instruments musicals"/>
    <n v="3000"/>
    <n v="0"/>
    <n v="3000"/>
    <n v="2986.02"/>
    <n v="2986.02"/>
    <n v="2986.02"/>
    <n v="0"/>
    <n v="13.98"/>
  </r>
  <r>
    <n v="6"/>
    <n v="32600"/>
    <x v="2"/>
    <n v="6350000"/>
    <s v="6"/>
    <s v="6326006350000"/>
    <s v="Mobiliari"/>
    <n v="0"/>
    <n v="1419.9"/>
    <n v="1419.9"/>
    <n v="1419.9"/>
    <n v="1419.69"/>
    <n v="1419.69"/>
    <n v="0"/>
    <n v="0.21"/>
  </r>
  <r>
    <n v="6"/>
    <n v="32602"/>
    <x v="1"/>
    <n v="2120000"/>
    <s v="2"/>
    <s v="6326022120000"/>
    <m/>
    <n v="0"/>
    <n v="0"/>
    <n v="0"/>
    <n v="280.24"/>
    <n v="280.24"/>
    <n v="280.24"/>
    <n v="0"/>
    <n v="-280.24"/>
  </r>
  <r>
    <n v="6"/>
    <n v="32602"/>
    <x v="1"/>
    <n v="2269900"/>
    <s v="2"/>
    <s v="6326022269900"/>
    <s v="Altres despeses diverses"/>
    <n v="5000"/>
    <n v="10400"/>
    <n v="15400"/>
    <n v="14847"/>
    <n v="14847"/>
    <n v="14847"/>
    <n v="0"/>
    <n v="553"/>
  </r>
  <r>
    <n v="6"/>
    <n v="32602"/>
    <x v="1"/>
    <n v="2269901"/>
    <s v="2"/>
    <s v="6326022269901"/>
    <s v="Taller diversificat - BrassBand"/>
    <n v="2500"/>
    <n v="0"/>
    <n v="2500"/>
    <n v="605"/>
    <n v="605"/>
    <n v="605"/>
    <n v="0"/>
    <n v="1895"/>
  </r>
  <r>
    <n v="6"/>
    <n v="32602"/>
    <x v="1"/>
    <n v="2269902"/>
    <s v="2"/>
    <s v="6326022269902"/>
    <s v="Fira/Mostra educació/ocupació"/>
    <n v="2500"/>
    <n v="0"/>
    <n v="2500"/>
    <n v="1916.92"/>
    <n v="1916.92"/>
    <n v="1916.92"/>
    <n v="0"/>
    <n v="583.08000000000004"/>
  </r>
  <r>
    <n v="6"/>
    <n v="32602"/>
    <x v="1"/>
    <n v="2269903"/>
    <s v="2"/>
    <s v="6326022269903"/>
    <s v="Taller diversificat de suport i reforç educatiu"/>
    <n v="41700"/>
    <n v="0"/>
    <n v="41700"/>
    <n v="0"/>
    <n v="0"/>
    <n v="0"/>
    <n v="0"/>
    <n v="41700"/>
  </r>
  <r>
    <n v="6"/>
    <n v="32602"/>
    <x v="1"/>
    <n v="2269916"/>
    <s v="2"/>
    <s v="6326022269916"/>
    <s v="Activitats educatives"/>
    <n v="1500"/>
    <n v="0"/>
    <n v="1500"/>
    <n v="1105"/>
    <n v="1105"/>
    <n v="1105"/>
    <n v="0"/>
    <n v="395"/>
  </r>
  <r>
    <n v="6"/>
    <n v="32602"/>
    <x v="1"/>
    <n v="2279900"/>
    <s v="2"/>
    <s v="6326022279900"/>
    <s v="Altres treballs realitzats per altres empreses i professionals"/>
    <n v="1500"/>
    <n v="0"/>
    <n v="1500"/>
    <n v="1638.22"/>
    <n v="1638.22"/>
    <n v="1638.22"/>
    <n v="0"/>
    <n v="-138.22"/>
  </r>
  <r>
    <n v="6"/>
    <n v="32602"/>
    <x v="1"/>
    <n v="2279907"/>
    <s v="2"/>
    <s v="6326022279907"/>
    <s v="Contractació a tercers per Esplais/Casals d'estiu"/>
    <n v="12000"/>
    <n v="0"/>
    <n v="12000"/>
    <n v="0"/>
    <n v="0"/>
    <n v="0"/>
    <n v="0"/>
    <n v="12000"/>
  </r>
  <r>
    <n v="6"/>
    <n v="32602"/>
    <x v="1"/>
    <n v="2279947"/>
    <s v="2"/>
    <s v="6326022279947"/>
    <s v="Petits arqueòlegs"/>
    <n v="2000"/>
    <n v="0"/>
    <n v="2000"/>
    <n v="1320.23"/>
    <n v="1320.23"/>
    <n v="1320.23"/>
    <n v="0"/>
    <n v="679.77"/>
  </r>
  <r>
    <n v="6"/>
    <n v="32602"/>
    <x v="3"/>
    <n v="4800070"/>
    <s v="4"/>
    <s v="6326024800070"/>
    <s v="Subv. Beques Material Escolar"/>
    <n v="9000"/>
    <n v="-9000"/>
    <n v="0"/>
    <n v="0"/>
    <n v="0"/>
    <n v="0"/>
    <n v="0"/>
    <n v="0"/>
  </r>
  <r>
    <n v="6"/>
    <n v="32602"/>
    <x v="3"/>
    <n v="4800115"/>
    <s v="4"/>
    <s v="6326024800115"/>
    <s v="Subv. Escola Pia. Llibres, material escolar i sortides curriculars."/>
    <n v="500"/>
    <n v="3440.26"/>
    <n v="3940.26"/>
    <n v="3940.26"/>
    <n v="2340.2600000000002"/>
    <n v="2340.2600000000002"/>
    <n v="0"/>
    <n v="1600"/>
  </r>
  <r>
    <n v="6"/>
    <n v="32602"/>
    <x v="3"/>
    <n v="4800121"/>
    <s v="4"/>
    <s v="6326024800121"/>
    <s v="Subv. Escola Maria-Mercè Marçal. Llibres, material escolar i sortides curriculars."/>
    <n v="500"/>
    <n v="-500"/>
    <n v="0"/>
    <n v="0"/>
    <n v="0"/>
    <n v="0"/>
    <n v="0"/>
    <n v="0"/>
  </r>
  <r>
    <n v="6"/>
    <n v="32602"/>
    <x v="3"/>
    <n v="4800147"/>
    <s v="4"/>
    <s v="6326024800147"/>
    <s v="Subv. Institut Alfons Costafreda. Llibres, material escolar i sortides curriculars."/>
    <n v="500"/>
    <n v="-500"/>
    <n v="0"/>
    <n v="0"/>
    <n v="0"/>
    <n v="0"/>
    <n v="0"/>
    <n v="0"/>
  </r>
  <r>
    <n v="6"/>
    <n v="32602"/>
    <x v="3"/>
    <n v="4800149"/>
    <s v="4"/>
    <s v="6326024800149"/>
    <s v="Subv. Fundació Vedruna Tàrrega - Sant Josep. Llibres, material escolar i sortides curriculars."/>
    <n v="500"/>
    <n v="10759"/>
    <n v="11259"/>
    <n v="11259"/>
    <n v="6759"/>
    <n v="6759"/>
    <n v="0"/>
    <n v="4500"/>
  </r>
  <r>
    <n v="6"/>
    <n v="32602"/>
    <x v="3"/>
    <n v="4800150"/>
    <s v="4"/>
    <s v="6326024800150"/>
    <s v="Subv. Escola Àngel Guimerà. Llibres, material escolar i sortides curriculars."/>
    <n v="500"/>
    <n v="572.55999999999995"/>
    <n v="1072.56"/>
    <n v="1072.56"/>
    <n v="1072.56"/>
    <n v="1072.56"/>
    <n v="0"/>
    <n v="0"/>
  </r>
  <r>
    <n v="6"/>
    <n v="32602"/>
    <x v="3"/>
    <n v="4800174"/>
    <s v="4"/>
    <s v="6326024800174"/>
    <s v="Subv. Escola Jacint Verdaguer. Llibres, material escolar i sortides curriculars."/>
    <n v="500"/>
    <n v="-50"/>
    <n v="450"/>
    <n v="450"/>
    <n v="450"/>
    <n v="450"/>
    <n v="0"/>
    <n v="0"/>
  </r>
  <r>
    <n v="6"/>
    <n v="32602"/>
    <x v="3"/>
    <n v="4800177"/>
    <s v="4"/>
    <s v="6326024800177"/>
    <s v="Subv. Institut Manuel de Pedrolo. Llibres, material escolar i sortides curriculars."/>
    <n v="500"/>
    <n v="-500"/>
    <n v="0"/>
    <n v="0"/>
    <n v="0"/>
    <n v="0"/>
    <n v="0"/>
    <n v="0"/>
  </r>
  <r>
    <n v="6"/>
    <n v="32602"/>
    <x v="3"/>
    <n v="4800178"/>
    <s v="4"/>
    <s v="6326024800178"/>
    <s v="Subv. Escola Sta. Maria de l'Alba. Llibres, material escolar i sortides curriculars."/>
    <n v="500"/>
    <n v="0"/>
    <n v="500"/>
    <n v="500"/>
    <n v="0"/>
    <n v="0"/>
    <n v="0"/>
    <n v="500"/>
  </r>
  <r>
    <n v="6"/>
    <n v="32602"/>
    <x v="3"/>
    <n v="4800185"/>
    <s v="4"/>
    <s v="6326024800185"/>
    <s v="Subv. vetlladors per a infants amb NEE"/>
    <n v="8000"/>
    <n v="0"/>
    <n v="8000"/>
    <n v="8000"/>
    <n v="8000"/>
    <n v="8000"/>
    <n v="0"/>
    <n v="0"/>
  </r>
  <r>
    <n v="6"/>
    <n v="32604"/>
    <x v="1"/>
    <n v="2279965"/>
    <s v="2"/>
    <s v="6326042279965"/>
    <s v="MRR TALLERS SUPORT I ACOMPANYAMENT EDUCATIU"/>
    <n v="0"/>
    <n v="41700"/>
    <n v="41700"/>
    <n v="41700"/>
    <n v="41700"/>
    <n v="41700"/>
    <n v="0"/>
    <n v="0"/>
  </r>
  <r>
    <n v="6"/>
    <n v="32604"/>
    <x v="1"/>
    <n v="2279966"/>
    <s v="2"/>
    <s v="6326042279966"/>
    <s v="MRR PROMOCIÓ OPORTUNITATS EDUCATIVES MÉS ENLLÀ DE L'ESCOLA"/>
    <n v="0"/>
    <n v="11571"/>
    <n v="11571"/>
    <n v="11571"/>
    <n v="11570.5"/>
    <n v="11570.5"/>
    <n v="0"/>
    <n v="0.5"/>
  </r>
  <r>
    <n v="6"/>
    <n v="32701"/>
    <x v="1"/>
    <n v="2200001"/>
    <s v="2"/>
    <s v="6327012200001"/>
    <s v="Material d'oficina"/>
    <n v="375"/>
    <n v="0"/>
    <n v="375"/>
    <n v="298.64"/>
    <n v="63.28"/>
    <n v="63.28"/>
    <n v="0"/>
    <n v="311.72000000000003"/>
  </r>
  <r>
    <n v="6"/>
    <n v="32701"/>
    <x v="1"/>
    <n v="2210501"/>
    <s v="2"/>
    <s v="6327012210501"/>
    <s v="Productes alimentaris"/>
    <n v="200"/>
    <n v="0"/>
    <n v="200"/>
    <n v="237.47"/>
    <n v="237.47"/>
    <n v="237.47"/>
    <n v="0"/>
    <n v="-37.47"/>
  </r>
  <r>
    <n v="6"/>
    <n v="32701"/>
    <x v="1"/>
    <n v="2211001"/>
    <s v="2"/>
    <s v="6327012211001"/>
    <s v="Productes de neteja i bany"/>
    <n v="93.12"/>
    <n v="0"/>
    <n v="93.12"/>
    <n v="0"/>
    <n v="0"/>
    <n v="0"/>
    <n v="0"/>
    <n v="93.12"/>
  </r>
  <r>
    <n v="6"/>
    <n v="32701"/>
    <x v="1"/>
    <n v="2219905"/>
    <s v="2"/>
    <s v="6327012219905"/>
    <s v="COVID Subministrament de productes"/>
    <n v="100"/>
    <n v="0"/>
    <n v="100"/>
    <n v="45.28"/>
    <n v="45.28"/>
    <n v="45.28"/>
    <n v="0"/>
    <n v="54.72"/>
  </r>
  <r>
    <n v="6"/>
    <n v="32701"/>
    <x v="1"/>
    <n v="2240001"/>
    <s v="2"/>
    <s v="6327012240001"/>
    <s v="Assegurances"/>
    <n v="600"/>
    <n v="0"/>
    <n v="600"/>
    <n v="366.9"/>
    <n v="366.9"/>
    <n v="366.9"/>
    <n v="0"/>
    <n v="233.1"/>
  </r>
  <r>
    <n v="6"/>
    <n v="32701"/>
    <x v="1"/>
    <n v="2260201"/>
    <s v="2"/>
    <s v="6327012260201"/>
    <s v="Publicitat i propaganda"/>
    <n v="100"/>
    <n v="0"/>
    <n v="100"/>
    <n v="664.29"/>
    <n v="664.29"/>
    <n v="664.29"/>
    <n v="0"/>
    <n v="-564.29"/>
  </r>
  <r>
    <n v="6"/>
    <n v="32701"/>
    <x v="1"/>
    <n v="2269904"/>
    <s v="2"/>
    <s v="6327012269904"/>
    <s v="Activitats Joventut"/>
    <n v="9600"/>
    <n v="2500"/>
    <n v="12100"/>
    <n v="10209.040000000001"/>
    <n v="9820.74"/>
    <n v="9820.74"/>
    <n v="0"/>
    <n v="2279.2600000000002"/>
  </r>
  <r>
    <n v="6"/>
    <n v="32701"/>
    <x v="1"/>
    <n v="2269906"/>
    <s v="2"/>
    <s v="6327012269906"/>
    <s v="Activitats ciutadania"/>
    <n v="500"/>
    <n v="4000"/>
    <n v="4500"/>
    <n v="2190.25"/>
    <n v="2190.25"/>
    <n v="2190.25"/>
    <n v="0"/>
    <n v="2309.75"/>
  </r>
  <r>
    <n v="6"/>
    <n v="32701"/>
    <x v="1"/>
    <n v="2269938"/>
    <s v="2"/>
    <s v="6327012269938"/>
    <s v="Projecte i obres de millora de l'Oficina Jove"/>
    <n v="3000"/>
    <n v="-200"/>
    <n v="2800"/>
    <n v="2989.11"/>
    <n v="2989.11"/>
    <n v="2989.11"/>
    <n v="0"/>
    <n v="-189.11"/>
  </r>
  <r>
    <n v="6"/>
    <n v="32701"/>
    <x v="1"/>
    <n v="2279956"/>
    <s v="2"/>
    <s v="6327012279956"/>
    <s v="Servei Ambulàncies"/>
    <n v="500"/>
    <n v="-500"/>
    <n v="0"/>
    <n v="0"/>
    <n v="0"/>
    <n v="0"/>
    <n v="0"/>
    <n v="0"/>
  </r>
  <r>
    <n v="6"/>
    <n v="32701"/>
    <x v="1"/>
    <n v="2302000"/>
    <s v="2"/>
    <s v="6327012302000"/>
    <s v="Dietes del personal no directiu"/>
    <n v="50"/>
    <n v="0"/>
    <n v="50"/>
    <n v="0"/>
    <n v="0"/>
    <n v="0"/>
    <n v="0"/>
    <n v="50"/>
  </r>
  <r>
    <n v="6"/>
    <n v="32701"/>
    <x v="1"/>
    <n v="2312000"/>
    <s v="2"/>
    <s v="6327012312000"/>
    <s v="Locomoció del personal no directiu"/>
    <n v="50"/>
    <n v="0"/>
    <n v="50"/>
    <n v="0"/>
    <n v="0"/>
    <n v="0"/>
    <n v="0"/>
    <n v="50"/>
  </r>
  <r>
    <n v="6"/>
    <n v="32701"/>
    <x v="3"/>
    <n v="4800007"/>
    <s v="4"/>
    <s v="6327014800007"/>
    <s v="Subv. Agrat. &quot;Juventudes&quot;"/>
    <n v="500"/>
    <n v="1650"/>
    <n v="2150"/>
    <n v="2150"/>
    <n v="1200"/>
    <n v="1200"/>
    <n v="0"/>
    <n v="950"/>
  </r>
  <r>
    <n v="6"/>
    <n v="32701"/>
    <x v="3"/>
    <n v="4800028"/>
    <s v="4"/>
    <s v="6327014800028"/>
    <s v="Subv. Agrat. Flèndit."/>
    <n v="4000"/>
    <n v="-4000"/>
    <n v="0"/>
    <n v="0"/>
    <n v="0"/>
    <n v="0"/>
    <n v="0"/>
    <n v="0"/>
  </r>
  <r>
    <n v="6"/>
    <n v="32701"/>
    <x v="3"/>
    <n v="4800170"/>
    <s v="4"/>
    <s v="6327014800170"/>
    <s v="Subv. Paupaterres. Concurs música jove"/>
    <n v="2500"/>
    <n v="0"/>
    <n v="2500"/>
    <n v="2500"/>
    <n v="1500"/>
    <n v="1500"/>
    <n v="0"/>
    <n v="1000"/>
  </r>
  <r>
    <n v="6"/>
    <n v="32701"/>
    <x v="3"/>
    <n v="4800190"/>
    <s v="4"/>
    <s v="6327014800190"/>
    <s v="Subv. AEiG Mestre Güell Roger de Llúria. Projecte &quot;Descobrim&quot;"/>
    <n v="1500"/>
    <n v="0"/>
    <n v="1500"/>
    <n v="1500"/>
    <n v="0"/>
    <n v="0"/>
    <n v="0"/>
    <n v="1500"/>
  </r>
  <r>
    <n v="7"/>
    <n v="23100"/>
    <x v="1"/>
    <n v="2020001"/>
    <s v="2"/>
    <s v="7231002020001"/>
    <s v="Arrendament Edificis"/>
    <n v="10890"/>
    <n v="0"/>
    <n v="10890"/>
    <n v="10890"/>
    <n v="10890"/>
    <n v="10890"/>
    <n v="0"/>
    <n v="0"/>
  </r>
  <r>
    <n v="7"/>
    <n v="23100"/>
    <x v="1"/>
    <n v="2150001"/>
    <s v="2"/>
    <s v="7231002150001"/>
    <s v="Manteniment mobiliari"/>
    <n v="3000"/>
    <n v="-3000"/>
    <n v="0"/>
    <n v="0"/>
    <n v="0"/>
    <n v="0"/>
    <n v="0"/>
    <n v="0"/>
  </r>
  <r>
    <n v="7"/>
    <n v="23100"/>
    <x v="1"/>
    <n v="2200001"/>
    <s v="2"/>
    <s v="7231002200001"/>
    <s v="Material d'oficina"/>
    <n v="500"/>
    <n v="0"/>
    <n v="500"/>
    <n v="94.15"/>
    <n v="0"/>
    <n v="0"/>
    <n v="0"/>
    <n v="500"/>
  </r>
  <r>
    <n v="7"/>
    <n v="23100"/>
    <x v="1"/>
    <n v="2210003"/>
    <s v="2"/>
    <s v="7231002210003"/>
    <s v="Energia elèctrica Pisos socials "/>
    <n v="500"/>
    <n v="0"/>
    <n v="500"/>
    <n v="78"/>
    <n v="78"/>
    <n v="78"/>
    <n v="0"/>
    <n v="422"/>
  </r>
  <r>
    <n v="7"/>
    <n v="23100"/>
    <x v="1"/>
    <n v="2210501"/>
    <s v="2"/>
    <s v="7231002210501"/>
    <s v="Productes alimentaris"/>
    <n v="100"/>
    <n v="0"/>
    <n v="100"/>
    <n v="75.510000000000005"/>
    <n v="75.510000000000005"/>
    <n v="75.510000000000005"/>
    <n v="0"/>
    <n v="24.49"/>
  </r>
  <r>
    <n v="7"/>
    <n v="23100"/>
    <x v="1"/>
    <n v="2219905"/>
    <s v="2"/>
    <s v="7231002219905"/>
    <s v="COVID Subministrament de productes"/>
    <n v="100"/>
    <n v="0"/>
    <n v="100"/>
    <n v="0"/>
    <n v="0"/>
    <n v="0"/>
    <n v="0"/>
    <n v="100"/>
  </r>
  <r>
    <n v="7"/>
    <n v="23100"/>
    <x v="1"/>
    <n v="2269900"/>
    <s v="2"/>
    <s v="7231002269900"/>
    <s v="Altres despeses diverses"/>
    <n v="250"/>
    <n v="0"/>
    <n v="250"/>
    <n v="22.83"/>
    <n v="22.83"/>
    <n v="22.83"/>
    <n v="0"/>
    <n v="227.17"/>
  </r>
  <r>
    <n v="7"/>
    <n v="23100"/>
    <x v="1"/>
    <n v="2312000"/>
    <s v="2"/>
    <s v="7231002312000"/>
    <s v="Locomoció del personal no directiu"/>
    <n v="0"/>
    <n v="0"/>
    <n v="0"/>
    <n v="54"/>
    <n v="54"/>
    <n v="54"/>
    <n v="0"/>
    <n v="-54"/>
  </r>
  <r>
    <n v="7"/>
    <n v="23100"/>
    <x v="2"/>
    <n v="6250000"/>
    <s v="6"/>
    <s v="7231006250000"/>
    <s v="Mobiliari."/>
    <n v="0"/>
    <n v="3000"/>
    <n v="3000"/>
    <n v="1681.57"/>
    <n v="1681.57"/>
    <n v="1681.57"/>
    <n v="0"/>
    <n v="1318.43"/>
  </r>
  <r>
    <n v="7"/>
    <n v="23101"/>
    <x v="1"/>
    <n v="2269900"/>
    <s v="2"/>
    <s v="7231012269900"/>
    <s v="Altres despeses diverses"/>
    <n v="1000"/>
    <n v="0"/>
    <n v="1000"/>
    <n v="0"/>
    <n v="0"/>
    <n v="0"/>
    <n v="0"/>
    <n v="1000"/>
  </r>
  <r>
    <n v="7"/>
    <n v="23101"/>
    <x v="1"/>
    <n v="2269918"/>
    <s v="2"/>
    <s v="7231012269918"/>
    <s v="Projecte Recepta Social"/>
    <n v="500"/>
    <n v="0"/>
    <n v="500"/>
    <n v="602.84"/>
    <n v="602.84"/>
    <n v="602.84"/>
    <n v="0"/>
    <n v="-102.84"/>
  </r>
  <r>
    <n v="7"/>
    <n v="23101"/>
    <x v="1"/>
    <n v="2269919"/>
    <s v="2"/>
    <s v="7231012269919"/>
    <s v="Projecte Menjador Social"/>
    <n v="3000"/>
    <n v="0"/>
    <n v="3000"/>
    <n v="0"/>
    <n v="0"/>
    <n v="0"/>
    <n v="0"/>
    <n v="3000"/>
  </r>
  <r>
    <n v="7"/>
    <n v="23101"/>
    <x v="1"/>
    <n v="2269923"/>
    <s v="2"/>
    <s v="7231012269923"/>
    <s v="Programa Sempre acompanyats"/>
    <n v="5000"/>
    <n v="0"/>
    <n v="5000"/>
    <n v="390"/>
    <n v="390"/>
    <n v="390"/>
    <n v="0"/>
    <n v="4610"/>
  </r>
  <r>
    <n v="7"/>
    <n v="23101"/>
    <x v="1"/>
    <n v="2269924"/>
    <s v="2"/>
    <s v="7231012269924"/>
    <s v="Activitats Acció Social"/>
    <n v="3000"/>
    <n v="0"/>
    <n v="3000"/>
    <n v="666.65"/>
    <n v="666.65"/>
    <n v="666.65"/>
    <n v="0"/>
    <n v="2333.35"/>
  </r>
  <r>
    <n v="7"/>
    <n v="23101"/>
    <x v="1"/>
    <n v="2279949"/>
    <s v="2"/>
    <s v="7231012279949"/>
    <s v="Altres projectes socials"/>
    <n v="3000"/>
    <n v="0"/>
    <n v="3000"/>
    <n v="1485.99"/>
    <n v="1485.99"/>
    <n v="1344.81"/>
    <n v="141.18"/>
    <n v="1514.01"/>
  </r>
  <r>
    <n v="7"/>
    <n v="23101"/>
    <x v="3"/>
    <n v="4650001"/>
    <s v="4"/>
    <s v="7231014650001"/>
    <s v="Serveis socials Consell Comarcal"/>
    <n v="100000"/>
    <n v="0"/>
    <n v="100000"/>
    <n v="0"/>
    <n v="0"/>
    <n v="0"/>
    <n v="0"/>
    <n v="100000"/>
  </r>
  <r>
    <n v="7"/>
    <n v="23102"/>
    <x v="1"/>
    <n v="2269923"/>
    <s v="2"/>
    <s v="7231022269923"/>
    <s v="Contracte de sonortització i ilumunació"/>
    <n v="181.5"/>
    <n v="0"/>
    <n v="181.5"/>
    <n v="0"/>
    <n v="0"/>
    <n v="0"/>
    <n v="0"/>
    <n v="181.5"/>
  </r>
  <r>
    <n v="7"/>
    <n v="23102"/>
    <x v="3"/>
    <n v="4800006"/>
    <s v="4"/>
    <s v="7231024800006"/>
    <s v="Subv. Taller Alba. Equinoteràpia."/>
    <n v="1500"/>
    <n v="1500"/>
    <n v="3000"/>
    <n v="3000"/>
    <n v="1500"/>
    <n v="1500"/>
    <n v="0"/>
    <n v="1500"/>
  </r>
  <r>
    <n v="7"/>
    <n v="23102"/>
    <x v="3"/>
    <n v="4800054"/>
    <s v="4"/>
    <s v="7231024800054"/>
    <s v="Subv. Ass. Sant Antoni d'Amics de la Residència. Revista i activitats. "/>
    <n v="600"/>
    <n v="0"/>
    <n v="600"/>
    <n v="0"/>
    <n v="0"/>
    <n v="0"/>
    <n v="0"/>
    <n v="600"/>
  </r>
  <r>
    <n v="7"/>
    <n v="23102"/>
    <x v="3"/>
    <n v="4800087"/>
    <s v="4"/>
    <s v="7231024800087"/>
    <s v="Subv. Associació Alzheimer Tàrrega. Estimulació cognitiva."/>
    <n v="5400"/>
    <n v="5400"/>
    <n v="10800"/>
    <n v="10800"/>
    <n v="5400"/>
    <n v="5400"/>
    <n v="0"/>
    <n v="5400"/>
  </r>
  <r>
    <n v="7"/>
    <n v="23102"/>
    <x v="3"/>
    <n v="4800128"/>
    <s v="4"/>
    <s v="7231024800128"/>
    <s v="Subv. Creu Roja. Ocupació."/>
    <n v="6000"/>
    <n v="6000"/>
    <n v="12000"/>
    <n v="12000"/>
    <n v="6000"/>
    <n v="6000"/>
    <n v="0"/>
    <n v="6000"/>
  </r>
  <r>
    <n v="7"/>
    <n v="23102"/>
    <x v="3"/>
    <n v="4800137"/>
    <s v="4"/>
    <s v="7231024800137"/>
    <s v="Subv. Servei de Suport al Dol de Ponent. Activitats."/>
    <n v="600"/>
    <n v="600"/>
    <n v="1200"/>
    <n v="1200"/>
    <n v="600"/>
    <n v="600"/>
    <n v="0"/>
    <n v="600"/>
  </r>
  <r>
    <n v="7"/>
    <n v="23102"/>
    <x v="3"/>
    <n v="4800159"/>
    <s v="4"/>
    <s v="7231024800159"/>
    <s v="Subv. Aula d’Extensió Universitària. Xerrades i tallers. "/>
    <n v="500"/>
    <n v="400"/>
    <n v="900"/>
    <n v="400"/>
    <n v="400"/>
    <n v="400"/>
    <n v="0"/>
    <n v="500"/>
  </r>
  <r>
    <n v="7"/>
    <n v="23102"/>
    <x v="3"/>
    <n v="4800181"/>
    <s v="4"/>
    <s v="7231024800181"/>
    <s v="Subv. Ass. Alba. Projecte benestar i salut"/>
    <n v="10500"/>
    <n v="10000"/>
    <n v="20500"/>
    <n v="20000"/>
    <n v="10000"/>
    <n v="10000"/>
    <n v="0"/>
    <n v="10500"/>
  </r>
  <r>
    <n v="7"/>
    <n v="23102"/>
    <x v="7"/>
    <n v="7800016"/>
    <s v="7"/>
    <s v="7231027800016"/>
    <s v="Subv. Fundació Residència Gent Gran St. Antoni. Renovació material geriàtric"/>
    <n v="6000"/>
    <n v="0"/>
    <n v="6000"/>
    <n v="6000"/>
    <n v="6000"/>
    <n v="6000"/>
    <n v="0"/>
    <n v="0"/>
  </r>
  <r>
    <n v="7"/>
    <n v="23103"/>
    <x v="1"/>
    <n v="2200001"/>
    <s v="2"/>
    <s v="7231032200001"/>
    <s v="Material d'oficina"/>
    <n v="300"/>
    <n v="0"/>
    <n v="300"/>
    <n v="70.61"/>
    <n v="0"/>
    <n v="0"/>
    <n v="0"/>
    <n v="300"/>
  </r>
  <r>
    <n v="7"/>
    <n v="23103"/>
    <x v="1"/>
    <n v="2219905"/>
    <s v="2"/>
    <s v="7231032219905"/>
    <s v="COVID Subministrament de productes"/>
    <n v="100"/>
    <n v="0"/>
    <n v="100"/>
    <n v="0"/>
    <n v="0"/>
    <n v="0"/>
    <n v="0"/>
    <n v="100"/>
  </r>
  <r>
    <n v="7"/>
    <n v="23103"/>
    <x v="1"/>
    <n v="2240001"/>
    <s v="2"/>
    <s v="7231032240001"/>
    <s v="Assegurances"/>
    <n v="213.3"/>
    <n v="0"/>
    <n v="213.3"/>
    <n v="0"/>
    <n v="0"/>
    <n v="0"/>
    <n v="0"/>
    <n v="213.3"/>
  </r>
  <r>
    <n v="7"/>
    <n v="23103"/>
    <x v="1"/>
    <n v="2269926"/>
    <s v="2"/>
    <s v="7231032269926"/>
    <s v="Projectes inclusió"/>
    <n v="1000"/>
    <n v="0"/>
    <n v="1000"/>
    <n v="0"/>
    <n v="0"/>
    <n v="0"/>
    <n v="0"/>
    <n v="1000"/>
  </r>
  <r>
    <n v="7"/>
    <n v="23103"/>
    <x v="1"/>
    <n v="2269930"/>
    <s v="2"/>
    <s v="7231032269930"/>
    <s v="Activitats serveis intervenció educativa"/>
    <n v="2500"/>
    <n v="0"/>
    <n v="2500"/>
    <n v="1618.1"/>
    <n v="1618.1"/>
    <n v="1618.1"/>
    <n v="0"/>
    <n v="881.9"/>
  </r>
  <r>
    <n v="7"/>
    <n v="23103"/>
    <x v="1"/>
    <n v="2269931"/>
    <s v="2"/>
    <s v="7231032269931"/>
    <s v="Activitats servei d'atenció diürna"/>
    <n v="5000"/>
    <n v="0"/>
    <n v="5000"/>
    <n v="3900.39"/>
    <n v="3900.39"/>
    <n v="3900.39"/>
    <n v="0"/>
    <n v="1099.6099999999999"/>
  </r>
  <r>
    <n v="7"/>
    <n v="23103"/>
    <x v="1"/>
    <n v="2279900"/>
    <s v="2"/>
    <s v="7231032279900"/>
    <s v="Altres treballs realitzats per altres empreses i professionals"/>
    <n v="200"/>
    <n v="0"/>
    <n v="200"/>
    <n v="0"/>
    <n v="0"/>
    <n v="0"/>
    <n v="0"/>
    <n v="200"/>
  </r>
  <r>
    <n v="7"/>
    <n v="23103"/>
    <x v="1"/>
    <n v="2302000"/>
    <s v="2"/>
    <s v="7231032302000"/>
    <s v="Dietes del personal no directiu"/>
    <n v="50"/>
    <n v="0"/>
    <n v="50"/>
    <n v="0.35"/>
    <n v="0.35"/>
    <n v="0.35"/>
    <n v="0"/>
    <n v="49.65"/>
  </r>
  <r>
    <n v="7"/>
    <n v="23103"/>
    <x v="1"/>
    <n v="2312000"/>
    <s v="2"/>
    <s v="7231032312000"/>
    <s v="Locomoció del personal no directiu"/>
    <n v="50"/>
    <n v="0"/>
    <n v="50"/>
    <n v="65.459999999999994"/>
    <n v="65.459999999999994"/>
    <n v="65.459999999999994"/>
    <n v="0"/>
    <n v="-15.46"/>
  </r>
  <r>
    <n v="7"/>
    <n v="23104"/>
    <x v="1"/>
    <n v="2200001"/>
    <s v="2"/>
    <s v="7231042200001"/>
    <s v="Material d'oficina"/>
    <n v="500"/>
    <n v="0"/>
    <n v="500"/>
    <n v="581.79"/>
    <n v="546.49"/>
    <n v="546.49"/>
    <n v="0"/>
    <n v="-46.49"/>
  </r>
  <r>
    <n v="7"/>
    <n v="23104"/>
    <x v="1"/>
    <n v="2210501"/>
    <s v="2"/>
    <s v="7231042210501"/>
    <s v="Productes alimentaris"/>
    <n v="12000"/>
    <n v="0"/>
    <n v="12000"/>
    <n v="11995.51"/>
    <n v="11881.57"/>
    <n v="11881.57"/>
    <n v="0"/>
    <n v="118.43"/>
  </r>
  <r>
    <n v="7"/>
    <n v="23104"/>
    <x v="1"/>
    <n v="2219905"/>
    <s v="2"/>
    <s v="7231042219905"/>
    <s v="COVID Subministrament de productes"/>
    <n v="100"/>
    <n v="0"/>
    <n v="100"/>
    <n v="0"/>
    <n v="0"/>
    <n v="0"/>
    <n v="0"/>
    <n v="100"/>
  </r>
  <r>
    <n v="7"/>
    <n v="23104"/>
    <x v="1"/>
    <n v="2269900"/>
    <s v="2"/>
    <s v="7231042269900"/>
    <s v="Altres despeses diverses"/>
    <n v="100"/>
    <n v="0"/>
    <n v="100"/>
    <n v="2275.2600000000002"/>
    <n v="2275.2600000000002"/>
    <n v="2275.2600000000002"/>
    <n v="0"/>
    <n v="-2175.2600000000002"/>
  </r>
  <r>
    <n v="7"/>
    <n v="23104"/>
    <x v="1"/>
    <n v="2279900"/>
    <s v="2"/>
    <s v="7231042279900"/>
    <s v="Gestió del magatzem d’aliments solidari"/>
    <n v="45306.5"/>
    <n v="3775.54"/>
    <n v="49082.04"/>
    <n v="49292.03"/>
    <n v="45516.480000000003"/>
    <n v="45516.480000000003"/>
    <n v="0"/>
    <n v="3565.56"/>
  </r>
  <r>
    <n v="7"/>
    <n v="23104"/>
    <x v="3"/>
    <n v="4800183"/>
    <s v="4"/>
    <s v="7231044800183"/>
    <s v="Conveni Aportació a Banc d'Aliments de Lleida"/>
    <n v="500"/>
    <n v="0"/>
    <n v="500"/>
    <n v="500"/>
    <n v="500"/>
    <n v="500"/>
    <n v="0"/>
    <n v="0"/>
  </r>
  <r>
    <n v="7"/>
    <n v="23105"/>
    <x v="1"/>
    <n v="2269900"/>
    <s v="2"/>
    <s v="7231052269900"/>
    <s v="Altres despeses diverses"/>
    <n v="100"/>
    <n v="0"/>
    <n v="100"/>
    <n v="0"/>
    <n v="0"/>
    <n v="0"/>
    <n v="0"/>
    <n v="100"/>
  </r>
  <r>
    <n v="7"/>
    <n v="23105"/>
    <x v="3"/>
    <n v="4800002"/>
    <s v="4"/>
    <s v="7231054800002"/>
    <s v="Conveni Suport ocupació CARTAES "/>
    <n v="30000"/>
    <n v="12656.62"/>
    <n v="42656.62"/>
    <n v="42656.62"/>
    <n v="25931.5"/>
    <n v="22101.73"/>
    <n v="3829.77"/>
    <n v="16725.12"/>
  </r>
  <r>
    <n v="7"/>
    <n v="23105"/>
    <x v="3"/>
    <n v="4800005"/>
    <s v="4"/>
    <s v="7231054800005"/>
    <s v="Ajuts a la Formació"/>
    <n v="500"/>
    <n v="0"/>
    <n v="500"/>
    <n v="0"/>
    <n v="0"/>
    <n v="0"/>
    <n v="0"/>
    <n v="500"/>
  </r>
  <r>
    <n v="7"/>
    <n v="23106"/>
    <x v="1"/>
    <n v="2000001"/>
    <s v="2"/>
    <s v="7231062000001"/>
    <s v="Arrendament Terrenys"/>
    <n v="6000"/>
    <n v="0"/>
    <n v="6000"/>
    <n v="5765.71"/>
    <n v="5765.71"/>
    <n v="0"/>
    <n v="5765.71"/>
    <n v="234.29"/>
  </r>
  <r>
    <n v="7"/>
    <n v="23106"/>
    <x v="1"/>
    <n v="2269900"/>
    <s v="2"/>
    <s v="7231062269900"/>
    <s v="Altres despeses diverses"/>
    <n v="1200"/>
    <n v="0"/>
    <n v="1200"/>
    <n v="1070.08"/>
    <n v="1070.08"/>
    <n v="1070.08"/>
    <n v="0"/>
    <n v="129.91999999999999"/>
  </r>
  <r>
    <n v="7"/>
    <n v="23106"/>
    <x v="1"/>
    <n v="2279900"/>
    <s v="2"/>
    <s v="7231062279900"/>
    <s v="Assessorament i formació horts"/>
    <n v="3200"/>
    <n v="0"/>
    <n v="3200"/>
    <n v="3150"/>
    <n v="3148.08"/>
    <n v="3148.08"/>
    <n v="0"/>
    <n v="51.92"/>
  </r>
  <r>
    <n v="7"/>
    <n v="91200"/>
    <x v="3"/>
    <n v="4800012"/>
    <s v="4"/>
    <s v="7912004800012"/>
    <s v="Subv. Coop. Mans Unides. Millora instal.lacions escola Àfrica."/>
    <n v="4000"/>
    <n v="-4000"/>
    <n v="0"/>
    <n v="0"/>
    <n v="0"/>
    <n v="0"/>
    <n v="0"/>
    <n v="0"/>
  </r>
  <r>
    <n v="7"/>
    <n v="91200"/>
    <x v="3"/>
    <n v="4800061"/>
    <s v="4"/>
    <s v="7912004800061"/>
    <s v="Subv. Associació Melhfa. Acollida infants sahrauis."/>
    <n v="1600"/>
    <n v="-1600"/>
    <n v="0"/>
    <n v="0"/>
    <n v="0"/>
    <n v="0"/>
    <n v="0"/>
    <n v="0"/>
  </r>
  <r>
    <n v="7"/>
    <n v="91200"/>
    <x v="3"/>
    <n v="4800078"/>
    <s v="4"/>
    <s v="7912004800078"/>
    <s v="Subv. Fons Solidaritat"/>
    <n v="7500"/>
    <n v="0"/>
    <n v="7500"/>
    <n v="0"/>
    <n v="0"/>
    <n v="0"/>
    <n v="0"/>
    <n v="7500"/>
  </r>
  <r>
    <n v="7"/>
    <n v="91200"/>
    <x v="3"/>
    <n v="4800157"/>
    <s v="4"/>
    <s v="7912004800157"/>
    <s v="Subv. Coop. Monges Carmelites. Beques estudiants Kenya."/>
    <n v="1500"/>
    <n v="0"/>
    <n v="1500"/>
    <n v="0"/>
    <n v="0"/>
    <n v="0"/>
    <n v="0"/>
    <n v="1500"/>
  </r>
  <r>
    <n v="7"/>
    <n v="91200"/>
    <x v="7"/>
    <n v="7800026"/>
    <s v="7"/>
    <s v="7912007800026"/>
    <s v="Subv. Coop. Mans Unides. Millora instal.lacions escola Àfrica."/>
    <n v="0"/>
    <n v="4000"/>
    <n v="4000"/>
    <n v="4000"/>
    <n v="4000"/>
    <n v="4000"/>
    <n v="0"/>
    <n v="0"/>
  </r>
  <r>
    <n v="7"/>
    <n v="91200"/>
    <x v="7"/>
    <n v="7800028"/>
    <s v="7"/>
    <s v="7912007800028"/>
    <s v="Subv. A. Melpha. Kits sanitaris campaments refugiats saharauís"/>
    <n v="0"/>
    <n v="1600"/>
    <n v="1600"/>
    <n v="1600"/>
    <n v="0"/>
    <n v="0"/>
    <n v="0"/>
    <n v="1600"/>
  </r>
  <r>
    <n v="8"/>
    <n v="31100"/>
    <x v="1"/>
    <n v="2200001"/>
    <s v="2"/>
    <s v="8311002200001"/>
    <s v="Material oficina "/>
    <n v="0"/>
    <n v="0"/>
    <n v="0"/>
    <n v="255.55"/>
    <n v="255.55"/>
    <n v="255.55"/>
    <n v="0"/>
    <n v="-255.55"/>
  </r>
  <r>
    <n v="8"/>
    <n v="31100"/>
    <x v="1"/>
    <n v="2211001"/>
    <s v="2"/>
    <s v="8311002211001"/>
    <s v="Productes de neteja i bany"/>
    <n v="0"/>
    <n v="0"/>
    <n v="0"/>
    <n v="93.12"/>
    <n v="93.12"/>
    <n v="93.12"/>
    <n v="0"/>
    <n v="-93.12"/>
  </r>
  <r>
    <n v="8"/>
    <n v="31100"/>
    <x v="1"/>
    <n v="2240001"/>
    <s v="2"/>
    <s v="8311002240001"/>
    <s v="Assegurances"/>
    <n v="150"/>
    <n v="0"/>
    <n v="150"/>
    <n v="0"/>
    <n v="0"/>
    <n v="0"/>
    <n v="0"/>
    <n v="150"/>
  </r>
  <r>
    <n v="8"/>
    <n v="31100"/>
    <x v="1"/>
    <n v="2260201"/>
    <s v="2"/>
    <s v="8311002260201"/>
    <s v="Publicitat i propaganda"/>
    <n v="500"/>
    <n v="0"/>
    <n v="500"/>
    <n v="290.39999999999998"/>
    <n v="290.39999999999998"/>
    <n v="290.39999999999998"/>
    <n v="0"/>
    <n v="209.6"/>
  </r>
  <r>
    <n v="8"/>
    <n v="31100"/>
    <x v="1"/>
    <n v="2269900"/>
    <s v="2"/>
    <s v="8311002269900"/>
    <s v="Altres despeses diverses"/>
    <n v="1000"/>
    <n v="0"/>
    <n v="1000"/>
    <n v="858.82"/>
    <n v="858.82"/>
    <n v="858.82"/>
    <n v="0"/>
    <n v="141.18"/>
  </r>
  <r>
    <n v="8"/>
    <n v="31100"/>
    <x v="1"/>
    <n v="2269914"/>
    <s v="2"/>
    <s v="8311002269914"/>
    <s v="Activitats Hàbits Saludables"/>
    <n v="25600"/>
    <n v="331"/>
    <n v="25931"/>
    <n v="9968.2199999999993"/>
    <n v="9968.2199999999993"/>
    <n v="9968.2199999999993"/>
    <n v="0"/>
    <n v="15962.78"/>
  </r>
  <r>
    <n v="8"/>
    <n v="31100"/>
    <x v="1"/>
    <n v="2279900"/>
    <s v="2"/>
    <s v="8311002279900"/>
    <s v="Altres treballs realitzats per altres empreses i professionals"/>
    <n v="5000"/>
    <n v="0"/>
    <n v="5000"/>
    <n v="1175.6199999999999"/>
    <n v="1175.6199999999999"/>
    <n v="1175.6199999999999"/>
    <n v="0"/>
    <n v="3824.38"/>
  </r>
  <r>
    <n v="8"/>
    <n v="31100"/>
    <x v="1"/>
    <n v="2279956"/>
    <s v="2"/>
    <s v="8311002279956"/>
    <s v="Servei Ambulàncies"/>
    <n v="1000"/>
    <n v="0"/>
    <n v="1000"/>
    <n v="1200"/>
    <n v="1200"/>
    <n v="1200"/>
    <n v="0"/>
    <n v="-200"/>
  </r>
  <r>
    <n v="8"/>
    <n v="31100"/>
    <x v="1"/>
    <n v="2279960"/>
    <s v="2"/>
    <s v="8311002279960"/>
    <s v="Manteniment desfibril·ladors"/>
    <n v="1800"/>
    <n v="0"/>
    <n v="1800"/>
    <n v="3280.31"/>
    <n v="1108.3599999999999"/>
    <n v="1108.3599999999999"/>
    <n v="0"/>
    <n v="691.64"/>
  </r>
  <r>
    <n v="8"/>
    <n v="31100"/>
    <x v="1"/>
    <n v="2302000"/>
    <s v="2"/>
    <s v="8311002302000"/>
    <s v="Dietes del personal no directiu"/>
    <n v="50"/>
    <n v="0"/>
    <n v="50"/>
    <n v="0"/>
    <n v="0"/>
    <n v="0"/>
    <n v="0"/>
    <n v="50"/>
  </r>
  <r>
    <n v="8"/>
    <n v="31100"/>
    <x v="1"/>
    <n v="2312000"/>
    <s v="2"/>
    <s v="8311002312000"/>
    <s v="Locomoció del personal no directiu"/>
    <n v="50"/>
    <n v="0"/>
    <n v="50"/>
    <n v="60.6"/>
    <n v="60.6"/>
    <n v="60.6"/>
    <n v="0"/>
    <n v="-10.6"/>
  </r>
  <r>
    <n v="8"/>
    <n v="31100"/>
    <x v="3"/>
    <n v="4800011"/>
    <s v="4"/>
    <s v="8311004800011"/>
    <s v="Subv. Aula Universitària de Gent Gran. Activitats 1r trimestre"/>
    <n v="500"/>
    <n v="0"/>
    <n v="500"/>
    <n v="500"/>
    <n v="498.42"/>
    <n v="498.42"/>
    <n v="0"/>
    <n v="1.58"/>
  </r>
  <r>
    <n v="8"/>
    <n v="31100"/>
    <x v="3"/>
    <n v="4800027"/>
    <s v="4"/>
    <s v="8311004800027"/>
    <s v="Subv. APADOC. Activitats ordinàries de gener a març i de setembre a desembre."/>
    <n v="700"/>
    <n v="700"/>
    <n v="1400"/>
    <n v="1400"/>
    <n v="700"/>
    <n v="700"/>
    <n v="0"/>
    <n v="700"/>
  </r>
  <r>
    <n v="8"/>
    <n v="31100"/>
    <x v="3"/>
    <n v="4800030"/>
    <s v="4"/>
    <s v="8311004800030"/>
    <s v="Subv. ADC Lleida. Activitats ordinàries a Tàrrega."/>
    <n v="700"/>
    <n v="700"/>
    <n v="1400"/>
    <n v="700"/>
    <n v="0"/>
    <n v="0"/>
    <n v="0"/>
    <n v="1400"/>
  </r>
  <r>
    <n v="8"/>
    <n v="31100"/>
    <x v="3"/>
    <n v="4800077"/>
    <s v="4"/>
    <s v="8311004800077"/>
    <s v="Subv. Ass.Ondara Sió. Activitat d'atenció a les persones "/>
    <n v="1800"/>
    <n v="1800"/>
    <n v="3600"/>
    <n v="3600"/>
    <n v="1800"/>
    <n v="1800"/>
    <n v="0"/>
    <n v="1800"/>
  </r>
  <r>
    <n v="8"/>
    <n v="31100"/>
    <x v="3"/>
    <n v="4800088"/>
    <s v="4"/>
    <s v="8311004800088"/>
    <s v="Subv. Associació Frater. Activitats ordinàries."/>
    <n v="2700"/>
    <n v="0"/>
    <n v="2700"/>
    <n v="2700"/>
    <n v="2700"/>
    <n v="2700"/>
    <n v="0"/>
    <n v="0"/>
  </r>
  <r>
    <n v="8"/>
    <n v="32702"/>
    <x v="1"/>
    <n v="2020001"/>
    <s v="2"/>
    <s v="8327022020001"/>
    <s v="Arrendament Edificis"/>
    <n v="10890"/>
    <n v="0"/>
    <n v="10890"/>
    <n v="10890"/>
    <n v="10890"/>
    <n v="10890"/>
    <n v="0"/>
    <n v="0"/>
  </r>
  <r>
    <n v="8"/>
    <n v="32702"/>
    <x v="1"/>
    <n v="2200001"/>
    <s v="2"/>
    <s v="8327022200001"/>
    <s v="Material d'oficina"/>
    <n v="400"/>
    <n v="0"/>
    <n v="400"/>
    <n v="224.57"/>
    <n v="83.35"/>
    <n v="83.35"/>
    <n v="0"/>
    <n v="316.64999999999998"/>
  </r>
  <r>
    <n v="8"/>
    <n v="32702"/>
    <x v="1"/>
    <n v="2210501"/>
    <s v="2"/>
    <s v="8327022210501"/>
    <s v="Productes alimentaris"/>
    <n v="100"/>
    <n v="0"/>
    <n v="100"/>
    <n v="75.510000000000005"/>
    <n v="75.510000000000005"/>
    <n v="75.510000000000005"/>
    <n v="0"/>
    <n v="24.49"/>
  </r>
  <r>
    <n v="8"/>
    <n v="32702"/>
    <x v="1"/>
    <n v="2211001"/>
    <s v="2"/>
    <s v="8327022211001"/>
    <s v="Productes de neteja i bany"/>
    <n v="102.43"/>
    <n v="0"/>
    <n v="102.43"/>
    <n v="0"/>
    <n v="0"/>
    <n v="0"/>
    <n v="0"/>
    <n v="102.43"/>
  </r>
  <r>
    <n v="8"/>
    <n v="32702"/>
    <x v="1"/>
    <n v="2219905"/>
    <s v="2"/>
    <s v="8327022219905"/>
    <s v="COVID Subministrament de productes"/>
    <n v="300"/>
    <n v="0"/>
    <n v="300"/>
    <n v="0"/>
    <n v="0"/>
    <n v="0"/>
    <n v="0"/>
    <n v="300"/>
  </r>
  <r>
    <n v="8"/>
    <n v="32702"/>
    <x v="1"/>
    <n v="2240001"/>
    <s v="2"/>
    <s v="8327022240001"/>
    <s v="Assegurances"/>
    <n v="350"/>
    <n v="0"/>
    <n v="350"/>
    <n v="0"/>
    <n v="0"/>
    <n v="0"/>
    <n v="0"/>
    <n v="350"/>
  </r>
  <r>
    <n v="8"/>
    <n v="32702"/>
    <x v="1"/>
    <n v="2260201"/>
    <s v="2"/>
    <s v="8327022260201"/>
    <s v="Publicitat i propaganda"/>
    <n v="250"/>
    <n v="0"/>
    <n v="250"/>
    <n v="1093.6099999999999"/>
    <n v="1093.6099999999999"/>
    <n v="1093.6099999999999"/>
    <n v="0"/>
    <n v="-843.61"/>
  </r>
  <r>
    <n v="8"/>
    <n v="32702"/>
    <x v="1"/>
    <n v="2269900"/>
    <s v="2"/>
    <s v="8327022269900"/>
    <s v="Altres despeses diverses"/>
    <n v="600"/>
    <n v="0"/>
    <n v="600"/>
    <n v="4541.96"/>
    <n v="4541.96"/>
    <n v="4541.96"/>
    <n v="0"/>
    <n v="-3941.96"/>
  </r>
  <r>
    <n v="8"/>
    <n v="32702"/>
    <x v="1"/>
    <n v="2269909"/>
    <s v="2"/>
    <s v="8327022269909"/>
    <s v="Activitats Pla Igualtat"/>
    <n v="16000"/>
    <n v="0"/>
    <n v="16000"/>
    <n v="17151.11"/>
    <n v="17151.11"/>
    <n v="17151.11"/>
    <n v="0"/>
    <n v="-1151.1099999999999"/>
  </r>
  <r>
    <n v="8"/>
    <n v="32702"/>
    <x v="1"/>
    <n v="2269917"/>
    <s v="2"/>
    <s v="8327022269917"/>
    <s v="Activitats no discriminatòries LGTBI"/>
    <n v="6000"/>
    <n v="0"/>
    <n v="6000"/>
    <n v="8791.3700000000008"/>
    <n v="8791.3700000000008"/>
    <n v="8791.3700000000008"/>
    <n v="0"/>
    <n v="-2791.37"/>
  </r>
  <r>
    <n v="8"/>
    <n v="32702"/>
    <x v="1"/>
    <n v="2269920"/>
    <s v="2"/>
    <s v="8327022269920"/>
    <s v="Desenvolupament pla intern d'igualtat"/>
    <n v="2500"/>
    <n v="0"/>
    <n v="2500"/>
    <n v="0"/>
    <n v="0"/>
    <n v="0"/>
    <n v="0"/>
    <n v="2500"/>
  </r>
  <r>
    <n v="8"/>
    <n v="32702"/>
    <x v="1"/>
    <n v="2269927"/>
    <s v="2"/>
    <s v="8327022269927"/>
    <s v="Programes Immigració"/>
    <n v="2000"/>
    <n v="0"/>
    <n v="2000"/>
    <n v="0"/>
    <n v="0"/>
    <n v="0"/>
    <n v="0"/>
    <n v="2000"/>
  </r>
  <r>
    <n v="8"/>
    <n v="32702"/>
    <x v="1"/>
    <n v="2269942"/>
    <s v="2"/>
    <s v="8327022269942"/>
    <s v="Activitats Temps per cures nens i nenes de 0 a 16 anys."/>
    <n v="0"/>
    <n v="20000"/>
    <n v="20000"/>
    <n v="20000"/>
    <n v="20000"/>
    <n v="20000"/>
    <n v="0"/>
    <n v="0"/>
  </r>
  <r>
    <n v="8"/>
    <n v="32702"/>
    <x v="1"/>
    <n v="2279927"/>
    <s v="2"/>
    <s v="8327022279927"/>
    <s v="Punt violeta"/>
    <n v="6000"/>
    <n v="0"/>
    <n v="6000"/>
    <n v="1321.11"/>
    <n v="1321.11"/>
    <n v="1321.11"/>
    <n v="0"/>
    <n v="4678.8900000000003"/>
  </r>
  <r>
    <n v="8"/>
    <n v="32702"/>
    <x v="1"/>
    <n v="2279957"/>
    <s v="2"/>
    <s v="8327022279957"/>
    <s v="Activitats prevenció violència masclista"/>
    <n v="15241.28"/>
    <n v="4911.8500000000004"/>
    <n v="20153.13"/>
    <n v="20903.439999999999"/>
    <n v="20685.14"/>
    <n v="20685.14"/>
    <n v="0"/>
    <n v="-532.01"/>
  </r>
  <r>
    <n v="8"/>
    <n v="32702"/>
    <x v="1"/>
    <n v="2279967"/>
    <s v="2"/>
    <s v="8327022279967"/>
    <s v="Tallers de prevenció de relacions abusives als centres educatius"/>
    <n v="3309.6"/>
    <n v="0"/>
    <n v="3309.6"/>
    <n v="6630"/>
    <n v="6630"/>
    <n v="6630"/>
    <n v="0"/>
    <n v="-3320.4"/>
  </r>
  <r>
    <n v="8"/>
    <n v="32702"/>
    <x v="1"/>
    <n v="2302000"/>
    <s v="2"/>
    <s v="8327022302000"/>
    <s v="Dietes del personal no directiu"/>
    <n v="50"/>
    <n v="0"/>
    <n v="50"/>
    <n v="1.35"/>
    <n v="1.35"/>
    <n v="1.35"/>
    <n v="0"/>
    <n v="48.65"/>
  </r>
  <r>
    <n v="8"/>
    <n v="32702"/>
    <x v="1"/>
    <n v="2312000"/>
    <s v="2"/>
    <s v="8327022312000"/>
    <s v="Locomoció del personal no directiu"/>
    <n v="50"/>
    <n v="0"/>
    <n v="50"/>
    <n v="124.5"/>
    <n v="124.5"/>
    <n v="124.5"/>
    <n v="0"/>
    <n v="-74.5"/>
  </r>
  <r>
    <n v="8"/>
    <n v="32702"/>
    <x v="1"/>
    <n v="2400000"/>
    <s v="2"/>
    <s v="8327022400000"/>
    <s v="Edició de llibres i catàlegs"/>
    <n v="2500"/>
    <n v="0"/>
    <n v="2500"/>
    <n v="2630.01"/>
    <n v="2630.01"/>
    <n v="2630.01"/>
    <n v="0"/>
    <n v="-130.01"/>
  </r>
  <r>
    <n v="8"/>
    <n v="32702"/>
    <x v="3"/>
    <n v="4800023"/>
    <s v="4"/>
    <s v="8327024800023"/>
    <s v="Subv. Fòrum Femení d'Opinió. Activitats ordinàries."/>
    <n v="800"/>
    <n v="0"/>
    <n v="800"/>
    <n v="0"/>
    <n v="0"/>
    <n v="0"/>
    <n v="0"/>
    <n v="800"/>
  </r>
  <r>
    <n v="8"/>
    <n v="32702"/>
    <x v="3"/>
    <n v="4800127"/>
    <s v="4"/>
    <s v="8327024800127"/>
    <s v="Subv. Associació Dones Arrel. Activitats ordinàries"/>
    <n v="250"/>
    <n v="0"/>
    <n v="250"/>
    <n v="0"/>
    <n v="0"/>
    <n v="0"/>
    <n v="0"/>
    <n v="250"/>
  </r>
  <r>
    <n v="8"/>
    <n v="32702"/>
    <x v="3"/>
    <n v="4800153"/>
    <s v="4"/>
    <s v="8327024800153"/>
    <s v="Subv. Associació Dones Ginesta. Activitats ordinàries."/>
    <n v="250"/>
    <n v="0"/>
    <n v="250"/>
    <n v="0"/>
    <n v="0"/>
    <n v="0"/>
    <n v="0"/>
    <n v="250"/>
  </r>
  <r>
    <n v="8"/>
    <n v="32702"/>
    <x v="3"/>
    <n v="4800158"/>
    <s v="4"/>
    <s v="8327024800158"/>
    <s v="Subv. Verreta. Col·laboració activitats commemoratives"/>
    <n v="300"/>
    <n v="300"/>
    <n v="600"/>
    <n v="300"/>
    <n v="300"/>
    <n v="300"/>
    <n v="0"/>
    <n v="300"/>
  </r>
  <r>
    <n v="9"/>
    <n v="34000"/>
    <x v="1"/>
    <n v="2020002"/>
    <s v="2"/>
    <s v="9340002020002"/>
    <s v="Arrendament pavelló CNT"/>
    <n v="12729.86"/>
    <n v="0"/>
    <n v="12729.86"/>
    <n v="12729.86"/>
    <n v="11669.02"/>
    <n v="11669.02"/>
    <n v="0"/>
    <n v="1060.8399999999999"/>
  </r>
  <r>
    <n v="9"/>
    <n v="34000"/>
    <x v="1"/>
    <n v="2200001"/>
    <s v="2"/>
    <s v="9340002200001"/>
    <s v="Material d'oficina"/>
    <n v="1500"/>
    <n v="0"/>
    <n v="1500"/>
    <n v="671.9"/>
    <n v="171.9"/>
    <n v="171.9"/>
    <n v="0"/>
    <n v="1328.1"/>
  </r>
  <r>
    <n v="9"/>
    <n v="34000"/>
    <x v="1"/>
    <n v="2210401"/>
    <s v="2"/>
    <s v="9340002210401"/>
    <s v="Vestuari del Personal"/>
    <n v="400"/>
    <n v="0"/>
    <n v="400"/>
    <n v="171.97"/>
    <n v="171.97"/>
    <n v="171.97"/>
    <n v="0"/>
    <n v="228.03"/>
  </r>
  <r>
    <n v="9"/>
    <n v="34000"/>
    <x v="1"/>
    <n v="2210501"/>
    <s v="2"/>
    <s v="9340002210501"/>
    <s v="Productes alimentaris"/>
    <n v="475"/>
    <n v="0"/>
    <n v="475"/>
    <n v="285.08"/>
    <n v="285.08"/>
    <n v="285.08"/>
    <n v="0"/>
    <n v="189.92"/>
  </r>
  <r>
    <n v="9"/>
    <n v="34000"/>
    <x v="1"/>
    <n v="2210601"/>
    <s v="2"/>
    <s v="9340002210601"/>
    <s v="Productes Farmacèutics"/>
    <n v="400"/>
    <n v="0"/>
    <n v="400"/>
    <n v="217"/>
    <n v="217"/>
    <n v="217"/>
    <n v="0"/>
    <n v="183"/>
  </r>
  <r>
    <n v="9"/>
    <n v="34000"/>
    <x v="1"/>
    <n v="2219901"/>
    <s v="2"/>
    <s v="9340002219901"/>
    <s v="Altres Subministraments"/>
    <n v="0"/>
    <n v="0"/>
    <n v="0"/>
    <n v="665.5"/>
    <n v="665.5"/>
    <n v="665.5"/>
    <n v="0"/>
    <n v="-665.5"/>
  </r>
  <r>
    <n v="9"/>
    <n v="34000"/>
    <x v="1"/>
    <n v="2230001"/>
    <s v="2"/>
    <s v="9340002230001"/>
    <s v="Serveis de Transports"/>
    <n v="400"/>
    <n v="0"/>
    <n v="400"/>
    <n v="0"/>
    <n v="0"/>
    <n v="0"/>
    <n v="0"/>
    <n v="400"/>
  </r>
  <r>
    <n v="9"/>
    <n v="34000"/>
    <x v="1"/>
    <n v="2260101"/>
    <s v="2"/>
    <s v="9340002260101"/>
    <s v="Atencions protcol·làries i representatives"/>
    <n v="1500"/>
    <n v="0"/>
    <n v="1500"/>
    <n v="1333.18"/>
    <n v="1333.18"/>
    <n v="1333.18"/>
    <n v="0"/>
    <n v="166.82"/>
  </r>
  <r>
    <n v="9"/>
    <n v="34000"/>
    <x v="1"/>
    <n v="2260201"/>
    <s v="2"/>
    <s v="9340002260201"/>
    <s v="Publicitat i propaganda"/>
    <n v="2500"/>
    <n v="0"/>
    <n v="2500"/>
    <n v="2421.69"/>
    <n v="2421.69"/>
    <n v="2421.69"/>
    <n v="0"/>
    <n v="78.31"/>
  </r>
  <r>
    <n v="9"/>
    <n v="34000"/>
    <x v="1"/>
    <n v="2260901"/>
    <s v="2"/>
    <s v="9340002260901"/>
    <s v="Activitats Culturals i Esportives"/>
    <n v="4500"/>
    <n v="0"/>
    <n v="4500"/>
    <n v="3430.28"/>
    <n v="3430.28"/>
    <n v="3430.28"/>
    <n v="0"/>
    <n v="1069.72"/>
  </r>
  <r>
    <n v="9"/>
    <n v="34000"/>
    <x v="1"/>
    <n v="2269900"/>
    <s v="2"/>
    <s v="9340002269900"/>
    <s v="Altres despeses diverses"/>
    <n v="9500"/>
    <n v="-5500"/>
    <n v="4000"/>
    <n v="0"/>
    <n v="0"/>
    <n v="0"/>
    <n v="0"/>
    <n v="4000"/>
  </r>
  <r>
    <n v="9"/>
    <n v="34000"/>
    <x v="1"/>
    <n v="2279956"/>
    <s v="2"/>
    <s v="9340002279956"/>
    <s v="Servei Ambulàncies"/>
    <n v="1500"/>
    <n v="0"/>
    <n v="1500"/>
    <n v="0"/>
    <n v="0"/>
    <n v="0"/>
    <n v="0"/>
    <n v="1500"/>
  </r>
  <r>
    <n v="9"/>
    <n v="34000"/>
    <x v="1"/>
    <n v="2312000"/>
    <s v="2"/>
    <s v="9340002312000"/>
    <s v="Locomoció del personal no directiu"/>
    <n v="50"/>
    <n v="0"/>
    <n v="50"/>
    <n v="56.1"/>
    <n v="56.1"/>
    <n v="56.1"/>
    <n v="0"/>
    <n v="-6.1"/>
  </r>
  <r>
    <n v="9"/>
    <n v="34100"/>
    <x v="1"/>
    <n v="2219901"/>
    <s v="2"/>
    <s v="9341002219901"/>
    <s v="Material Tècnic"/>
    <n v="6000"/>
    <n v="2700"/>
    <n v="8700"/>
    <n v="1759.58"/>
    <n v="1759.58"/>
    <n v="1759.58"/>
    <n v="0"/>
    <n v="6940.42"/>
  </r>
  <r>
    <n v="9"/>
    <n v="34100"/>
    <x v="1"/>
    <n v="2260901"/>
    <s v="2"/>
    <s v="9341002260901"/>
    <s v="Activitats Culturals i Esportives"/>
    <n v="8000"/>
    <n v="0"/>
    <n v="8000"/>
    <n v="5508.15"/>
    <n v="5508.15"/>
    <n v="5508.15"/>
    <n v="0"/>
    <n v="2491.85"/>
  </r>
  <r>
    <n v="9"/>
    <n v="34100"/>
    <x v="1"/>
    <n v="2312000"/>
    <s v="2"/>
    <s v="9341002312000"/>
    <s v="Locomoció del personal no directiu"/>
    <n v="300"/>
    <n v="0"/>
    <n v="300"/>
    <n v="0"/>
    <n v="0"/>
    <n v="0"/>
    <n v="0"/>
    <n v="300"/>
  </r>
  <r>
    <n v="9"/>
    <n v="34100"/>
    <x v="3"/>
    <n v="4800003"/>
    <s v="4"/>
    <s v="9341004800003"/>
    <s v="Subv. Club de modalisme. Compra de material"/>
    <n v="2500"/>
    <n v="-2500"/>
    <n v="0"/>
    <n v="0"/>
    <n v="0"/>
    <n v="0"/>
    <n v="0"/>
    <n v="0"/>
  </r>
  <r>
    <n v="9"/>
    <n v="34100"/>
    <x v="3"/>
    <n v="4800036"/>
    <s v="4"/>
    <s v="9341004800036"/>
    <s v="Subv. Club natació Tàrrega. Despeses de consergeria i llum del pavelló."/>
    <n v="15000"/>
    <n v="14000"/>
    <n v="29000"/>
    <n v="29000"/>
    <n v="18000"/>
    <n v="18000"/>
    <n v="0"/>
    <n v="11000"/>
  </r>
  <r>
    <n v="9"/>
    <n v="34100"/>
    <x v="3"/>
    <n v="4800038"/>
    <s v="4"/>
    <s v="9341004800038"/>
    <s v="Subv. Societat de caçadors. Classificació per la final del campionat de caça menor amb gos."/>
    <n v="1000"/>
    <n v="1000"/>
    <n v="2000"/>
    <n v="2000"/>
    <n v="1000"/>
    <n v="1000"/>
    <n v="0"/>
    <n v="1000"/>
  </r>
  <r>
    <n v="9"/>
    <n v="34100"/>
    <x v="3"/>
    <n v="4800039"/>
    <s v="4"/>
    <s v="9341004800039"/>
    <s v="Subv. Unió esportiva Tàrrega. Participació a la 1a territorial catalana."/>
    <n v="22000"/>
    <n v="4500"/>
    <n v="26500"/>
    <n v="26500"/>
    <n v="18143.759999999998"/>
    <n v="18143.759999999998"/>
    <n v="0"/>
    <n v="8356.24"/>
  </r>
  <r>
    <n v="9"/>
    <n v="34100"/>
    <x v="3"/>
    <n v="4800041"/>
    <s v="4"/>
    <s v="9341004800041"/>
    <s v="Subv. Club futbol sala. Arbitratges, fitxes i despeses federatives."/>
    <n v="7500"/>
    <n v="7500"/>
    <n v="15000"/>
    <n v="15000"/>
    <n v="7500"/>
    <n v="7500"/>
    <n v="0"/>
    <n v="7500"/>
  </r>
  <r>
    <n v="9"/>
    <n v="34100"/>
    <x v="3"/>
    <n v="4800042"/>
    <s v="4"/>
    <s v="9341004800042"/>
    <s v="Subv. Club escola hípica. Participació i organització a/de concursos i torneijos."/>
    <n v="1000"/>
    <n v="1000"/>
    <n v="2000"/>
    <n v="1000"/>
    <n v="1000"/>
    <n v="1000"/>
    <n v="0"/>
    <n v="1000"/>
  </r>
  <r>
    <n v="9"/>
    <n v="34100"/>
    <x v="3"/>
    <n v="4800043"/>
    <s v="4"/>
    <s v="9341004800043"/>
    <s v="Subv. Club esportiu Associació Alba. Projecte esportiu adaptat"/>
    <n v="2000"/>
    <n v="2000"/>
    <n v="4000"/>
    <n v="4000"/>
    <n v="2000"/>
    <n v="2000"/>
    <n v="0"/>
    <n v="2000"/>
  </r>
  <r>
    <n v="9"/>
    <n v="34100"/>
    <x v="3"/>
    <n v="4800044"/>
    <s v="4"/>
    <s v="9341004800044"/>
    <s v="Subv. Club d'escacs de Tàrrega. Participació i organització de torneijos."/>
    <n v="2500"/>
    <n v="500"/>
    <n v="3000"/>
    <n v="2800"/>
    <n v="1000"/>
    <n v="1000"/>
    <n v="0"/>
    <n v="2000"/>
  </r>
  <r>
    <n v="9"/>
    <n v="34100"/>
    <x v="3"/>
    <n v="4800045"/>
    <s v="4"/>
    <s v="9341004800045"/>
    <s v="Subv. Escola de futbol UE Tàrrega. Despeses temporada esportiva."/>
    <n v="25000"/>
    <n v="-25000"/>
    <n v="0"/>
    <n v="0"/>
    <n v="0"/>
    <n v="0"/>
    <n v="0"/>
    <n v="0"/>
  </r>
  <r>
    <n v="9"/>
    <n v="34100"/>
    <x v="3"/>
    <n v="4800046"/>
    <s v="4"/>
    <s v="9341004800046"/>
    <s v="Subv. CEACA Tàrrega. Hàndbol."/>
    <n v="8200"/>
    <n v="1640"/>
    <n v="9840"/>
    <n v="9840"/>
    <n v="8200"/>
    <n v="8200"/>
    <n v="0"/>
    <n v="1640"/>
  </r>
  <r>
    <n v="9"/>
    <n v="34100"/>
    <x v="3"/>
    <n v="4800047"/>
    <s v="4"/>
    <s v="9341004800047"/>
    <s v="Subv. Club d'atletisme 100x100 fondistes. Organització de curses"/>
    <n v="5500"/>
    <n v="0"/>
    <n v="5500"/>
    <n v="5500"/>
    <n v="5500"/>
    <n v="5500"/>
    <n v="0"/>
    <n v="0"/>
  </r>
  <r>
    <n v="9"/>
    <n v="34100"/>
    <x v="3"/>
    <n v="4800048"/>
    <s v="4"/>
    <s v="9341004800048"/>
    <s v="Subv. Club de bitlles. Tirada de la festa major."/>
    <n v="1000"/>
    <n v="0"/>
    <n v="1000"/>
    <n v="1000"/>
    <n v="995.22"/>
    <n v="995.22"/>
    <n v="0"/>
    <n v="4.78"/>
  </r>
  <r>
    <n v="9"/>
    <n v="34100"/>
    <x v="3"/>
    <n v="4800050"/>
    <s v="4"/>
    <s v="9341004800050"/>
    <s v="Subv. Club de tir amb arc. Projecte tir amb arc tirada social."/>
    <n v="1000"/>
    <n v="1000"/>
    <n v="2000"/>
    <n v="2000"/>
    <n v="1000"/>
    <n v="1000"/>
    <n v="0"/>
    <n v="1000"/>
  </r>
  <r>
    <n v="9"/>
    <n v="34100"/>
    <x v="3"/>
    <n v="4800052"/>
    <s v="4"/>
    <s v="9341004800052"/>
    <s v="Subv. Club hoquei patins. Nòmines, arbitratges i llicències."/>
    <n v="5000"/>
    <n v="4300"/>
    <n v="9300"/>
    <n v="9300"/>
    <n v="5000"/>
    <n v="5000"/>
    <n v="0"/>
    <n v="4300"/>
  </r>
  <r>
    <n v="9"/>
    <n v="34100"/>
    <x v="3"/>
    <n v="4800053"/>
    <s v="4"/>
    <s v="9341004800053"/>
    <s v="Subv. Escuderia Tàrrega. Ral.li ciutat de Tàrrega."/>
    <n v="3500"/>
    <n v="0"/>
    <n v="3500"/>
    <n v="3500"/>
    <n v="2800"/>
    <n v="2800"/>
    <n v="0"/>
    <n v="700"/>
  </r>
  <r>
    <n v="9"/>
    <n v="34100"/>
    <x v="3"/>
    <n v="4800060"/>
    <s v="4"/>
    <s v="9341004800060"/>
    <s v="Subv. Club esportiu Motards Tàrrega. Trobada motards."/>
    <n v="500"/>
    <n v="0"/>
    <n v="500"/>
    <n v="0"/>
    <n v="0"/>
    <n v="0"/>
    <n v="0"/>
    <n v="500"/>
  </r>
  <r>
    <n v="9"/>
    <n v="34100"/>
    <x v="3"/>
    <n v="4800064"/>
    <s v="4"/>
    <s v="9341004800064"/>
    <s v="Subv. Club de Patinatge. Nòmines i seg. social entrenadors."/>
    <n v="3000"/>
    <n v="3000"/>
    <n v="6000"/>
    <n v="6000"/>
    <n v="3000"/>
    <n v="3000"/>
    <n v="0"/>
    <n v="3000"/>
  </r>
  <r>
    <n v="9"/>
    <n v="34100"/>
    <x v="3"/>
    <n v="4800065"/>
    <s v="4"/>
    <s v="9341004800065"/>
    <s v="Subv. Club Veterans Futbol. Participació a la lliga provincial."/>
    <n v="1500"/>
    <n v="1500"/>
    <n v="3000"/>
    <n v="3000"/>
    <n v="1500"/>
    <n v="1500"/>
    <n v="0"/>
    <n v="1500"/>
  </r>
  <r>
    <n v="9"/>
    <n v="34100"/>
    <x v="3"/>
    <n v="4800066"/>
    <s v="4"/>
    <s v="9341004800066"/>
    <s v="Subv. Club Agility Ciutat Tàrrega. Compra de material."/>
    <n v="500"/>
    <n v="-500"/>
    <n v="0"/>
    <n v="0"/>
    <n v="0"/>
    <n v="0"/>
    <n v="0"/>
    <n v="0"/>
  </r>
  <r>
    <n v="9"/>
    <n v="34100"/>
    <x v="3"/>
    <n v="4800067"/>
    <s v="4"/>
    <s v="9341004800067"/>
    <s v="Subv. Centre Excursionista. Caminada de l'Urgell."/>
    <n v="2000"/>
    <n v="0"/>
    <n v="2000"/>
    <n v="0"/>
    <n v="0"/>
    <n v="0"/>
    <n v="0"/>
    <n v="2000"/>
  </r>
  <r>
    <n v="9"/>
    <n v="34100"/>
    <x v="3"/>
    <n v="4800093"/>
    <s v="4"/>
    <s v="9341004800093"/>
    <s v="Subv. Club tennis Tàrrega. Reforma parcial: vestuaris,tancament,pintura,inv estalvi energètic"/>
    <n v="4400"/>
    <n v="-2000"/>
    <n v="2400"/>
    <n v="0"/>
    <n v="0"/>
    <n v="0"/>
    <n v="0"/>
    <n v="2400"/>
  </r>
  <r>
    <n v="9"/>
    <n v="34100"/>
    <x v="3"/>
    <n v="4800124"/>
    <s v="4"/>
    <s v="9341004800124"/>
    <s v="Subv. CEACA. Atletisme."/>
    <n v="800"/>
    <n v="160"/>
    <n v="960"/>
    <n v="960"/>
    <n v="800"/>
    <n v="800"/>
    <n v="0"/>
    <n v="160"/>
  </r>
  <r>
    <n v="9"/>
    <n v="34100"/>
    <x v="3"/>
    <n v="4800130"/>
    <s v="4"/>
    <s v="9341004800130"/>
    <s v="Subv. Club Ciclista Tàrrega - Pedals de dona"/>
    <n v="2000"/>
    <n v="0"/>
    <n v="2000"/>
    <n v="2000"/>
    <n v="0"/>
    <n v="0"/>
    <n v="0"/>
    <n v="2000"/>
  </r>
  <r>
    <n v="9"/>
    <n v="34100"/>
    <x v="3"/>
    <n v="4800154"/>
    <s v="4"/>
    <s v="9341004800154"/>
    <s v="Subv. Bici 3.0. Marxa de bicicletes i material esportiu."/>
    <n v="2000"/>
    <n v="-2000"/>
    <n v="0"/>
    <n v="0"/>
    <n v="0"/>
    <n v="0"/>
    <n v="0"/>
    <n v="0"/>
  </r>
  <r>
    <n v="9"/>
    <n v="34100"/>
    <x v="3"/>
    <n v="4800156"/>
    <s v="4"/>
    <s v="9341004800156"/>
    <s v="Subv. Club de bitlles. Material, federació i atencions protocol.laries post partits."/>
    <n v="870"/>
    <n v="870"/>
    <n v="1740"/>
    <n v="1740"/>
    <n v="870"/>
    <n v="870"/>
    <n v="0"/>
    <n v="870"/>
  </r>
  <r>
    <n v="9"/>
    <n v="34100"/>
    <x v="3"/>
    <n v="4800197"/>
    <s v="4"/>
    <s v="9341004800197"/>
    <s v="Subv. Escola de futbol UE Tàrrega. Presentació temporada i actes final d'any."/>
    <n v="0"/>
    <n v="800"/>
    <n v="800"/>
    <n v="800"/>
    <n v="800"/>
    <n v="800"/>
    <n v="0"/>
    <n v="0"/>
  </r>
  <r>
    <n v="9"/>
    <n v="34100"/>
    <x v="3"/>
    <n v="4800198"/>
    <s v="4"/>
    <s v="9341004800198"/>
    <s v="Subv. Escola de futbol UE Tàrrega. Material esportiu i roba"/>
    <n v="0"/>
    <n v="1000"/>
    <n v="1000"/>
    <n v="1000"/>
    <n v="1000"/>
    <n v="1000"/>
    <n v="0"/>
    <n v="0"/>
  </r>
  <r>
    <n v="9"/>
    <n v="34100"/>
    <x v="3"/>
    <n v="4800202"/>
    <s v="4"/>
    <s v="9341004800202"/>
    <s v="Subv. Trofeu Ciutat de Tàrrega de natació."/>
    <n v="0"/>
    <n v="500"/>
    <n v="500"/>
    <n v="500"/>
    <n v="500"/>
    <n v="500"/>
    <n v="0"/>
    <n v="0"/>
  </r>
  <r>
    <n v="9"/>
    <n v="34100"/>
    <x v="3"/>
    <n v="4800203"/>
    <s v="4"/>
    <s v="9341004800203"/>
    <s v="Subv. CEEF Tàrrega. Presentació temporada i jornades festives"/>
    <n v="0"/>
    <n v="7000"/>
    <n v="7000"/>
    <n v="7000"/>
    <n v="5000"/>
    <n v="5000"/>
    <n v="0"/>
    <n v="2000"/>
  </r>
  <r>
    <n v="9"/>
    <n v="34100"/>
    <x v="3"/>
    <n v="4800204"/>
    <s v="4"/>
    <s v="9341004800204"/>
    <s v="Subv. CEEF Tàrrega. Material esportiu de condicionament físic"/>
    <n v="0"/>
    <n v="4000"/>
    <n v="4000"/>
    <n v="4000"/>
    <n v="3200"/>
    <n v="3200"/>
    <n v="0"/>
    <n v="800"/>
  </r>
  <r>
    <n v="9"/>
    <n v="34100"/>
    <x v="3"/>
    <n v="4800205"/>
    <s v="4"/>
    <s v="9341004800205"/>
    <s v="Subv. CEEF Tàrrega. APP gestió futbolística i projector"/>
    <n v="0"/>
    <n v="2000"/>
    <n v="2000"/>
    <n v="2000"/>
    <n v="1600"/>
    <n v="1600"/>
    <n v="0"/>
    <n v="400"/>
  </r>
  <r>
    <n v="9"/>
    <n v="34100"/>
    <x v="3"/>
    <n v="4800207"/>
    <s v="4"/>
    <s v="9341004800207"/>
    <s v="Subv.Club Hoquei Patins. Material esportiu."/>
    <n v="0"/>
    <n v="700"/>
    <n v="700"/>
    <n v="700"/>
    <n v="0"/>
    <n v="0"/>
    <n v="0"/>
    <n v="700"/>
  </r>
  <r>
    <n v="9"/>
    <n v="34100"/>
    <x v="7"/>
    <n v="7800003"/>
    <s v="7"/>
    <s v="9341007800003"/>
    <s v="Subv. Club tennis Tàrrega. Enllumenat tennis"/>
    <n v="10000"/>
    <n v="0"/>
    <n v="10000"/>
    <n v="0"/>
    <n v="0"/>
    <n v="0"/>
    <n v="0"/>
    <n v="10000"/>
  </r>
  <r>
    <n v="9"/>
    <n v="34100"/>
    <x v="7"/>
    <n v="7800024"/>
    <s v="7"/>
    <s v="9341007800024"/>
    <s v="Subv. Escola de futbol UE Tàrrega. Projecte digitalització"/>
    <n v="0"/>
    <n v="1000"/>
    <n v="1000"/>
    <n v="1000"/>
    <n v="786.13"/>
    <n v="786.13"/>
    <n v="0"/>
    <n v="213.87"/>
  </r>
  <r>
    <n v="9"/>
    <n v="34100"/>
    <x v="7"/>
    <n v="7800025"/>
    <s v="7"/>
    <s v="9341007800025"/>
    <s v="Subv. Escola de futbol UE Tàrrega. Adequació instal·lacions i compra de mobiliari "/>
    <n v="0"/>
    <n v="2200"/>
    <n v="2200"/>
    <n v="2200"/>
    <n v="2200"/>
    <n v="2200"/>
    <n v="0"/>
    <n v="0"/>
  </r>
  <r>
    <n v="9"/>
    <n v="34100"/>
    <x v="7"/>
    <n v="7800027"/>
    <s v="7"/>
    <s v="9341007800027"/>
    <s v="Subv. CEEF Tàrrega. Millora d'equipaments i material esportiu"/>
    <n v="0"/>
    <n v="14000"/>
    <n v="14000"/>
    <n v="14000"/>
    <n v="11200"/>
    <n v="11200"/>
    <n v="0"/>
    <n v="2800"/>
  </r>
  <r>
    <n v="9"/>
    <n v="34200"/>
    <x v="1"/>
    <n v="2100002"/>
    <s v="2"/>
    <s v="9342002100002"/>
    <s v="Manteniment Gespa Camp Annex"/>
    <n v="2000"/>
    <n v="0"/>
    <n v="2000"/>
    <n v="0"/>
    <n v="0"/>
    <n v="0"/>
    <n v="0"/>
    <n v="2000"/>
  </r>
  <r>
    <n v="9"/>
    <n v="34200"/>
    <x v="1"/>
    <n v="2100003"/>
    <s v="2"/>
    <s v="9342002100003"/>
    <s v="Manteniment pista altetisme"/>
    <n v="3000"/>
    <n v="0"/>
    <n v="3000"/>
    <n v="932.16"/>
    <n v="932.16"/>
    <n v="932.16"/>
    <n v="0"/>
    <n v="2067.84"/>
  </r>
  <r>
    <n v="9"/>
    <n v="34200"/>
    <x v="1"/>
    <n v="2120001"/>
    <s v="2"/>
    <s v="9342002120001"/>
    <s v="Arranjaments pista d'skate"/>
    <n v="6000"/>
    <n v="776.34"/>
    <n v="6776.34"/>
    <n v="7376.89"/>
    <n v="6600.55"/>
    <n v="6600.55"/>
    <n v="0"/>
    <n v="175.79"/>
  </r>
  <r>
    <n v="9"/>
    <n v="34200"/>
    <x v="1"/>
    <n v="2130001"/>
    <s v="2"/>
    <s v="9342002130001"/>
    <s v="Manteniment maquinària, instal i utillatge"/>
    <n v="2000"/>
    <n v="0"/>
    <n v="2000"/>
    <n v="2758.64"/>
    <n v="2758.64"/>
    <n v="2758.64"/>
    <n v="0"/>
    <n v="-758.64"/>
  </r>
  <r>
    <n v="9"/>
    <n v="34201"/>
    <x v="1"/>
    <n v="2130001"/>
    <s v="2"/>
    <s v="9342012130001"/>
    <s v="Manteniment maquinària, instal i utillatge"/>
    <n v="3500"/>
    <n v="0"/>
    <n v="3500"/>
    <n v="2247.1999999999998"/>
    <n v="2247.1999999999998"/>
    <n v="2247.1999999999998"/>
    <n v="0"/>
    <n v="1252.8"/>
  </r>
  <r>
    <n v="9"/>
    <n v="34201"/>
    <x v="1"/>
    <n v="2150001"/>
    <s v="2"/>
    <s v="9342012150001"/>
    <s v="Manteniment mobiliari"/>
    <n v="0"/>
    <n v="0"/>
    <n v="0"/>
    <n v="4282.67"/>
    <n v="4282.67"/>
    <n v="4282.67"/>
    <n v="0"/>
    <n v="-4282.67"/>
  </r>
  <r>
    <n v="9"/>
    <n v="34201"/>
    <x v="1"/>
    <n v="2211001"/>
    <s v="2"/>
    <s v="9342012211001"/>
    <s v="Productes de neteja i bany"/>
    <n v="1500"/>
    <n v="0"/>
    <n v="1500"/>
    <n v="739.14"/>
    <n v="739.14"/>
    <n v="739.14"/>
    <n v="0"/>
    <n v="760.86"/>
  </r>
  <r>
    <n v="9"/>
    <n v="34201"/>
    <x v="1"/>
    <n v="2312000"/>
    <s v="2"/>
    <s v="9342012312000"/>
    <s v="Locomoció del personal no directiu"/>
    <n v="200"/>
    <n v="0"/>
    <n v="200"/>
    <n v="0"/>
    <n v="0"/>
    <n v="0"/>
    <n v="0"/>
    <n v="200"/>
  </r>
  <r>
    <n v="9"/>
    <n v="34202"/>
    <x v="1"/>
    <n v="2219900"/>
    <s v="2"/>
    <s v="9342022219900"/>
    <s v="Altres subministraments"/>
    <n v="10000"/>
    <n v="0"/>
    <n v="10000"/>
    <n v="7379.75"/>
    <n v="7379.75"/>
    <n v="7379.75"/>
    <n v="0"/>
    <n v="2620.25"/>
  </r>
  <r>
    <n v="9"/>
    <n v="34202"/>
    <x v="1"/>
    <n v="2270102"/>
    <s v="2"/>
    <s v="9342022270102"/>
    <s v="Contracte socorrisme piscines Tàrrega, Altet, Claravalls"/>
    <n v="65609.320000000007"/>
    <n v="0"/>
    <n v="65609.320000000007"/>
    <n v="62047"/>
    <n v="54475.12"/>
    <n v="54475.12"/>
    <n v="0"/>
    <n v="11134.2"/>
  </r>
  <r>
    <n v="9"/>
    <n v="34202"/>
    <x v="2"/>
    <n v="6230017"/>
    <s v="6"/>
    <s v="9342026230017"/>
    <s v="Manteniment piscina estiu. Compra robot "/>
    <n v="12000"/>
    <n v="0"/>
    <n v="12000"/>
    <n v="9999.98"/>
    <n v="9999.98"/>
    <n v="9999.98"/>
    <n v="0"/>
    <n v="2000.02"/>
  </r>
  <r>
    <n v="9"/>
    <n v="34203"/>
    <x v="1"/>
    <n v="2030001"/>
    <s v="2"/>
    <s v="9342032030001"/>
    <s v="Arrendament Maquinària, Instal i Estris"/>
    <n v="2500"/>
    <n v="0"/>
    <n v="2500"/>
    <n v="423.5"/>
    <n v="423.5"/>
    <n v="423.5"/>
    <n v="0"/>
    <n v="2076.5"/>
  </r>
  <r>
    <n v="9"/>
    <n v="34203"/>
    <x v="1"/>
    <n v="2120001"/>
    <s v="2"/>
    <s v="9342032120001"/>
    <s v="Reparació detectors incendis"/>
    <n v="4000"/>
    <n v="0"/>
    <n v="4000"/>
    <n v="1732.6"/>
    <n v="1732.6"/>
    <n v="1732.6"/>
    <n v="0"/>
    <n v="2267.4"/>
  </r>
  <r>
    <n v="9"/>
    <n v="34203"/>
    <x v="1"/>
    <n v="2200001"/>
    <s v="2"/>
    <s v="9342032200001"/>
    <s v="Material oficina "/>
    <n v="0"/>
    <n v="0"/>
    <n v="0"/>
    <n v="261.10000000000002"/>
    <n v="111.1"/>
    <n v="111.1"/>
    <n v="0"/>
    <n v="-111.1"/>
  </r>
  <r>
    <n v="9"/>
    <n v="34203"/>
    <x v="1"/>
    <n v="2210300"/>
    <s v="2"/>
    <s v="9342032210300"/>
    <s v="Subministrament combustible orgànic"/>
    <n v="40000"/>
    <n v="0"/>
    <n v="40000"/>
    <n v="6500"/>
    <n v="5998.13"/>
    <n v="5998.13"/>
    <n v="0"/>
    <n v="34001.870000000003"/>
  </r>
  <r>
    <n v="9"/>
    <n v="34203"/>
    <x v="1"/>
    <n v="2211001"/>
    <s v="2"/>
    <s v="9342032211001"/>
    <s v="Productes de neteja i bany"/>
    <n v="4000"/>
    <n v="0"/>
    <n v="4000"/>
    <n v="6405.84"/>
    <n v="6226.53"/>
    <n v="6226.53"/>
    <n v="0"/>
    <n v="-2226.5300000000002"/>
  </r>
  <r>
    <n v="9"/>
    <n v="34203"/>
    <x v="1"/>
    <n v="2219900"/>
    <s v="2"/>
    <s v="9342032219900"/>
    <s v="Altres subministraments"/>
    <n v="14000"/>
    <n v="0"/>
    <n v="14000"/>
    <n v="7871.6"/>
    <n v="7871.6"/>
    <n v="7871.6"/>
    <n v="0"/>
    <n v="6128.4"/>
  </r>
  <r>
    <n v="9"/>
    <n v="34203"/>
    <x v="1"/>
    <n v="2269901"/>
    <s v="2"/>
    <s v="9342032269901"/>
    <s v="Manteniment normatiu"/>
    <n v="30000"/>
    <n v="-8000"/>
    <n v="22000"/>
    <n v="175.45"/>
    <n v="175.45"/>
    <n v="175.45"/>
    <n v="0"/>
    <n v="21824.55"/>
  </r>
  <r>
    <n v="9"/>
    <n v="34203"/>
    <x v="1"/>
    <n v="2270102"/>
    <s v="2"/>
    <s v="9342032270102"/>
    <s v="Contracte socorrisme"/>
    <n v="68417.03"/>
    <n v="5973.41"/>
    <n v="74390.44"/>
    <n v="79073.710000000006"/>
    <n v="73994.66"/>
    <n v="73994.66"/>
    <n v="0"/>
    <n v="395.78"/>
  </r>
  <r>
    <n v="9"/>
    <n v="34203"/>
    <x v="1"/>
    <n v="2279900"/>
    <s v="2"/>
    <s v="9342032279900"/>
    <s v="Altres treballs realitzats per altres empreses i professionals"/>
    <n v="20000"/>
    <n v="2554.96"/>
    <n v="22554.959999999999"/>
    <n v="11189.95"/>
    <n v="9256.42"/>
    <n v="9256.42"/>
    <n v="0"/>
    <n v="13298.54"/>
  </r>
  <r>
    <n v="9"/>
    <n v="34203"/>
    <x v="1"/>
    <n v="2302000"/>
    <s v="2"/>
    <s v="9342032302000"/>
    <s v="Dietes del personal no directiu"/>
    <n v="0"/>
    <n v="0"/>
    <n v="0"/>
    <n v="33.799999999999997"/>
    <n v="33.799999999999997"/>
    <n v="33.799999999999997"/>
    <n v="0"/>
    <n v="-33.799999999999997"/>
  </r>
  <r>
    <n v="9"/>
    <n v="34203"/>
    <x v="1"/>
    <n v="2312000"/>
    <s v="2"/>
    <s v="9342032312000"/>
    <s v="Locomoció del personal no directiu"/>
    <n v="0"/>
    <n v="0"/>
    <n v="0"/>
    <n v="27"/>
    <n v="27"/>
    <n v="27"/>
    <n v="0"/>
    <n v="-27"/>
  </r>
  <r>
    <n v="9"/>
    <n v="34203"/>
    <x v="2"/>
    <n v="6320001"/>
    <s v="6"/>
    <s v="9342036320001"/>
    <s v="Acessos entrades piscines"/>
    <n v="25000"/>
    <n v="0"/>
    <n v="25000"/>
    <n v="12697.18"/>
    <n v="12697.18"/>
    <n v="12697.18"/>
    <n v="0"/>
    <n v="12302.82"/>
  </r>
  <r>
    <n v="9"/>
    <n v="34203"/>
    <x v="2"/>
    <n v="6330000"/>
    <s v="6"/>
    <s v="9342036330000"/>
    <s v="Maquinària, instal·lacions tècniques i utillatge"/>
    <n v="10000"/>
    <n v="0"/>
    <n v="10000"/>
    <n v="10000"/>
    <n v="10000"/>
    <n v="10000"/>
    <n v="0"/>
    <n v="0"/>
  </r>
  <r>
    <n v="9"/>
    <n v="34204"/>
    <x v="1"/>
    <n v="2130001"/>
    <s v="2"/>
    <s v="9342042130001"/>
    <s v="Manteniment maquinària, instal i utillatge"/>
    <n v="2000"/>
    <n v="0"/>
    <n v="2000"/>
    <n v="0"/>
    <n v="0"/>
    <n v="0"/>
    <n v="0"/>
    <n v="2000"/>
  </r>
  <r>
    <n v="9"/>
    <n v="34204"/>
    <x v="3"/>
    <n v="4800134"/>
    <s v="4"/>
    <s v="9342044800134"/>
    <s v="Conveni manteniment pavelló Fundació Vedruna"/>
    <n v="9400"/>
    <n v="280"/>
    <n v="9680"/>
    <n v="9514.31"/>
    <n v="9514.31"/>
    <n v="9514.31"/>
    <n v="0"/>
    <n v="165.69"/>
  </r>
  <r>
    <n v="9"/>
    <n v="43201"/>
    <x v="1"/>
    <n v="2130001"/>
    <s v="2"/>
    <s v="9432012130001"/>
    <s v="Manteniment maquinària, instal i utillatge"/>
    <n v="2000"/>
    <n v="0"/>
    <n v="2000"/>
    <n v="508.39"/>
    <n v="508.39"/>
    <n v="508.39"/>
    <n v="0"/>
    <n v="1491.61"/>
  </r>
  <r>
    <n v="10"/>
    <n v="15100"/>
    <x v="1"/>
    <n v="2200001"/>
    <s v="2"/>
    <s v="10151002200001"/>
    <s v="Material d'oficina"/>
    <n v="500"/>
    <n v="0"/>
    <n v="500"/>
    <n v="424.25"/>
    <n v="167.63"/>
    <n v="167.63"/>
    <n v="0"/>
    <n v="332.37"/>
  </r>
  <r>
    <n v="10"/>
    <n v="15100"/>
    <x v="1"/>
    <n v="2219901"/>
    <s v="2"/>
    <s v="10151002219901"/>
    <s v="Material Tècnic"/>
    <n v="200"/>
    <n v="0"/>
    <n v="200"/>
    <n v="0"/>
    <n v="0"/>
    <n v="0"/>
    <n v="0"/>
    <n v="200"/>
  </r>
  <r>
    <n v="10"/>
    <n v="15100"/>
    <x v="1"/>
    <n v="2219905"/>
    <s v="2"/>
    <s v="10151002219905"/>
    <s v="COVID Subministrament de productes"/>
    <n v="300"/>
    <n v="0"/>
    <n v="300"/>
    <n v="0"/>
    <n v="0"/>
    <n v="0"/>
    <n v="0"/>
    <n v="300"/>
  </r>
  <r>
    <n v="10"/>
    <n v="15100"/>
    <x v="1"/>
    <n v="2250000"/>
    <s v="2"/>
    <s v="10151002250000"/>
    <s v="Tributs Estatals"/>
    <n v="300"/>
    <n v="0"/>
    <n v="300"/>
    <n v="376.9"/>
    <n v="376.9"/>
    <n v="376.9"/>
    <n v="0"/>
    <n v="-76.900000000000006"/>
  </r>
  <r>
    <n v="10"/>
    <n v="15100"/>
    <x v="1"/>
    <n v="2260300"/>
    <s v="2"/>
    <s v="10151002260300"/>
    <s v="Publicació en diaris oficials"/>
    <n v="3000"/>
    <n v="2000"/>
    <n v="5000"/>
    <n v="3223.3"/>
    <n v="3223.3"/>
    <n v="3223.3"/>
    <n v="0"/>
    <n v="1776.7"/>
  </r>
  <r>
    <n v="10"/>
    <n v="15100"/>
    <x v="1"/>
    <n v="2270200"/>
    <s v="2"/>
    <s v="10151002270200"/>
    <s v="Valoracions i Peritatges"/>
    <n v="500"/>
    <n v="0"/>
    <n v="500"/>
    <n v="0"/>
    <n v="0"/>
    <n v="0"/>
    <n v="0"/>
    <n v="500"/>
  </r>
  <r>
    <n v="10"/>
    <n v="15100"/>
    <x v="1"/>
    <n v="2270600"/>
    <s v="2"/>
    <s v="10151002270600"/>
    <s v="Estudis i treballs tècnics"/>
    <n v="23000"/>
    <n v="0"/>
    <n v="23000"/>
    <n v="22421.3"/>
    <n v="21162.9"/>
    <n v="21162.9"/>
    <n v="0"/>
    <n v="1837.1"/>
  </r>
  <r>
    <n v="10"/>
    <n v="15100"/>
    <x v="1"/>
    <n v="2270610"/>
    <s v="2"/>
    <s v="10151002270610"/>
    <s v="Estudis i treballs tècnics"/>
    <n v="10000"/>
    <n v="3700"/>
    <n v="13700"/>
    <n v="9075.73"/>
    <n v="9075.73"/>
    <n v="9075.73"/>
    <n v="0"/>
    <n v="4624.2700000000004"/>
  </r>
  <r>
    <n v="10"/>
    <n v="15100"/>
    <x v="1"/>
    <n v="2279900"/>
    <s v="2"/>
    <s v="10151002279900"/>
    <s v="Altres treballs realitzats per altres empreses i professionals"/>
    <n v="3000"/>
    <n v="0"/>
    <n v="3000"/>
    <n v="0"/>
    <n v="0"/>
    <n v="0"/>
    <n v="0"/>
    <n v="3000"/>
  </r>
  <r>
    <n v="10"/>
    <n v="15100"/>
    <x v="1"/>
    <n v="2279906"/>
    <s v="2"/>
    <s v="10151002279906"/>
    <s v="Plaques noms dels carrers"/>
    <n v="1000"/>
    <n v="0"/>
    <n v="1000"/>
    <n v="0"/>
    <n v="0"/>
    <n v="0"/>
    <n v="0"/>
    <n v="1000"/>
  </r>
  <r>
    <n v="10"/>
    <n v="15100"/>
    <x v="1"/>
    <n v="2279924"/>
    <s v="2"/>
    <s v="10151002279924"/>
    <s v="Inscripcions registre de la propietat"/>
    <n v="1500"/>
    <n v="3000"/>
    <n v="4500"/>
    <n v="2373.38"/>
    <n v="2213.17"/>
    <n v="2213.17"/>
    <n v="0"/>
    <n v="2286.83"/>
  </r>
  <r>
    <n v="10"/>
    <n v="15100"/>
    <x v="1"/>
    <n v="2302000"/>
    <s v="2"/>
    <s v="10151002302000"/>
    <s v="Dietes del personal no directiu"/>
    <n v="50"/>
    <n v="0"/>
    <n v="50"/>
    <n v="125.85"/>
    <n v="125.85"/>
    <n v="125.85"/>
    <n v="0"/>
    <n v="-75.849999999999994"/>
  </r>
  <r>
    <n v="10"/>
    <n v="15100"/>
    <x v="1"/>
    <n v="2312000"/>
    <s v="2"/>
    <s v="10151002312000"/>
    <s v="Locomoció del personal no directiu"/>
    <n v="200"/>
    <n v="0"/>
    <n v="200"/>
    <n v="442.2"/>
    <n v="442.2"/>
    <n v="442.2"/>
    <n v="0"/>
    <n v="-242.2"/>
  </r>
  <r>
    <n v="10"/>
    <n v="15100"/>
    <x v="2"/>
    <n v="6090000"/>
    <s v="6"/>
    <s v="10151006090000"/>
    <s v="Arrenjament Avinguda de Cervera"/>
    <n v="500000"/>
    <n v="210000"/>
    <n v="710000"/>
    <n v="646038.91"/>
    <n v="23317.919999999998"/>
    <n v="23317.919999999998"/>
    <n v="0"/>
    <n v="686682.08"/>
  </r>
  <r>
    <n v="10"/>
    <n v="15100"/>
    <x v="2"/>
    <n v="6090002"/>
    <s v="6"/>
    <s v="10151006090002"/>
    <s v="Redacció de Projectes "/>
    <n v="40000"/>
    <n v="73932.5"/>
    <n v="113932.5"/>
    <n v="8906.7000000000007"/>
    <n v="6184.2"/>
    <n v="6184.2"/>
    <n v="0"/>
    <n v="107748.3"/>
  </r>
  <r>
    <n v="10"/>
    <n v="15100"/>
    <x v="2"/>
    <n v="6090007"/>
    <s v="6"/>
    <s v="10151006090007"/>
    <s v="Dotació de serveis C/ Antoni Secanell "/>
    <n v="0"/>
    <n v="58000"/>
    <n v="58000"/>
    <n v="48510.27"/>
    <n v="45654"/>
    <n v="45654"/>
    <n v="0"/>
    <n v="12346"/>
  </r>
  <r>
    <n v="10"/>
    <n v="15100"/>
    <x v="2"/>
    <n v="6190047"/>
    <s v="6"/>
    <s v="10151006190047"/>
    <s v="Altres inversions de reposició en infraestructures i béns destinats a l’ús general"/>
    <n v="0"/>
    <n v="41696.43"/>
    <n v="41696.43"/>
    <n v="41696.43"/>
    <n v="41695.870000000003"/>
    <n v="41695.870000000003"/>
    <n v="0"/>
    <n v="0.56000000000000005"/>
  </r>
  <r>
    <n v="10"/>
    <n v="15100"/>
    <x v="2"/>
    <n v="6190058"/>
    <s v="6"/>
    <s v="10151006190058"/>
    <s v="Pavimentació i adequació d'elements urbans de diferents punts de Tàrrega"/>
    <n v="100000"/>
    <n v="61500"/>
    <n v="161500"/>
    <n v="156987.99"/>
    <n v="156111.6"/>
    <n v="156111.6"/>
    <n v="0"/>
    <n v="5388.4"/>
  </r>
  <r>
    <n v="10"/>
    <n v="15100"/>
    <x v="2"/>
    <n v="6210000"/>
    <s v="6"/>
    <s v="10151006210000"/>
    <s v="Conveni Endesa Sud-17 "/>
    <n v="120000"/>
    <n v="0"/>
    <n v="120000"/>
    <n v="0"/>
    <n v="0"/>
    <n v="0"/>
    <n v="0"/>
    <n v="120000"/>
  </r>
  <r>
    <n v="10"/>
    <n v="15100"/>
    <x v="2"/>
    <n v="6320013"/>
    <s v="6"/>
    <s v="10151006320013"/>
    <s v="Accessibilitat equipaments municipals (Next Generation)"/>
    <n v="182000"/>
    <n v="0"/>
    <n v="182000"/>
    <n v="178726.35"/>
    <n v="0"/>
    <n v="0"/>
    <n v="0"/>
    <n v="182000"/>
  </r>
  <r>
    <n v="10"/>
    <n v="15100"/>
    <x v="2"/>
    <n v="6320014"/>
    <s v="6"/>
    <s v="10151006320014"/>
    <s v="Eficiència energètica equipaments municipals (Next Generation)"/>
    <n v="200000"/>
    <n v="0"/>
    <n v="200000"/>
    <n v="92238.3"/>
    <n v="0"/>
    <n v="0"/>
    <n v="0"/>
    <n v="200000"/>
  </r>
  <r>
    <n v="10"/>
    <n v="15100"/>
    <x v="2"/>
    <n v="6320043"/>
    <s v="6"/>
    <s v="10151006320043"/>
    <s v="Rehabilitació façana i barana de balustres edifici residencial Cal Trepal"/>
    <n v="0"/>
    <n v="45000"/>
    <n v="45000"/>
    <n v="42664.959999999999"/>
    <n v="8532.99"/>
    <n v="8532.99"/>
    <n v="0"/>
    <n v="36467.01"/>
  </r>
  <r>
    <n v="10"/>
    <n v="15100"/>
    <x v="7"/>
    <n v="7800023"/>
    <s v="7"/>
    <s v="10151007800023"/>
    <s v="Conveni cessió finca urbana c/ La Mallola"/>
    <n v="0"/>
    <n v="11000"/>
    <n v="11000"/>
    <n v="0"/>
    <n v="0"/>
    <n v="0"/>
    <n v="0"/>
    <n v="11000"/>
  </r>
  <r>
    <n v="10"/>
    <n v="15320"/>
    <x v="2"/>
    <n v="6090000"/>
    <s v="6"/>
    <s v="10153206090000"/>
    <s v="Plaça de les Bòbiles"/>
    <n v="0"/>
    <n v="215000"/>
    <n v="215000"/>
    <n v="214759.72"/>
    <n v="214759.7"/>
    <n v="214759.7"/>
    <n v="0"/>
    <n v="240.3"/>
  </r>
  <r>
    <n v="10"/>
    <n v="15320"/>
    <x v="2"/>
    <n v="6190012"/>
    <s v="6"/>
    <s v="10153206190012"/>
    <s v="Pavimentacions"/>
    <n v="0"/>
    <n v="18918.849999999999"/>
    <n v="18918.849999999999"/>
    <n v="18918.849999999999"/>
    <n v="18918.849999999999"/>
    <n v="18918.849999999999"/>
    <n v="0"/>
    <n v="0"/>
  </r>
  <r>
    <n v="10"/>
    <n v="15320"/>
    <x v="2"/>
    <n v="6190059"/>
    <s v="6"/>
    <s v="10153206190059"/>
    <s v="Seguretat viària C-14. Reducció accidents"/>
    <n v="170000"/>
    <n v="2600"/>
    <n v="172600"/>
    <n v="160758.41"/>
    <n v="158069.07999999999"/>
    <n v="158069.07999999999"/>
    <n v="0"/>
    <n v="14530.92"/>
  </r>
  <r>
    <n v="10"/>
    <n v="15320"/>
    <x v="2"/>
    <n v="6190063"/>
    <s v="6"/>
    <s v="10153206190063"/>
    <s v="Ampliació vorera Av. Balaguer"/>
    <n v="0"/>
    <n v="190000"/>
    <n v="190000"/>
    <n v="20000"/>
    <n v="0"/>
    <n v="0"/>
    <n v="0"/>
    <n v="190000"/>
  </r>
  <r>
    <n v="10"/>
    <n v="15320"/>
    <x v="2"/>
    <n v="6230002"/>
    <s v="6"/>
    <s v="10153206230002"/>
    <s v="Punts de recàrrega vehicles elèctrics (Next Generation)"/>
    <n v="25000"/>
    <n v="0"/>
    <n v="25000"/>
    <n v="0"/>
    <n v="0"/>
    <n v="0"/>
    <n v="0"/>
    <n v="25000"/>
  </r>
  <r>
    <n v="10"/>
    <n v="16000"/>
    <x v="1"/>
    <n v="2250001"/>
    <s v="2"/>
    <s v="10160002250001"/>
    <s v="Cànon confederación hidrografica del Ebro"/>
    <n v="21000"/>
    <n v="0"/>
    <n v="21000"/>
    <n v="20892.02"/>
    <n v="20892.02"/>
    <n v="20892.02"/>
    <n v="0"/>
    <n v="107.98"/>
  </r>
  <r>
    <n v="10"/>
    <n v="16000"/>
    <x v="1"/>
    <n v="2279900"/>
    <s v="2"/>
    <s v="10160002279900"/>
    <s v="ACA despeses directes"/>
    <n v="500000"/>
    <n v="0"/>
    <n v="500000"/>
    <n v="431575.89"/>
    <n v="431575.89"/>
    <n v="431575.89"/>
    <n v="0"/>
    <n v="68424.11"/>
  </r>
  <r>
    <n v="10"/>
    <n v="16000"/>
    <x v="2"/>
    <n v="6500004"/>
    <s v="6"/>
    <s v="10160006500004"/>
    <s v="Reposicions i millores ACA"/>
    <n v="500000"/>
    <n v="159617.18"/>
    <n v="659617.18000000005"/>
    <n v="365196.28"/>
    <n v="365195.28"/>
    <n v="365195.28"/>
    <n v="0"/>
    <n v="294421.90000000002"/>
  </r>
  <r>
    <n v="10"/>
    <n v="16100"/>
    <x v="1"/>
    <n v="2279945"/>
    <s v="2"/>
    <s v="10161002279945"/>
    <s v="Liquidació 2022 subministrament aigua i gestió clavegueram"/>
    <n v="0"/>
    <n v="29778.15"/>
    <n v="29778.15"/>
    <n v="29778.15"/>
    <n v="29778.15"/>
    <n v="29778.15"/>
    <n v="0"/>
    <n v="0"/>
  </r>
  <r>
    <n v="10"/>
    <n v="16500"/>
    <x v="2"/>
    <n v="6190057"/>
    <s v="6"/>
    <s v="10165006190057"/>
    <s v="Enllumenat públic leds carrer Sant Pelegrí"/>
    <n v="56000"/>
    <n v="0"/>
    <n v="56000"/>
    <n v="50690.77"/>
    <n v="50690.77"/>
    <n v="50690.77"/>
    <n v="0"/>
    <n v="5309.23"/>
  </r>
  <r>
    <n v="10"/>
    <n v="17100"/>
    <x v="2"/>
    <n v="6190051"/>
    <s v="6"/>
    <s v="10171006190051"/>
    <s v="Barana forja Sant Eloi"/>
    <n v="0"/>
    <n v="13164.8"/>
    <n v="13164.8"/>
    <n v="13164.8"/>
    <n v="13164.8"/>
    <n v="13164.8"/>
    <n v="0"/>
    <n v="0"/>
  </r>
  <r>
    <n v="10"/>
    <n v="17100"/>
    <x v="2"/>
    <n v="6190052"/>
    <s v="6"/>
    <s v="10171006190052"/>
    <s v="Arranjaments zona ermita de Sant Eloi"/>
    <n v="0"/>
    <n v="11500"/>
    <n v="11500"/>
    <n v="11500"/>
    <n v="11500"/>
    <n v="11500"/>
    <n v="0"/>
    <n v="0"/>
  </r>
  <r>
    <n v="10"/>
    <n v="17100"/>
    <x v="2"/>
    <n v="6190060"/>
    <s v="6"/>
    <s v="10171006190060"/>
    <s v="Arrenjaments Parc de Sant Eloi"/>
    <n v="25000"/>
    <n v="-5536.42"/>
    <n v="19463.580000000002"/>
    <n v="19462.72"/>
    <n v="19462.72"/>
    <n v="19462.72"/>
    <n v="0"/>
    <n v="0.86"/>
  </r>
  <r>
    <n v="10"/>
    <n v="17200"/>
    <x v="2"/>
    <n v="6190038"/>
    <s v="6"/>
    <s v="10172006190038"/>
    <s v="Plantació arbres riu Ondara"/>
    <n v="3000"/>
    <n v="0"/>
    <n v="3000"/>
    <n v="0"/>
    <n v="0"/>
    <n v="0"/>
    <n v="0"/>
    <n v="3000"/>
  </r>
  <r>
    <n v="10"/>
    <n v="17200"/>
    <x v="2"/>
    <n v="6190054"/>
    <s v="6"/>
    <s v="10172006190054"/>
    <s v="Llera riu Ondara. Fase 2"/>
    <n v="0"/>
    <n v="87096.24"/>
    <n v="87096.24"/>
    <n v="87096.24"/>
    <n v="87094.46"/>
    <n v="87094.46"/>
    <n v="0"/>
    <n v="1.78"/>
  </r>
  <r>
    <n v="10"/>
    <n v="31100"/>
    <x v="2"/>
    <n v="6500005"/>
    <s v="6"/>
    <s v="10311006500005"/>
    <s v="Actuació conveni CAP de Tàrrega"/>
    <n v="0"/>
    <n v="20146.5"/>
    <n v="20146.5"/>
    <n v="20146.5"/>
    <n v="20146.5"/>
    <n v="20146.5"/>
    <n v="0"/>
    <n v="0"/>
  </r>
  <r>
    <n v="10"/>
    <n v="33301"/>
    <x v="2"/>
    <n v="6320036"/>
    <s v="6"/>
    <s v="10333016320036"/>
    <s v="Teulada nau 18"/>
    <n v="75000"/>
    <n v="0"/>
    <n v="75000"/>
    <n v="73595.05"/>
    <n v="73593.63"/>
    <n v="73593.63"/>
    <n v="0"/>
    <n v="1406.37"/>
  </r>
  <r>
    <n v="10"/>
    <n v="33302"/>
    <x v="2"/>
    <n v="6220000"/>
    <s v="6"/>
    <s v="10333026220000"/>
    <s v="Adquisició casa Cal Calçada"/>
    <n v="0"/>
    <n v="55000"/>
    <n v="55000"/>
    <n v="0"/>
    <n v="0"/>
    <n v="0"/>
    <n v="0"/>
    <n v="55000"/>
  </r>
  <r>
    <n v="10"/>
    <n v="33600"/>
    <x v="2"/>
    <n v="6190061"/>
    <s v="6"/>
    <s v="10336006190061"/>
    <s v="Torreo del carrer Migdia"/>
    <n v="42000"/>
    <n v="0"/>
    <n v="42000"/>
    <n v="0"/>
    <n v="0"/>
    <n v="0"/>
    <n v="0"/>
    <n v="42000"/>
  </r>
  <r>
    <n v="10"/>
    <n v="33600"/>
    <x v="7"/>
    <n v="7610025"/>
    <s v="7"/>
    <s v="10336007610025"/>
    <s v="FEDER Camí de Sant Jaume-xarxa pel patrimoni"/>
    <n v="0"/>
    <n v="30651.23"/>
    <n v="30651.23"/>
    <n v="0"/>
    <n v="0"/>
    <n v="0"/>
    <n v="0"/>
    <n v="30651.23"/>
  </r>
  <r>
    <n v="10"/>
    <n v="33600"/>
    <x v="7"/>
    <n v="7610026"/>
    <s v="7"/>
    <s v="10336007610026"/>
    <s v="FEDER paisatges de Ponent"/>
    <n v="0"/>
    <n v="15073.25"/>
    <n v="15073.25"/>
    <n v="0"/>
    <n v="0"/>
    <n v="0"/>
    <n v="0"/>
    <n v="15073.25"/>
  </r>
  <r>
    <n v="10"/>
    <n v="33600"/>
    <x v="7"/>
    <n v="7800022"/>
    <s v="7"/>
    <s v="10336007800022"/>
    <s v="Substitució coberta parròquia"/>
    <n v="0"/>
    <n v="25157.16"/>
    <n v="25157.16"/>
    <n v="25157.16"/>
    <n v="25157.16"/>
    <n v="25157.16"/>
    <n v="0"/>
    <n v="0"/>
  </r>
  <r>
    <n v="10"/>
    <n v="34200"/>
    <x v="2"/>
    <n v="6220010"/>
    <s v="6"/>
    <s v="10342006220010"/>
    <s v="Esplanació i millora de la zona esportiva per la pràctica d'atletisme"/>
    <n v="0"/>
    <n v="79768.37"/>
    <n v="79768.37"/>
    <n v="79768.37"/>
    <n v="79768.350000000006"/>
    <n v="79768.350000000006"/>
    <n v="0"/>
    <n v="0.02"/>
  </r>
  <r>
    <n v="10"/>
    <n v="34200"/>
    <x v="2"/>
    <n v="6320038"/>
    <s v="6"/>
    <s v="10342006320038"/>
    <s v="Vestuaris camp de futbol"/>
    <n v="70000"/>
    <n v="67000"/>
    <n v="137000"/>
    <n v="133685.93"/>
    <n v="133685.93"/>
    <n v="133685.93"/>
    <n v="0"/>
    <n v="3314.07"/>
  </r>
  <r>
    <n v="10"/>
    <n v="34202"/>
    <x v="2"/>
    <n v="6320000"/>
    <s v="6"/>
    <s v="10342026320000"/>
    <s v="Paviment piscina d'estiu"/>
    <n v="0"/>
    <n v="41197.410000000003"/>
    <n v="41197.410000000003"/>
    <n v="41197.410000000003"/>
    <n v="41197.410000000003"/>
    <n v="41197.410000000003"/>
    <n v="0"/>
    <n v="0"/>
  </r>
  <r>
    <n v="10"/>
    <n v="34202"/>
    <x v="2"/>
    <n v="6320039"/>
    <s v="6"/>
    <s v="10342026320039"/>
    <s v="Arrenjament escales piscina descoberta"/>
    <n v="60000"/>
    <n v="0"/>
    <n v="60000"/>
    <n v="58469.23"/>
    <n v="56573.98"/>
    <n v="56573.98"/>
    <n v="0"/>
    <n v="3426.02"/>
  </r>
  <r>
    <n v="10"/>
    <n v="34203"/>
    <x v="2"/>
    <n v="6320040"/>
    <s v="6"/>
    <s v="10342036320040"/>
    <s v="Reforma enèrgetica piscina PIREP. Redacció projectes"/>
    <n v="170000"/>
    <n v="-34000"/>
    <n v="136000"/>
    <n v="0"/>
    <n v="0"/>
    <n v="0"/>
    <n v="0"/>
    <n v="136000"/>
  </r>
  <r>
    <n v="10"/>
    <n v="92000"/>
    <x v="2"/>
    <n v="6320041"/>
    <s v="6"/>
    <s v="10920006320041"/>
    <s v="Reforma enèrgetica Ajuntament PIREP. Redacció projectes"/>
    <n v="30000"/>
    <n v="0"/>
    <n v="30000"/>
    <n v="0"/>
    <n v="0"/>
    <n v="0"/>
    <n v="0"/>
    <n v="30000"/>
  </r>
  <r>
    <n v="10"/>
    <n v="92403"/>
    <x v="2"/>
    <n v="6190062"/>
    <s v="6"/>
    <s v="10924036190062"/>
    <s v="Pavimentacions 2a fase Claravalls"/>
    <n v="50000"/>
    <n v="-4000"/>
    <n v="46000"/>
    <n v="44878.38"/>
    <n v="43217.4"/>
    <n v="43217.4"/>
    <n v="0"/>
    <n v="2782.6"/>
  </r>
  <r>
    <n v="10"/>
    <n v="92404"/>
    <x v="2"/>
    <n v="6220000"/>
    <s v="6"/>
    <s v="10924046220000"/>
    <s v="Actuacions edifici de la rectoria"/>
    <n v="10000"/>
    <n v="6000"/>
    <n v="16000"/>
    <n v="0"/>
    <n v="0"/>
    <n v="0"/>
    <n v="0"/>
    <n v="16000"/>
  </r>
  <r>
    <n v="10"/>
    <n v="92404"/>
    <x v="2"/>
    <n v="6330000"/>
    <s v="6"/>
    <s v="10924046330000"/>
    <s v="Maquinària, instal·lacions tècniques i utillatge"/>
    <n v="0"/>
    <n v="0"/>
    <n v="0"/>
    <n v="998.25"/>
    <n v="998.25"/>
    <n v="998.25"/>
    <n v="0"/>
    <n v="-998.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AA085A-282A-437C-9178-4D620DE67880}" name="TablaDinámica1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I12" firstHeaderRow="0" firstDataRow="1" firstDataCol="1"/>
  <pivotFields count="15">
    <pivotField showAll="0"/>
    <pivotField showAll="0"/>
    <pivotField axis="axisRow" showAll="0">
      <items count="9">
        <item x="0"/>
        <item x="1"/>
        <item x="4"/>
        <item x="3"/>
        <item x="6"/>
        <item x="2"/>
        <item x="7"/>
        <item x="5"/>
        <item t="default"/>
      </items>
    </pivotField>
    <pivotField showAll="0"/>
    <pivotField showAll="0"/>
    <pivotField showAll="0"/>
    <pivotField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</pivotFields>
  <rowFields count="1">
    <field x="2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uma de Inicials" fld="7" baseField="0" baseItem="0"/>
    <dataField name="Suma de Modificacions" fld="8" baseField="0" baseItem="0"/>
    <dataField name="Suma de Definitius" fld="9" baseField="0" baseItem="0"/>
    <dataField name="Suma de Despeses compromeses" fld="10" baseField="0" baseItem="0"/>
    <dataField name="Suma de Obligacions reconegudes netes" fld="11" baseField="0" baseItem="0"/>
    <dataField name="Suma de Pagaments" fld="12" baseField="0" baseItem="0"/>
    <dataField name="Suma de Obligacions pendents de pagament" fld="13" baseField="0" baseItem="0"/>
    <dataField name="Suma de Romanents de crèdit" fld="1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FCE5-C95A-40AB-BB21-BC36A1D94BAC}">
  <sheetPr filterMode="1"/>
  <dimension ref="A1:S1909"/>
  <sheetViews>
    <sheetView topLeftCell="G787" workbookViewId="0">
      <selection activeCell="L24" sqref="L24"/>
    </sheetView>
  </sheetViews>
  <sheetFormatPr baseColWidth="10" defaultColWidth="11.28515625" defaultRowHeight="15" x14ac:dyDescent="0.25"/>
  <cols>
    <col min="1" max="1" width="3.85546875" bestFit="1" customWidth="1"/>
    <col min="2" max="2" width="5.28515625" bestFit="1" customWidth="1"/>
    <col min="3" max="3" width="5.28515625" customWidth="1"/>
    <col min="4" max="4" width="7" bestFit="1" customWidth="1"/>
    <col min="5" max="5" width="3.28515625" bestFit="1" customWidth="1"/>
    <col min="6" max="6" width="10.42578125" bestFit="1" customWidth="1"/>
    <col min="7" max="7" width="65" bestFit="1" customWidth="1"/>
    <col min="8" max="8" width="14.140625" style="5" bestFit="1" customWidth="1"/>
    <col min="9" max="9" width="13.140625" style="5" bestFit="1" customWidth="1"/>
    <col min="10" max="13" width="14.140625" style="5" bestFit="1" customWidth="1"/>
    <col min="14" max="14" width="10.5703125" style="5" bestFit="1" customWidth="1"/>
    <col min="15" max="15" width="13.140625" style="5" bestFit="1" customWidth="1"/>
    <col min="16" max="16" width="11.28515625" style="20"/>
    <col min="18" max="19" width="13" bestFit="1" customWidth="1"/>
  </cols>
  <sheetData>
    <row r="1" spans="1:19" ht="30.75" x14ac:dyDescent="0.25">
      <c r="A1" s="1" t="s">
        <v>0</v>
      </c>
      <c r="B1" s="1" t="s">
        <v>1</v>
      </c>
      <c r="C1" s="1" t="s">
        <v>503</v>
      </c>
      <c r="D1" s="1" t="s">
        <v>2</v>
      </c>
      <c r="E1" s="1" t="s">
        <v>3</v>
      </c>
      <c r="F1" s="1" t="s">
        <v>514</v>
      </c>
      <c r="G1" s="1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21" t="s">
        <v>553</v>
      </c>
      <c r="Q1" s="22" t="s">
        <v>554</v>
      </c>
    </row>
    <row r="2" spans="1:19" hidden="1" x14ac:dyDescent="0.25">
      <c r="A2" s="2">
        <v>1</v>
      </c>
      <c r="B2" s="2">
        <v>13200</v>
      </c>
      <c r="C2" s="2" t="s">
        <v>504</v>
      </c>
      <c r="D2" s="2">
        <v>1200301</v>
      </c>
      <c r="E2" s="2" t="s">
        <v>504</v>
      </c>
      <c r="F2" s="2" t="str">
        <f>_xlfn.CONCAT(A2,B2,D2)</f>
        <v>1132001200301</v>
      </c>
      <c r="G2" s="2" t="s">
        <v>13</v>
      </c>
      <c r="H2" s="4">
        <v>11422.79</v>
      </c>
      <c r="I2" s="4">
        <v>0</v>
      </c>
      <c r="J2" s="4">
        <v>11422.79</v>
      </c>
      <c r="K2" s="4">
        <v>11538.76</v>
      </c>
      <c r="L2" s="4">
        <v>11538.76</v>
      </c>
      <c r="M2" s="4">
        <v>11538.76</v>
      </c>
      <c r="N2" s="4">
        <v>0</v>
      </c>
      <c r="O2" s="4">
        <v>-115.97</v>
      </c>
      <c r="P2" s="20">
        <f>(L2*100%)/H2</f>
        <v>1.0101525109014522</v>
      </c>
      <c r="Q2" s="20">
        <f>(L2*100%)/J2</f>
        <v>1.0101525109014522</v>
      </c>
      <c r="R2" s="34">
        <f>L2-H2</f>
        <v>115.96999999999935</v>
      </c>
      <c r="S2" s="34">
        <f>L2-J2</f>
        <v>115.96999999999935</v>
      </c>
    </row>
    <row r="3" spans="1:19" hidden="1" x14ac:dyDescent="0.25">
      <c r="A3" s="2">
        <v>1</v>
      </c>
      <c r="B3" s="2">
        <v>13200</v>
      </c>
      <c r="C3" s="2" t="s">
        <v>504</v>
      </c>
      <c r="D3" s="2">
        <v>1200401</v>
      </c>
      <c r="E3" s="2" t="s">
        <v>504</v>
      </c>
      <c r="F3" s="2" t="str">
        <f t="shared" ref="F3:F22" si="0">_xlfn.CONCAT(A3,B3,D3)</f>
        <v>1132001200401</v>
      </c>
      <c r="G3" s="2" t="s">
        <v>14</v>
      </c>
      <c r="H3" s="4">
        <v>203524.92</v>
      </c>
      <c r="I3" s="4">
        <v>-26474.91</v>
      </c>
      <c r="J3" s="4">
        <v>177050.01</v>
      </c>
      <c r="K3" s="4">
        <v>182095.83</v>
      </c>
      <c r="L3" s="4">
        <v>182095.83</v>
      </c>
      <c r="M3" s="4">
        <v>182095.83</v>
      </c>
      <c r="N3" s="4">
        <v>0</v>
      </c>
      <c r="O3" s="4">
        <v>-5045.82</v>
      </c>
      <c r="P3" s="20">
        <f t="shared" ref="P3:P22" si="1">(L3*100%)/H3</f>
        <v>0.89471023990575682</v>
      </c>
      <c r="Q3" s="20">
        <f t="shared" ref="Q3:Q66" si="2">(L3*100%)/J3</f>
        <v>1.0284994053375087</v>
      </c>
      <c r="R3" s="34">
        <f t="shared" ref="R3:R66" si="3">L3-H3</f>
        <v>-21429.090000000026</v>
      </c>
      <c r="S3" s="34">
        <f t="shared" ref="S3:S66" si="4">L3-J3</f>
        <v>5045.8199999999779</v>
      </c>
    </row>
    <row r="4" spans="1:19" hidden="1" x14ac:dyDescent="0.25">
      <c r="A4" s="2">
        <v>1</v>
      </c>
      <c r="B4" s="2">
        <v>13200</v>
      </c>
      <c r="C4" s="2" t="s">
        <v>504</v>
      </c>
      <c r="D4" s="2">
        <v>1200601</v>
      </c>
      <c r="E4" s="2" t="s">
        <v>504</v>
      </c>
      <c r="F4" s="2" t="str">
        <f t="shared" si="0"/>
        <v>1132001200601</v>
      </c>
      <c r="G4" s="2" t="s">
        <v>15</v>
      </c>
      <c r="H4" s="4">
        <v>22174.92</v>
      </c>
      <c r="I4" s="4">
        <v>0</v>
      </c>
      <c r="J4" s="4">
        <v>22174.92</v>
      </c>
      <c r="K4" s="4">
        <v>20660.849999999999</v>
      </c>
      <c r="L4" s="4">
        <v>20660.849999999999</v>
      </c>
      <c r="M4" s="4">
        <v>20660.849999999999</v>
      </c>
      <c r="N4" s="4">
        <v>0</v>
      </c>
      <c r="O4" s="4">
        <v>1514.07</v>
      </c>
      <c r="P4" s="20">
        <f t="shared" si="1"/>
        <v>0.93172151241131873</v>
      </c>
      <c r="Q4" s="20">
        <f t="shared" si="2"/>
        <v>0.93172151241131873</v>
      </c>
      <c r="R4" s="34">
        <f t="shared" si="3"/>
        <v>-1514.0699999999997</v>
      </c>
      <c r="S4" s="34">
        <f t="shared" si="4"/>
        <v>-1514.0699999999997</v>
      </c>
    </row>
    <row r="5" spans="1:19" hidden="1" x14ac:dyDescent="0.25">
      <c r="A5" s="2">
        <v>1</v>
      </c>
      <c r="B5" s="2">
        <v>13200</v>
      </c>
      <c r="C5" s="2" t="s">
        <v>504</v>
      </c>
      <c r="D5" s="2">
        <v>1210001</v>
      </c>
      <c r="E5" s="2" t="s">
        <v>504</v>
      </c>
      <c r="F5" s="2" t="str">
        <f t="shared" si="0"/>
        <v>1132001210001</v>
      </c>
      <c r="G5" s="2" t="s">
        <v>16</v>
      </c>
      <c r="H5" s="4">
        <v>116146.86</v>
      </c>
      <c r="I5" s="4">
        <v>0</v>
      </c>
      <c r="J5" s="4">
        <v>116146.86</v>
      </c>
      <c r="K5" s="4">
        <v>104460.29</v>
      </c>
      <c r="L5" s="4">
        <v>104460.29</v>
      </c>
      <c r="M5" s="4">
        <v>104460.29</v>
      </c>
      <c r="N5" s="4">
        <v>0</v>
      </c>
      <c r="O5" s="4">
        <v>11686.57</v>
      </c>
      <c r="P5" s="20">
        <f t="shared" si="1"/>
        <v>0.89938109390129006</v>
      </c>
      <c r="Q5" s="20">
        <f t="shared" si="2"/>
        <v>0.89938109390129006</v>
      </c>
      <c r="R5" s="34">
        <f t="shared" si="3"/>
        <v>-11686.570000000007</v>
      </c>
      <c r="S5" s="34">
        <f t="shared" si="4"/>
        <v>-11686.570000000007</v>
      </c>
    </row>
    <row r="6" spans="1:19" hidden="1" x14ac:dyDescent="0.25">
      <c r="A6" s="2">
        <v>1</v>
      </c>
      <c r="B6" s="2">
        <v>13200</v>
      </c>
      <c r="C6" s="2" t="s">
        <v>504</v>
      </c>
      <c r="D6" s="2">
        <v>1210101</v>
      </c>
      <c r="E6" s="2" t="s">
        <v>504</v>
      </c>
      <c r="F6" s="2" t="str">
        <f t="shared" si="0"/>
        <v>1132001210101</v>
      </c>
      <c r="G6" s="2" t="s">
        <v>17</v>
      </c>
      <c r="H6" s="4">
        <v>329103.58</v>
      </c>
      <c r="I6" s="4">
        <v>-5496</v>
      </c>
      <c r="J6" s="4">
        <v>323607.58</v>
      </c>
      <c r="K6" s="4">
        <v>298504.24</v>
      </c>
      <c r="L6" s="4">
        <v>298504.24</v>
      </c>
      <c r="M6" s="4">
        <v>298504.24</v>
      </c>
      <c r="N6" s="4">
        <v>0</v>
      </c>
      <c r="O6" s="4">
        <v>25103.34</v>
      </c>
      <c r="P6" s="20">
        <f t="shared" si="1"/>
        <v>0.90702216001418146</v>
      </c>
      <c r="Q6" s="20">
        <f t="shared" si="2"/>
        <v>0.92242660076132943</v>
      </c>
      <c r="R6" s="34">
        <f t="shared" si="3"/>
        <v>-30599.340000000026</v>
      </c>
      <c r="S6" s="34">
        <f t="shared" si="4"/>
        <v>-25103.340000000026</v>
      </c>
    </row>
    <row r="7" spans="1:19" hidden="1" x14ac:dyDescent="0.25">
      <c r="A7" s="2">
        <v>1</v>
      </c>
      <c r="B7" s="2">
        <v>13200</v>
      </c>
      <c r="C7" s="2" t="s">
        <v>504</v>
      </c>
      <c r="D7" s="2">
        <v>1300001</v>
      </c>
      <c r="E7" s="2" t="s">
        <v>504</v>
      </c>
      <c r="F7" s="2" t="str">
        <f t="shared" si="0"/>
        <v>1132001300001</v>
      </c>
      <c r="G7" s="2" t="s">
        <v>18</v>
      </c>
      <c r="H7" s="4">
        <v>35375.64</v>
      </c>
      <c r="I7" s="4">
        <v>0</v>
      </c>
      <c r="J7" s="4">
        <v>35375.64</v>
      </c>
      <c r="K7" s="4">
        <v>40755.67</v>
      </c>
      <c r="L7" s="4">
        <v>40755.67</v>
      </c>
      <c r="M7" s="4">
        <v>40755.67</v>
      </c>
      <c r="N7" s="4">
        <v>0</v>
      </c>
      <c r="O7" s="4">
        <v>-5380.03</v>
      </c>
      <c r="P7" s="20">
        <f t="shared" si="1"/>
        <v>1.1520829022457262</v>
      </c>
      <c r="Q7" s="20">
        <f t="shared" si="2"/>
        <v>1.1520829022457262</v>
      </c>
      <c r="R7" s="34">
        <f t="shared" si="3"/>
        <v>5380.0299999999988</v>
      </c>
      <c r="S7" s="34">
        <f t="shared" si="4"/>
        <v>5380.0299999999988</v>
      </c>
    </row>
    <row r="8" spans="1:19" hidden="1" x14ac:dyDescent="0.25">
      <c r="A8" s="2">
        <v>1</v>
      </c>
      <c r="B8" s="2">
        <v>13200</v>
      </c>
      <c r="C8" s="2" t="s">
        <v>504</v>
      </c>
      <c r="D8" s="2">
        <v>1300002</v>
      </c>
      <c r="E8" s="2" t="s">
        <v>504</v>
      </c>
      <c r="F8" s="2" t="str">
        <f t="shared" si="0"/>
        <v>1132001300002</v>
      </c>
      <c r="G8" s="2" t="s">
        <v>19</v>
      </c>
      <c r="H8" s="4">
        <v>9018.5499999999993</v>
      </c>
      <c r="I8" s="4">
        <v>0</v>
      </c>
      <c r="J8" s="4">
        <v>9018.5499999999993</v>
      </c>
      <c r="K8" s="4">
        <v>7457.83</v>
      </c>
      <c r="L8" s="4">
        <v>7457.83</v>
      </c>
      <c r="M8" s="4">
        <v>7457.83</v>
      </c>
      <c r="N8" s="4">
        <v>0</v>
      </c>
      <c r="O8" s="4">
        <v>1560.72</v>
      </c>
      <c r="P8" s="20">
        <f t="shared" si="1"/>
        <v>0.8269433556392104</v>
      </c>
      <c r="Q8" s="20">
        <f t="shared" si="2"/>
        <v>0.8269433556392104</v>
      </c>
      <c r="R8" s="34">
        <f t="shared" si="3"/>
        <v>-1560.7199999999993</v>
      </c>
      <c r="S8" s="34">
        <f t="shared" si="4"/>
        <v>-1560.7199999999993</v>
      </c>
    </row>
    <row r="9" spans="1:19" hidden="1" x14ac:dyDescent="0.25">
      <c r="A9" s="2">
        <v>1</v>
      </c>
      <c r="B9" s="2">
        <v>13200</v>
      </c>
      <c r="C9" s="2" t="s">
        <v>504</v>
      </c>
      <c r="D9" s="2">
        <v>1300101</v>
      </c>
      <c r="E9" s="2" t="s">
        <v>504</v>
      </c>
      <c r="F9" s="2" t="str">
        <f t="shared" si="0"/>
        <v>1132001300101</v>
      </c>
      <c r="G9" s="2" t="s">
        <v>20</v>
      </c>
      <c r="H9" s="4">
        <v>2900</v>
      </c>
      <c r="I9" s="4">
        <v>0</v>
      </c>
      <c r="J9" s="4">
        <v>2900</v>
      </c>
      <c r="K9" s="4">
        <v>1467.39</v>
      </c>
      <c r="L9" s="4">
        <v>1467.39</v>
      </c>
      <c r="M9" s="4">
        <v>1467.39</v>
      </c>
      <c r="N9" s="4">
        <v>0</v>
      </c>
      <c r="O9" s="4">
        <v>1432.61</v>
      </c>
      <c r="P9" s="20">
        <f t="shared" si="1"/>
        <v>0.50599655172413793</v>
      </c>
      <c r="Q9" s="20">
        <f t="shared" si="2"/>
        <v>0.50599655172413793</v>
      </c>
      <c r="R9" s="34">
        <f t="shared" si="3"/>
        <v>-1432.61</v>
      </c>
      <c r="S9" s="34">
        <f t="shared" si="4"/>
        <v>-1432.61</v>
      </c>
    </row>
    <row r="10" spans="1:19" hidden="1" x14ac:dyDescent="0.25">
      <c r="A10" s="2">
        <v>1</v>
      </c>
      <c r="B10" s="2">
        <v>13200</v>
      </c>
      <c r="C10" s="2" t="s">
        <v>504</v>
      </c>
      <c r="D10" s="2">
        <v>1300201</v>
      </c>
      <c r="E10" s="2" t="s">
        <v>504</v>
      </c>
      <c r="F10" s="2" t="str">
        <f t="shared" si="0"/>
        <v>1132001300201</v>
      </c>
      <c r="G10" s="2" t="s">
        <v>21</v>
      </c>
      <c r="H10" s="4">
        <v>18408.93</v>
      </c>
      <c r="I10" s="4">
        <v>0</v>
      </c>
      <c r="J10" s="4">
        <v>18408.93</v>
      </c>
      <c r="K10" s="4">
        <v>23830.74</v>
      </c>
      <c r="L10" s="4">
        <v>23830.74</v>
      </c>
      <c r="M10" s="4">
        <v>23830.74</v>
      </c>
      <c r="N10" s="4">
        <v>0</v>
      </c>
      <c r="O10" s="4">
        <v>-5421.81</v>
      </c>
      <c r="P10" s="20">
        <f t="shared" si="1"/>
        <v>1.2945206484027045</v>
      </c>
      <c r="Q10" s="20">
        <f t="shared" si="2"/>
        <v>1.2945206484027045</v>
      </c>
      <c r="R10" s="34">
        <f t="shared" si="3"/>
        <v>5421.8100000000013</v>
      </c>
      <c r="S10" s="34">
        <f t="shared" si="4"/>
        <v>5421.8100000000013</v>
      </c>
    </row>
    <row r="11" spans="1:19" hidden="1" x14ac:dyDescent="0.25">
      <c r="A11" s="2">
        <v>1</v>
      </c>
      <c r="B11" s="2">
        <v>13200</v>
      </c>
      <c r="C11" s="2" t="s">
        <v>504</v>
      </c>
      <c r="D11" s="2">
        <v>1300202</v>
      </c>
      <c r="E11" s="2" t="s">
        <v>504</v>
      </c>
      <c r="F11" s="2" t="str">
        <f t="shared" si="0"/>
        <v>1132001300202</v>
      </c>
      <c r="G11" s="2" t="s">
        <v>22</v>
      </c>
      <c r="H11" s="4">
        <v>21722.25</v>
      </c>
      <c r="I11" s="4">
        <v>0</v>
      </c>
      <c r="J11" s="4">
        <v>21722.25</v>
      </c>
      <c r="K11" s="4">
        <v>28009.95</v>
      </c>
      <c r="L11" s="4">
        <v>28009.95</v>
      </c>
      <c r="M11" s="4">
        <v>28009.95</v>
      </c>
      <c r="N11" s="4">
        <v>0</v>
      </c>
      <c r="O11" s="4">
        <v>-6287.7</v>
      </c>
      <c r="P11" s="20">
        <f t="shared" si="1"/>
        <v>1.2894589648862342</v>
      </c>
      <c r="Q11" s="20">
        <f t="shared" si="2"/>
        <v>1.2894589648862342</v>
      </c>
      <c r="R11" s="34">
        <f t="shared" si="3"/>
        <v>6287.7000000000007</v>
      </c>
      <c r="S11" s="34">
        <f t="shared" si="4"/>
        <v>6287.7000000000007</v>
      </c>
    </row>
    <row r="12" spans="1:19" hidden="1" x14ac:dyDescent="0.25">
      <c r="A12" s="2">
        <v>1</v>
      </c>
      <c r="B12" s="2">
        <v>13200</v>
      </c>
      <c r="C12" s="2" t="s">
        <v>504</v>
      </c>
      <c r="D12" s="2">
        <v>1310001</v>
      </c>
      <c r="E12" s="2" t="s">
        <v>504</v>
      </c>
      <c r="F12" s="2" t="str">
        <f t="shared" si="0"/>
        <v>1132001310001</v>
      </c>
      <c r="G12" s="2" t="s">
        <v>23</v>
      </c>
      <c r="H12" s="4">
        <v>19252.89</v>
      </c>
      <c r="I12" s="4">
        <v>0</v>
      </c>
      <c r="J12" s="4">
        <v>19252.89</v>
      </c>
      <c r="K12" s="4">
        <v>9780.5400000000009</v>
      </c>
      <c r="L12" s="4">
        <v>9780.5400000000009</v>
      </c>
      <c r="M12" s="4">
        <v>9780.5400000000009</v>
      </c>
      <c r="N12" s="4">
        <v>0</v>
      </c>
      <c r="O12" s="4">
        <v>9472.35</v>
      </c>
      <c r="P12" s="20">
        <f t="shared" si="1"/>
        <v>0.50800373346546945</v>
      </c>
      <c r="Q12" s="20">
        <f t="shared" si="2"/>
        <v>0.50800373346546945</v>
      </c>
      <c r="R12" s="34">
        <f t="shared" si="3"/>
        <v>-9472.3499999999985</v>
      </c>
      <c r="S12" s="34">
        <f t="shared" si="4"/>
        <v>-9472.3499999999985</v>
      </c>
    </row>
    <row r="13" spans="1:19" hidden="1" x14ac:dyDescent="0.25">
      <c r="A13" s="2">
        <v>1</v>
      </c>
      <c r="B13" s="2">
        <v>13200</v>
      </c>
      <c r="C13" s="2" t="s">
        <v>504</v>
      </c>
      <c r="D13" s="2">
        <v>1310002</v>
      </c>
      <c r="E13" s="2" t="s">
        <v>504</v>
      </c>
      <c r="F13" s="2" t="str">
        <f t="shared" si="0"/>
        <v>1132001310002</v>
      </c>
      <c r="G13" s="2" t="s">
        <v>24</v>
      </c>
      <c r="H13" s="4">
        <v>5112.1499999999996</v>
      </c>
      <c r="I13" s="4">
        <v>0</v>
      </c>
      <c r="J13" s="4">
        <v>5112.1499999999996</v>
      </c>
      <c r="K13" s="4">
        <v>0</v>
      </c>
      <c r="L13" s="4">
        <v>0</v>
      </c>
      <c r="M13" s="4">
        <v>0</v>
      </c>
      <c r="N13" s="4">
        <v>0</v>
      </c>
      <c r="O13" s="4">
        <v>5112.1499999999996</v>
      </c>
      <c r="P13" s="20">
        <f t="shared" si="1"/>
        <v>0</v>
      </c>
      <c r="Q13" s="20">
        <f t="shared" si="2"/>
        <v>0</v>
      </c>
      <c r="R13" s="34">
        <f t="shared" si="3"/>
        <v>-5112.1499999999996</v>
      </c>
      <c r="S13" s="34">
        <f t="shared" si="4"/>
        <v>-5112.1499999999996</v>
      </c>
    </row>
    <row r="14" spans="1:19" hidden="1" x14ac:dyDescent="0.25">
      <c r="A14" s="2">
        <v>1</v>
      </c>
      <c r="B14" s="2">
        <v>13200</v>
      </c>
      <c r="C14" s="2" t="s">
        <v>504</v>
      </c>
      <c r="D14" s="2">
        <v>1310003</v>
      </c>
      <c r="E14" s="2" t="s">
        <v>504</v>
      </c>
      <c r="F14" s="2" t="str">
        <f t="shared" si="0"/>
        <v>1132001310003</v>
      </c>
      <c r="G14" s="2" t="s">
        <v>25</v>
      </c>
      <c r="H14" s="4">
        <v>11259.42</v>
      </c>
      <c r="I14" s="4">
        <v>0</v>
      </c>
      <c r="J14" s="4">
        <v>11259.42</v>
      </c>
      <c r="K14" s="4">
        <v>5719</v>
      </c>
      <c r="L14" s="4">
        <v>5719</v>
      </c>
      <c r="M14" s="4">
        <v>5719</v>
      </c>
      <c r="N14" s="4">
        <v>0</v>
      </c>
      <c r="O14" s="4">
        <v>5540.42</v>
      </c>
      <c r="P14" s="20">
        <f t="shared" si="1"/>
        <v>0.50793024862737157</v>
      </c>
      <c r="Q14" s="20">
        <f t="shared" si="2"/>
        <v>0.50793024862737157</v>
      </c>
      <c r="R14" s="34">
        <f t="shared" si="3"/>
        <v>-5540.42</v>
      </c>
      <c r="S14" s="34">
        <f t="shared" si="4"/>
        <v>-5540.42</v>
      </c>
    </row>
    <row r="15" spans="1:19" hidden="1" x14ac:dyDescent="0.25">
      <c r="A15" s="2">
        <v>1</v>
      </c>
      <c r="B15" s="2">
        <v>13200</v>
      </c>
      <c r="C15" s="2" t="s">
        <v>504</v>
      </c>
      <c r="D15" s="2">
        <v>1310004</v>
      </c>
      <c r="E15" s="2" t="s">
        <v>504</v>
      </c>
      <c r="F15" s="2" t="str">
        <f t="shared" si="0"/>
        <v>1132001310004</v>
      </c>
      <c r="G15" s="2" t="s">
        <v>26</v>
      </c>
      <c r="H15" s="4">
        <v>13050.49</v>
      </c>
      <c r="I15" s="4">
        <v>0</v>
      </c>
      <c r="J15" s="4">
        <v>13050.49</v>
      </c>
      <c r="K15" s="4">
        <v>6628.58</v>
      </c>
      <c r="L15" s="4">
        <v>6628.58</v>
      </c>
      <c r="M15" s="4">
        <v>6628.58</v>
      </c>
      <c r="N15" s="4">
        <v>0</v>
      </c>
      <c r="O15" s="4">
        <v>6421.91</v>
      </c>
      <c r="P15" s="20">
        <f t="shared" si="1"/>
        <v>0.50791809349687256</v>
      </c>
      <c r="Q15" s="20">
        <f t="shared" si="2"/>
        <v>0.50791809349687256</v>
      </c>
      <c r="R15" s="34">
        <f t="shared" si="3"/>
        <v>-6421.91</v>
      </c>
      <c r="S15" s="34">
        <f t="shared" si="4"/>
        <v>-6421.91</v>
      </c>
    </row>
    <row r="16" spans="1:19" hidden="1" x14ac:dyDescent="0.25">
      <c r="A16" s="2">
        <v>1</v>
      </c>
      <c r="B16" s="2">
        <v>13200</v>
      </c>
      <c r="C16" s="2" t="s">
        <v>504</v>
      </c>
      <c r="D16" s="2">
        <v>1310005</v>
      </c>
      <c r="E16" s="2" t="s">
        <v>504</v>
      </c>
      <c r="F16" s="2" t="str">
        <f t="shared" si="0"/>
        <v>1132001310005</v>
      </c>
      <c r="G16" s="2" t="s">
        <v>27</v>
      </c>
      <c r="H16" s="4">
        <v>0</v>
      </c>
      <c r="I16" s="4">
        <v>0</v>
      </c>
      <c r="J16" s="4">
        <v>0</v>
      </c>
      <c r="K16" s="4">
        <v>914.01</v>
      </c>
      <c r="L16" s="4">
        <v>914.01</v>
      </c>
      <c r="M16" s="4">
        <v>914.01</v>
      </c>
      <c r="N16" s="4">
        <v>0</v>
      </c>
      <c r="O16" s="4">
        <v>-914.01</v>
      </c>
      <c r="P16" s="20" t="e">
        <f t="shared" si="1"/>
        <v>#DIV/0!</v>
      </c>
      <c r="Q16" s="20" t="e">
        <f t="shared" si="2"/>
        <v>#DIV/0!</v>
      </c>
      <c r="R16" s="34">
        <f t="shared" si="3"/>
        <v>914.01</v>
      </c>
      <c r="S16" s="34">
        <f t="shared" si="4"/>
        <v>914.01</v>
      </c>
    </row>
    <row r="17" spans="1:19" hidden="1" x14ac:dyDescent="0.25">
      <c r="A17" s="2">
        <v>1</v>
      </c>
      <c r="B17" s="2">
        <v>13200</v>
      </c>
      <c r="C17" s="2" t="s">
        <v>504</v>
      </c>
      <c r="D17" s="2">
        <v>1500001</v>
      </c>
      <c r="E17" s="2" t="s">
        <v>504</v>
      </c>
      <c r="F17" s="2" t="str">
        <f t="shared" si="0"/>
        <v>1132001500001</v>
      </c>
      <c r="G17" s="2" t="s">
        <v>28</v>
      </c>
      <c r="H17" s="4">
        <v>80000</v>
      </c>
      <c r="I17" s="4">
        <v>1966.41</v>
      </c>
      <c r="J17" s="4">
        <v>81966.41</v>
      </c>
      <c r="K17" s="4">
        <v>59575.32</v>
      </c>
      <c r="L17" s="4">
        <v>59575.32</v>
      </c>
      <c r="M17" s="4">
        <v>59575.32</v>
      </c>
      <c r="N17" s="4">
        <v>0</v>
      </c>
      <c r="O17" s="4">
        <v>22391.09</v>
      </c>
      <c r="P17" s="20">
        <f t="shared" si="1"/>
        <v>0.74469149999999995</v>
      </c>
      <c r="Q17" s="20">
        <f t="shared" si="2"/>
        <v>0.72682602544139729</v>
      </c>
      <c r="R17" s="34">
        <f t="shared" si="3"/>
        <v>-20424.68</v>
      </c>
      <c r="S17" s="34">
        <f t="shared" si="4"/>
        <v>-22391.090000000004</v>
      </c>
    </row>
    <row r="18" spans="1:19" hidden="1" x14ac:dyDescent="0.25">
      <c r="A18" s="2">
        <v>1</v>
      </c>
      <c r="B18" s="2">
        <v>13200</v>
      </c>
      <c r="C18" s="2" t="s">
        <v>504</v>
      </c>
      <c r="D18" s="2">
        <v>1500002</v>
      </c>
      <c r="E18" s="2" t="s">
        <v>504</v>
      </c>
      <c r="F18" s="2" t="str">
        <f t="shared" si="0"/>
        <v>1132001500002</v>
      </c>
      <c r="G18" s="2" t="s">
        <v>29</v>
      </c>
      <c r="H18" s="4">
        <v>1891.44</v>
      </c>
      <c r="I18" s="4">
        <v>0</v>
      </c>
      <c r="J18" s="4">
        <v>1891.44</v>
      </c>
      <c r="K18" s="4">
        <v>3650.04</v>
      </c>
      <c r="L18" s="4">
        <v>3650.04</v>
      </c>
      <c r="M18" s="4">
        <v>3650.04</v>
      </c>
      <c r="N18" s="4">
        <v>0</v>
      </c>
      <c r="O18" s="4">
        <v>-1758.6</v>
      </c>
      <c r="P18" s="20">
        <f t="shared" si="1"/>
        <v>1.929767795964979</v>
      </c>
      <c r="Q18" s="20">
        <f t="shared" si="2"/>
        <v>1.929767795964979</v>
      </c>
      <c r="R18" s="34">
        <f t="shared" si="3"/>
        <v>1758.6</v>
      </c>
      <c r="S18" s="34">
        <f t="shared" si="4"/>
        <v>1758.6</v>
      </c>
    </row>
    <row r="19" spans="1:19" hidden="1" x14ac:dyDescent="0.25">
      <c r="A19" s="2">
        <v>1</v>
      </c>
      <c r="B19" s="2">
        <v>13200</v>
      </c>
      <c r="C19" s="2" t="s">
        <v>504</v>
      </c>
      <c r="D19" s="2">
        <v>1500003</v>
      </c>
      <c r="E19" s="2" t="s">
        <v>504</v>
      </c>
      <c r="F19" s="2" t="str">
        <f t="shared" si="0"/>
        <v>1132001500003</v>
      </c>
      <c r="G19" s="2" t="s">
        <v>30</v>
      </c>
      <c r="H19" s="4">
        <v>0</v>
      </c>
      <c r="I19" s="4">
        <v>0</v>
      </c>
      <c r="J19" s="4">
        <v>0</v>
      </c>
      <c r="K19" s="4">
        <v>207.8</v>
      </c>
      <c r="L19" s="4">
        <v>207.8</v>
      </c>
      <c r="M19" s="4">
        <v>207.8</v>
      </c>
      <c r="N19" s="4">
        <v>0</v>
      </c>
      <c r="O19" s="4">
        <v>-207.8</v>
      </c>
      <c r="P19" s="20" t="e">
        <f t="shared" si="1"/>
        <v>#DIV/0!</v>
      </c>
      <c r="Q19" s="20" t="e">
        <f t="shared" si="2"/>
        <v>#DIV/0!</v>
      </c>
      <c r="R19" s="34">
        <f t="shared" si="3"/>
        <v>207.8</v>
      </c>
      <c r="S19" s="34">
        <f t="shared" si="4"/>
        <v>207.8</v>
      </c>
    </row>
    <row r="20" spans="1:19" hidden="1" x14ac:dyDescent="0.25">
      <c r="A20" s="2">
        <v>1</v>
      </c>
      <c r="B20" s="2">
        <v>13200</v>
      </c>
      <c r="C20" s="2" t="s">
        <v>504</v>
      </c>
      <c r="D20" s="2">
        <v>1510001</v>
      </c>
      <c r="E20" s="2" t="s">
        <v>504</v>
      </c>
      <c r="F20" s="2" t="str">
        <f t="shared" si="0"/>
        <v>1132001510001</v>
      </c>
      <c r="G20" s="2" t="s">
        <v>31</v>
      </c>
      <c r="H20" s="4">
        <v>30000</v>
      </c>
      <c r="I20" s="4">
        <v>0</v>
      </c>
      <c r="J20" s="4">
        <v>30000</v>
      </c>
      <c r="K20" s="4">
        <v>70825.14</v>
      </c>
      <c r="L20" s="4">
        <v>70825.14</v>
      </c>
      <c r="M20" s="4">
        <v>70825.14</v>
      </c>
      <c r="N20" s="4">
        <v>0</v>
      </c>
      <c r="O20" s="4">
        <v>-40825.14</v>
      </c>
      <c r="P20" s="20">
        <f t="shared" si="1"/>
        <v>2.3608379999999998</v>
      </c>
      <c r="Q20" s="20">
        <f t="shared" si="2"/>
        <v>2.3608379999999998</v>
      </c>
      <c r="R20" s="34">
        <f t="shared" si="3"/>
        <v>40825.14</v>
      </c>
      <c r="S20" s="34">
        <f t="shared" si="4"/>
        <v>40825.14</v>
      </c>
    </row>
    <row r="21" spans="1:19" hidden="1" x14ac:dyDescent="0.25">
      <c r="A21" s="2">
        <v>1</v>
      </c>
      <c r="B21" s="2">
        <v>13200</v>
      </c>
      <c r="C21" s="2" t="s">
        <v>504</v>
      </c>
      <c r="D21" s="2">
        <v>1510002</v>
      </c>
      <c r="E21" s="2" t="s">
        <v>504</v>
      </c>
      <c r="F21" s="2" t="str">
        <f t="shared" si="0"/>
        <v>1132001510002</v>
      </c>
      <c r="G21" s="2" t="s">
        <v>32</v>
      </c>
      <c r="H21" s="4">
        <v>50</v>
      </c>
      <c r="I21" s="4">
        <v>0</v>
      </c>
      <c r="J21" s="4">
        <v>50</v>
      </c>
      <c r="K21" s="4">
        <v>961.15</v>
      </c>
      <c r="L21" s="4">
        <v>961.15</v>
      </c>
      <c r="M21" s="4">
        <v>961.15</v>
      </c>
      <c r="N21" s="4">
        <v>0</v>
      </c>
      <c r="O21" s="4">
        <v>-911.15</v>
      </c>
      <c r="P21" s="20">
        <f t="shared" si="1"/>
        <v>19.222999999999999</v>
      </c>
      <c r="Q21" s="20">
        <f t="shared" si="2"/>
        <v>19.222999999999999</v>
      </c>
      <c r="R21" s="34">
        <f t="shared" si="3"/>
        <v>911.15</v>
      </c>
      <c r="S21" s="34">
        <f t="shared" si="4"/>
        <v>911.15</v>
      </c>
    </row>
    <row r="22" spans="1:19" hidden="1" x14ac:dyDescent="0.25">
      <c r="A22" s="2">
        <v>1</v>
      </c>
      <c r="B22" s="2">
        <v>13200</v>
      </c>
      <c r="C22" s="2" t="s">
        <v>504</v>
      </c>
      <c r="D22" s="2">
        <v>1600001</v>
      </c>
      <c r="E22" s="2" t="s">
        <v>504</v>
      </c>
      <c r="F22" s="2" t="str">
        <f t="shared" si="0"/>
        <v>1132001600001</v>
      </c>
      <c r="G22" s="2" t="s">
        <v>33</v>
      </c>
      <c r="H22" s="4">
        <v>283362.90000000002</v>
      </c>
      <c r="I22" s="4">
        <v>-7386.5</v>
      </c>
      <c r="J22" s="4">
        <v>275976.40000000002</v>
      </c>
      <c r="K22" s="4">
        <v>296745.62</v>
      </c>
      <c r="L22" s="4">
        <v>296745.62</v>
      </c>
      <c r="M22" s="4">
        <v>296745.62</v>
      </c>
      <c r="N22" s="4">
        <v>0</v>
      </c>
      <c r="O22" s="4">
        <v>-20769.22</v>
      </c>
      <c r="P22" s="20">
        <f t="shared" si="1"/>
        <v>1.0472282010100826</v>
      </c>
      <c r="Q22" s="20">
        <f t="shared" si="2"/>
        <v>1.0752572321401395</v>
      </c>
      <c r="R22" s="34">
        <f t="shared" si="3"/>
        <v>13382.719999999972</v>
      </c>
      <c r="S22" s="34">
        <f t="shared" si="4"/>
        <v>20769.219999999972</v>
      </c>
    </row>
    <row r="23" spans="1:19" hidden="1" x14ac:dyDescent="0.25">
      <c r="A23" s="2">
        <v>10</v>
      </c>
      <c r="B23" s="2">
        <v>16000</v>
      </c>
      <c r="C23" s="2" t="s">
        <v>505</v>
      </c>
      <c r="D23" s="2">
        <v>2279900</v>
      </c>
      <c r="E23" s="2" t="s">
        <v>505</v>
      </c>
      <c r="F23" s="2" t="str">
        <f t="shared" ref="F23:F86" si="5">_xlfn.CONCAT(A23,B23,D23)</f>
        <v>10160002279900</v>
      </c>
      <c r="G23" s="2" t="s">
        <v>479</v>
      </c>
      <c r="H23" s="4">
        <v>500000</v>
      </c>
      <c r="I23" s="4">
        <v>0</v>
      </c>
      <c r="J23" s="4">
        <v>500000</v>
      </c>
      <c r="K23" s="4">
        <v>431575.89</v>
      </c>
      <c r="L23" s="4">
        <v>431575.89</v>
      </c>
      <c r="M23" s="4">
        <v>431575.89</v>
      </c>
      <c r="N23" s="4">
        <v>0</v>
      </c>
      <c r="O23" s="4">
        <v>68424.11</v>
      </c>
      <c r="P23" s="20">
        <f t="shared" ref="P23:P86" si="6">(L23*100%)/H23</f>
        <v>0.86315178000000004</v>
      </c>
      <c r="Q23" s="20">
        <f t="shared" si="2"/>
        <v>0.86315178000000004</v>
      </c>
      <c r="R23" s="34">
        <f>L23-H23</f>
        <v>-68424.109999999986</v>
      </c>
      <c r="S23" s="34">
        <f t="shared" si="4"/>
        <v>-68424.109999999986</v>
      </c>
    </row>
    <row r="24" spans="1:19" x14ac:dyDescent="0.25">
      <c r="A24" s="2">
        <v>10</v>
      </c>
      <c r="B24" s="2">
        <v>15100</v>
      </c>
      <c r="C24" s="2" t="s">
        <v>506</v>
      </c>
      <c r="D24" s="2">
        <v>6320013</v>
      </c>
      <c r="E24" s="2" t="s">
        <v>506</v>
      </c>
      <c r="F24" s="2" t="str">
        <f t="shared" si="5"/>
        <v>10151006320013</v>
      </c>
      <c r="G24" s="2" t="s">
        <v>469</v>
      </c>
      <c r="H24" s="4">
        <v>182000</v>
      </c>
      <c r="I24" s="4">
        <v>0</v>
      </c>
      <c r="J24" s="4">
        <v>182000</v>
      </c>
      <c r="K24" s="4">
        <v>178726.35</v>
      </c>
      <c r="L24" s="4">
        <v>0</v>
      </c>
      <c r="M24" s="4">
        <v>0</v>
      </c>
      <c r="N24" s="4">
        <v>0</v>
      </c>
      <c r="O24" s="4">
        <v>182000</v>
      </c>
      <c r="P24" s="20">
        <f t="shared" si="6"/>
        <v>0</v>
      </c>
      <c r="Q24" s="20">
        <f t="shared" si="2"/>
        <v>0</v>
      </c>
      <c r="R24" s="34">
        <f t="shared" si="3"/>
        <v>-182000</v>
      </c>
      <c r="S24" s="34">
        <f t="shared" si="4"/>
        <v>-182000</v>
      </c>
    </row>
    <row r="25" spans="1:19" x14ac:dyDescent="0.25">
      <c r="A25" s="2">
        <v>4</v>
      </c>
      <c r="B25" s="2">
        <v>15320</v>
      </c>
      <c r="C25" s="2" t="s">
        <v>506</v>
      </c>
      <c r="D25" s="2">
        <v>6190039</v>
      </c>
      <c r="E25" s="2" t="s">
        <v>506</v>
      </c>
      <c r="F25" s="2" t="str">
        <f t="shared" si="5"/>
        <v>4153206190039</v>
      </c>
      <c r="G25" s="2" t="s">
        <v>200</v>
      </c>
      <c r="H25" s="4">
        <v>5000</v>
      </c>
      <c r="I25" s="4">
        <v>0</v>
      </c>
      <c r="J25" s="4">
        <v>5000</v>
      </c>
      <c r="K25" s="4">
        <v>4808.08</v>
      </c>
      <c r="L25" s="4">
        <v>4808.08</v>
      </c>
      <c r="M25" s="4">
        <v>4808.08</v>
      </c>
      <c r="N25" s="4">
        <v>0</v>
      </c>
      <c r="O25" s="4">
        <v>191.92</v>
      </c>
      <c r="P25" s="20">
        <f t="shared" si="6"/>
        <v>0.96161600000000003</v>
      </c>
      <c r="Q25" s="20">
        <f t="shared" si="2"/>
        <v>0.96161600000000003</v>
      </c>
      <c r="R25" s="34">
        <f t="shared" si="3"/>
        <v>-191.92000000000007</v>
      </c>
      <c r="S25" s="34">
        <f t="shared" si="4"/>
        <v>-191.92000000000007</v>
      </c>
    </row>
    <row r="26" spans="1:19" hidden="1" x14ac:dyDescent="0.25">
      <c r="A26" s="2">
        <v>5</v>
      </c>
      <c r="B26" s="2">
        <v>33220</v>
      </c>
      <c r="C26" s="2" t="s">
        <v>505</v>
      </c>
      <c r="D26" s="2">
        <v>2269901</v>
      </c>
      <c r="E26" s="2" t="s">
        <v>505</v>
      </c>
      <c r="F26" s="2" t="str">
        <f t="shared" si="5"/>
        <v>5332202269901</v>
      </c>
      <c r="G26" s="2" t="s">
        <v>248</v>
      </c>
      <c r="H26" s="4">
        <v>2000</v>
      </c>
      <c r="I26" s="4">
        <v>0</v>
      </c>
      <c r="J26" s="4">
        <v>2000</v>
      </c>
      <c r="K26" s="4">
        <v>1000</v>
      </c>
      <c r="L26" s="4">
        <v>1000</v>
      </c>
      <c r="M26" s="4">
        <v>1000</v>
      </c>
      <c r="N26" s="4">
        <v>0</v>
      </c>
      <c r="O26" s="4">
        <v>1000</v>
      </c>
      <c r="P26" s="20">
        <f t="shared" si="6"/>
        <v>0.5</v>
      </c>
      <c r="Q26" s="20">
        <f t="shared" si="2"/>
        <v>0.5</v>
      </c>
      <c r="R26" s="34">
        <f t="shared" si="3"/>
        <v>-1000</v>
      </c>
      <c r="S26" s="34">
        <f t="shared" si="4"/>
        <v>-1000</v>
      </c>
    </row>
    <row r="27" spans="1:19" hidden="1" x14ac:dyDescent="0.25">
      <c r="A27" s="2">
        <v>5</v>
      </c>
      <c r="B27" s="2">
        <v>33000</v>
      </c>
      <c r="C27" s="2" t="s">
        <v>505</v>
      </c>
      <c r="D27" s="2">
        <v>2260907</v>
      </c>
      <c r="E27" s="2" t="s">
        <v>505</v>
      </c>
      <c r="F27" s="2" t="str">
        <f t="shared" si="5"/>
        <v>5330002260907</v>
      </c>
      <c r="G27" s="2" t="s">
        <v>232</v>
      </c>
      <c r="H27" s="4">
        <v>3000</v>
      </c>
      <c r="I27" s="4">
        <v>0</v>
      </c>
      <c r="J27" s="4">
        <v>3000</v>
      </c>
      <c r="K27" s="4">
        <v>0</v>
      </c>
      <c r="L27" s="4">
        <v>0</v>
      </c>
      <c r="M27" s="4">
        <v>0</v>
      </c>
      <c r="N27" s="4">
        <v>0</v>
      </c>
      <c r="O27" s="4">
        <v>3000</v>
      </c>
      <c r="P27" s="20">
        <f t="shared" si="6"/>
        <v>0</v>
      </c>
      <c r="Q27" s="20">
        <f t="shared" si="2"/>
        <v>0</v>
      </c>
      <c r="R27" s="34">
        <f t="shared" si="3"/>
        <v>-3000</v>
      </c>
      <c r="S27" s="34">
        <f t="shared" si="4"/>
        <v>-3000</v>
      </c>
    </row>
    <row r="28" spans="1:19" hidden="1" x14ac:dyDescent="0.25">
      <c r="A28" s="2">
        <v>5</v>
      </c>
      <c r="B28" s="2">
        <v>33000</v>
      </c>
      <c r="C28" s="2" t="s">
        <v>505</v>
      </c>
      <c r="D28" s="2">
        <v>2269936</v>
      </c>
      <c r="E28" s="2" t="s">
        <v>505</v>
      </c>
      <c r="F28" s="2" t="str">
        <f t="shared" si="5"/>
        <v>5330002269936</v>
      </c>
      <c r="G28" s="2" t="s">
        <v>239</v>
      </c>
      <c r="H28" s="4">
        <v>5000</v>
      </c>
      <c r="I28" s="4">
        <v>0</v>
      </c>
      <c r="J28" s="4">
        <v>5000</v>
      </c>
      <c r="K28" s="4">
        <v>4105.68</v>
      </c>
      <c r="L28" s="4">
        <v>3973.68</v>
      </c>
      <c r="M28" s="4">
        <v>3973.68</v>
      </c>
      <c r="N28" s="4">
        <v>0</v>
      </c>
      <c r="O28" s="4">
        <v>1026.32</v>
      </c>
      <c r="P28" s="20">
        <f t="shared" si="6"/>
        <v>0.794736</v>
      </c>
      <c r="Q28" s="20">
        <f t="shared" si="2"/>
        <v>0.794736</v>
      </c>
      <c r="R28" s="34">
        <f t="shared" si="3"/>
        <v>-1026.3200000000002</v>
      </c>
      <c r="S28" s="34">
        <f t="shared" si="4"/>
        <v>-1026.3200000000002</v>
      </c>
    </row>
    <row r="29" spans="1:19" x14ac:dyDescent="0.25">
      <c r="A29" s="2">
        <v>9</v>
      </c>
      <c r="B29" s="2">
        <v>34203</v>
      </c>
      <c r="C29" s="2" t="s">
        <v>506</v>
      </c>
      <c r="D29" s="2">
        <v>6320001</v>
      </c>
      <c r="E29" s="2" t="s">
        <v>506</v>
      </c>
      <c r="F29" s="2" t="str">
        <f t="shared" si="5"/>
        <v>9342036320001</v>
      </c>
      <c r="G29" s="2" t="s">
        <v>460</v>
      </c>
      <c r="H29" s="4">
        <v>25000</v>
      </c>
      <c r="I29" s="4">
        <v>0</v>
      </c>
      <c r="J29" s="4">
        <v>25000</v>
      </c>
      <c r="K29" s="4">
        <v>12697.18</v>
      </c>
      <c r="L29" s="4">
        <v>12697.18</v>
      </c>
      <c r="M29" s="4">
        <v>12697.18</v>
      </c>
      <c r="N29" s="4">
        <v>0</v>
      </c>
      <c r="O29" s="4">
        <v>12302.82</v>
      </c>
      <c r="P29" s="20">
        <f t="shared" si="6"/>
        <v>0.50788719999999998</v>
      </c>
      <c r="Q29" s="20">
        <f t="shared" si="2"/>
        <v>0.50788719999999998</v>
      </c>
      <c r="R29" s="34">
        <f t="shared" si="3"/>
        <v>-12302.82</v>
      </c>
      <c r="S29" s="34">
        <f t="shared" si="4"/>
        <v>-12302.82</v>
      </c>
    </row>
    <row r="30" spans="1:19" hidden="1" x14ac:dyDescent="0.25">
      <c r="A30" s="2">
        <v>7</v>
      </c>
      <c r="B30" s="2">
        <v>23101</v>
      </c>
      <c r="C30" s="2" t="s">
        <v>505</v>
      </c>
      <c r="D30" s="2">
        <v>2269924</v>
      </c>
      <c r="E30" s="2" t="s">
        <v>505</v>
      </c>
      <c r="F30" s="2" t="str">
        <f t="shared" si="5"/>
        <v>7231012269924</v>
      </c>
      <c r="G30" s="2" t="s">
        <v>369</v>
      </c>
      <c r="H30" s="4">
        <v>3000</v>
      </c>
      <c r="I30" s="4">
        <v>0</v>
      </c>
      <c r="J30" s="4">
        <v>3000</v>
      </c>
      <c r="K30" s="4">
        <v>666.65</v>
      </c>
      <c r="L30" s="4">
        <v>666.65</v>
      </c>
      <c r="M30" s="4">
        <v>666.65</v>
      </c>
      <c r="N30" s="4">
        <v>0</v>
      </c>
      <c r="O30" s="4">
        <v>2333.35</v>
      </c>
      <c r="P30" s="20">
        <f t="shared" si="6"/>
        <v>0.22221666666666665</v>
      </c>
      <c r="Q30" s="20">
        <f t="shared" si="2"/>
        <v>0.22221666666666665</v>
      </c>
      <c r="R30" s="34">
        <f t="shared" si="3"/>
        <v>-2333.35</v>
      </c>
      <c r="S30" s="34">
        <f t="shared" si="4"/>
        <v>-2333.35</v>
      </c>
    </row>
    <row r="31" spans="1:19" hidden="1" x14ac:dyDescent="0.25">
      <c r="A31" s="2">
        <v>6</v>
      </c>
      <c r="B31" s="2">
        <v>32701</v>
      </c>
      <c r="C31" s="2" t="s">
        <v>505</v>
      </c>
      <c r="D31" s="2">
        <v>2269906</v>
      </c>
      <c r="E31" s="2" t="s">
        <v>505</v>
      </c>
      <c r="F31" s="2" t="str">
        <f t="shared" si="5"/>
        <v>6327012269906</v>
      </c>
      <c r="G31" s="2" t="s">
        <v>358</v>
      </c>
      <c r="H31" s="4">
        <v>500</v>
      </c>
      <c r="I31" s="4">
        <v>4000</v>
      </c>
      <c r="J31" s="4">
        <v>4500</v>
      </c>
      <c r="K31" s="4">
        <v>2190.25</v>
      </c>
      <c r="L31" s="4">
        <v>2190.25</v>
      </c>
      <c r="M31" s="4">
        <v>2190.25</v>
      </c>
      <c r="N31" s="4">
        <v>0</v>
      </c>
      <c r="O31" s="4">
        <v>2309.75</v>
      </c>
      <c r="P31" s="20">
        <f t="shared" si="6"/>
        <v>4.3804999999999996</v>
      </c>
      <c r="Q31" s="20">
        <f t="shared" si="2"/>
        <v>0.48672222222222222</v>
      </c>
      <c r="R31" s="34">
        <f t="shared" si="3"/>
        <v>1690.25</v>
      </c>
      <c r="S31" s="34">
        <f t="shared" si="4"/>
        <v>-2309.75</v>
      </c>
    </row>
    <row r="32" spans="1:19" hidden="1" x14ac:dyDescent="0.25">
      <c r="A32" s="2">
        <v>5</v>
      </c>
      <c r="B32" s="2">
        <v>33000</v>
      </c>
      <c r="C32" s="2" t="s">
        <v>505</v>
      </c>
      <c r="D32" s="2">
        <v>2260901</v>
      </c>
      <c r="E32" s="2" t="s">
        <v>505</v>
      </c>
      <c r="F32" s="2" t="str">
        <f t="shared" si="5"/>
        <v>5330002260901</v>
      </c>
      <c r="G32" s="2" t="s">
        <v>230</v>
      </c>
      <c r="H32" s="4">
        <v>18000</v>
      </c>
      <c r="I32" s="4">
        <v>0</v>
      </c>
      <c r="J32" s="4">
        <v>18000</v>
      </c>
      <c r="K32" s="4">
        <v>11188.24</v>
      </c>
      <c r="L32" s="4">
        <v>11188.24</v>
      </c>
      <c r="M32" s="4">
        <v>11188.24</v>
      </c>
      <c r="N32" s="4">
        <v>0</v>
      </c>
      <c r="O32" s="4">
        <v>6811.76</v>
      </c>
      <c r="P32" s="20">
        <f t="shared" si="6"/>
        <v>0.62156888888888884</v>
      </c>
      <c r="Q32" s="20">
        <f t="shared" si="2"/>
        <v>0.62156888888888884</v>
      </c>
      <c r="R32" s="34">
        <f t="shared" si="3"/>
        <v>-6811.76</v>
      </c>
      <c r="S32" s="34">
        <f t="shared" si="4"/>
        <v>-6811.76</v>
      </c>
    </row>
    <row r="33" spans="1:19" hidden="1" x14ac:dyDescent="0.25">
      <c r="A33" s="2">
        <v>1</v>
      </c>
      <c r="B33" s="2">
        <v>15100</v>
      </c>
      <c r="C33" s="2" t="s">
        <v>504</v>
      </c>
      <c r="D33" s="2">
        <v>1200001</v>
      </c>
      <c r="E33" s="2" t="s">
        <v>504</v>
      </c>
      <c r="F33" s="2" t="str">
        <f t="shared" si="5"/>
        <v>1151001200001</v>
      </c>
      <c r="G33" s="2" t="s">
        <v>44</v>
      </c>
      <c r="H33" s="4">
        <v>16962.259999999998</v>
      </c>
      <c r="I33" s="4">
        <v>0</v>
      </c>
      <c r="J33" s="4">
        <v>16962.259999999998</v>
      </c>
      <c r="K33" s="4">
        <v>17135.189999999999</v>
      </c>
      <c r="L33" s="4">
        <v>17135.189999999999</v>
      </c>
      <c r="M33" s="4">
        <v>17135.189999999999</v>
      </c>
      <c r="N33" s="4">
        <v>0</v>
      </c>
      <c r="O33" s="4">
        <v>-172.93</v>
      </c>
      <c r="P33" s="20">
        <f t="shared" si="6"/>
        <v>1.0101949858096739</v>
      </c>
      <c r="Q33" s="20">
        <f t="shared" si="2"/>
        <v>1.0101949858096739</v>
      </c>
      <c r="R33" s="34">
        <f t="shared" si="3"/>
        <v>172.93000000000029</v>
      </c>
      <c r="S33" s="34">
        <f t="shared" si="4"/>
        <v>172.93000000000029</v>
      </c>
    </row>
    <row r="34" spans="1:19" hidden="1" x14ac:dyDescent="0.25">
      <c r="A34" s="2">
        <v>1</v>
      </c>
      <c r="B34" s="2">
        <v>15100</v>
      </c>
      <c r="C34" s="2" t="s">
        <v>504</v>
      </c>
      <c r="D34" s="2">
        <v>1200601</v>
      </c>
      <c r="E34" s="2" t="s">
        <v>504</v>
      </c>
      <c r="F34" s="2" t="str">
        <f t="shared" si="5"/>
        <v>1151001200601</v>
      </c>
      <c r="G34" s="2" t="s">
        <v>15</v>
      </c>
      <c r="H34" s="4">
        <v>3005.52</v>
      </c>
      <c r="I34" s="4">
        <v>0</v>
      </c>
      <c r="J34" s="4">
        <v>3005.52</v>
      </c>
      <c r="K34" s="4">
        <v>3072.45</v>
      </c>
      <c r="L34" s="4">
        <v>3072.45</v>
      </c>
      <c r="M34" s="4">
        <v>3072.45</v>
      </c>
      <c r="N34" s="4">
        <v>0</v>
      </c>
      <c r="O34" s="4">
        <v>-66.930000000000007</v>
      </c>
      <c r="P34" s="20">
        <f t="shared" si="6"/>
        <v>1.022269024994011</v>
      </c>
      <c r="Q34" s="20">
        <f t="shared" si="2"/>
        <v>1.022269024994011</v>
      </c>
      <c r="R34" s="34">
        <f t="shared" si="3"/>
        <v>66.929999999999836</v>
      </c>
      <c r="S34" s="34">
        <f t="shared" si="4"/>
        <v>66.929999999999836</v>
      </c>
    </row>
    <row r="35" spans="1:19" hidden="1" x14ac:dyDescent="0.25">
      <c r="A35" s="2">
        <v>1</v>
      </c>
      <c r="B35" s="2">
        <v>15100</v>
      </c>
      <c r="C35" s="2" t="s">
        <v>504</v>
      </c>
      <c r="D35" s="2">
        <v>1210001</v>
      </c>
      <c r="E35" s="2" t="s">
        <v>504</v>
      </c>
      <c r="F35" s="2" t="str">
        <f t="shared" si="5"/>
        <v>1151001210001</v>
      </c>
      <c r="G35" s="2" t="s">
        <v>16</v>
      </c>
      <c r="H35" s="4">
        <v>11299.68</v>
      </c>
      <c r="I35" s="4">
        <v>0</v>
      </c>
      <c r="J35" s="4">
        <v>11299.68</v>
      </c>
      <c r="K35" s="4">
        <v>11411.95</v>
      </c>
      <c r="L35" s="4">
        <v>11411.95</v>
      </c>
      <c r="M35" s="4">
        <v>11411.95</v>
      </c>
      <c r="N35" s="4">
        <v>0</v>
      </c>
      <c r="O35" s="4">
        <v>-112.27</v>
      </c>
      <c r="P35" s="20">
        <f t="shared" si="6"/>
        <v>1.0099356795944665</v>
      </c>
      <c r="Q35" s="20">
        <f t="shared" si="2"/>
        <v>1.0099356795944665</v>
      </c>
      <c r="R35" s="34">
        <f t="shared" si="3"/>
        <v>112.27000000000044</v>
      </c>
      <c r="S35" s="34">
        <f t="shared" si="4"/>
        <v>112.27000000000044</v>
      </c>
    </row>
    <row r="36" spans="1:19" hidden="1" x14ac:dyDescent="0.25">
      <c r="A36" s="2">
        <v>1</v>
      </c>
      <c r="B36" s="2">
        <v>15100</v>
      </c>
      <c r="C36" s="2" t="s">
        <v>504</v>
      </c>
      <c r="D36" s="2">
        <v>1210101</v>
      </c>
      <c r="E36" s="2" t="s">
        <v>504</v>
      </c>
      <c r="F36" s="2" t="str">
        <f t="shared" si="5"/>
        <v>1151001210101</v>
      </c>
      <c r="G36" s="2" t="s">
        <v>17</v>
      </c>
      <c r="H36" s="4">
        <v>10727.08</v>
      </c>
      <c r="I36" s="4">
        <v>0</v>
      </c>
      <c r="J36" s="4">
        <v>10727.08</v>
      </c>
      <c r="K36" s="4">
        <v>10833.66</v>
      </c>
      <c r="L36" s="4">
        <v>10833.66</v>
      </c>
      <c r="M36" s="4">
        <v>10833.66</v>
      </c>
      <c r="N36" s="4">
        <v>0</v>
      </c>
      <c r="O36" s="4">
        <v>-106.58</v>
      </c>
      <c r="P36" s="20">
        <f t="shared" si="6"/>
        <v>1.0099356022328536</v>
      </c>
      <c r="Q36" s="20">
        <f t="shared" si="2"/>
        <v>1.0099356022328536</v>
      </c>
      <c r="R36" s="34">
        <f t="shared" si="3"/>
        <v>106.57999999999993</v>
      </c>
      <c r="S36" s="34">
        <f t="shared" si="4"/>
        <v>106.57999999999993</v>
      </c>
    </row>
    <row r="37" spans="1:19" hidden="1" x14ac:dyDescent="0.25">
      <c r="A37" s="2">
        <v>1</v>
      </c>
      <c r="B37" s="2">
        <v>15100</v>
      </c>
      <c r="C37" s="2" t="s">
        <v>504</v>
      </c>
      <c r="D37" s="2">
        <v>1300001</v>
      </c>
      <c r="E37" s="2" t="s">
        <v>504</v>
      </c>
      <c r="F37" s="2" t="str">
        <f t="shared" si="5"/>
        <v>1151001300001</v>
      </c>
      <c r="G37" s="2" t="s">
        <v>18</v>
      </c>
      <c r="H37" s="4">
        <v>81060.67</v>
      </c>
      <c r="I37" s="4">
        <v>-2200</v>
      </c>
      <c r="J37" s="4">
        <v>78860.67</v>
      </c>
      <c r="K37" s="4">
        <v>81947.539999999994</v>
      </c>
      <c r="L37" s="4">
        <v>81947.539999999994</v>
      </c>
      <c r="M37" s="4">
        <v>81947.539999999994</v>
      </c>
      <c r="N37" s="4">
        <v>0</v>
      </c>
      <c r="O37" s="4">
        <v>-3086.87</v>
      </c>
      <c r="P37" s="20">
        <f t="shared" si="6"/>
        <v>1.010940817538271</v>
      </c>
      <c r="Q37" s="20">
        <f t="shared" si="2"/>
        <v>1.0391433397661978</v>
      </c>
      <c r="R37" s="34">
        <f t="shared" si="3"/>
        <v>886.86999999999534</v>
      </c>
      <c r="S37" s="34">
        <f t="shared" si="4"/>
        <v>3086.8699999999953</v>
      </c>
    </row>
    <row r="38" spans="1:19" hidden="1" x14ac:dyDescent="0.25">
      <c r="A38" s="2">
        <v>1</v>
      </c>
      <c r="B38" s="2">
        <v>15100</v>
      </c>
      <c r="C38" s="2" t="s">
        <v>504</v>
      </c>
      <c r="D38" s="2">
        <v>1300002</v>
      </c>
      <c r="E38" s="2" t="s">
        <v>504</v>
      </c>
      <c r="F38" s="2" t="str">
        <f t="shared" si="5"/>
        <v>1151001300002</v>
      </c>
      <c r="G38" s="2" t="s">
        <v>19</v>
      </c>
      <c r="H38" s="4">
        <v>20510.400000000001</v>
      </c>
      <c r="I38" s="4">
        <v>0</v>
      </c>
      <c r="J38" s="4">
        <v>20510.400000000001</v>
      </c>
      <c r="K38" s="4">
        <v>20712.2</v>
      </c>
      <c r="L38" s="4">
        <v>20712.2</v>
      </c>
      <c r="M38" s="4">
        <v>20712.2</v>
      </c>
      <c r="N38" s="4">
        <v>0</v>
      </c>
      <c r="O38" s="4">
        <v>-201.8</v>
      </c>
      <c r="P38" s="20">
        <f t="shared" si="6"/>
        <v>1.0098389109914969</v>
      </c>
      <c r="Q38" s="20">
        <f t="shared" si="2"/>
        <v>1.0098389109914969</v>
      </c>
      <c r="R38" s="34">
        <f t="shared" si="3"/>
        <v>201.79999999999927</v>
      </c>
      <c r="S38" s="34">
        <f t="shared" si="4"/>
        <v>201.79999999999927</v>
      </c>
    </row>
    <row r="39" spans="1:19" hidden="1" x14ac:dyDescent="0.25">
      <c r="A39" s="2">
        <v>1</v>
      </c>
      <c r="B39" s="2">
        <v>15100</v>
      </c>
      <c r="C39" s="2" t="s">
        <v>504</v>
      </c>
      <c r="D39" s="2">
        <v>1300101</v>
      </c>
      <c r="E39" s="2" t="s">
        <v>504</v>
      </c>
      <c r="F39" s="2" t="str">
        <f t="shared" si="5"/>
        <v>1151001300101</v>
      </c>
      <c r="G39" s="2" t="s">
        <v>20</v>
      </c>
      <c r="H39" s="4">
        <v>0</v>
      </c>
      <c r="I39" s="4">
        <v>0</v>
      </c>
      <c r="J39" s="4">
        <v>0</v>
      </c>
      <c r="K39" s="4">
        <v>1071.9100000000001</v>
      </c>
      <c r="L39" s="4">
        <v>1071.9100000000001</v>
      </c>
      <c r="M39" s="4">
        <v>1071.9100000000001</v>
      </c>
      <c r="N39" s="4">
        <v>0</v>
      </c>
      <c r="O39" s="4">
        <v>-1071.9100000000001</v>
      </c>
      <c r="P39" s="20" t="e">
        <f t="shared" si="6"/>
        <v>#DIV/0!</v>
      </c>
      <c r="Q39" s="20" t="e">
        <f t="shared" si="2"/>
        <v>#DIV/0!</v>
      </c>
      <c r="R39" s="34">
        <f t="shared" si="3"/>
        <v>1071.9100000000001</v>
      </c>
      <c r="S39" s="34">
        <f t="shared" si="4"/>
        <v>1071.9100000000001</v>
      </c>
    </row>
    <row r="40" spans="1:19" hidden="1" x14ac:dyDescent="0.25">
      <c r="A40" s="2">
        <v>1</v>
      </c>
      <c r="B40" s="2">
        <v>15100</v>
      </c>
      <c r="C40" s="2" t="s">
        <v>504</v>
      </c>
      <c r="D40" s="2">
        <v>1300201</v>
      </c>
      <c r="E40" s="2" t="s">
        <v>504</v>
      </c>
      <c r="F40" s="2" t="str">
        <f t="shared" si="5"/>
        <v>1151001300201</v>
      </c>
      <c r="G40" s="2" t="s">
        <v>21</v>
      </c>
      <c r="H40" s="4">
        <v>51056.18</v>
      </c>
      <c r="I40" s="4">
        <v>0</v>
      </c>
      <c r="J40" s="4">
        <v>51056.18</v>
      </c>
      <c r="K40" s="4">
        <v>51557.85</v>
      </c>
      <c r="L40" s="4">
        <v>51557.85</v>
      </c>
      <c r="M40" s="4">
        <v>51557.85</v>
      </c>
      <c r="N40" s="4">
        <v>0</v>
      </c>
      <c r="O40" s="4">
        <v>-501.67</v>
      </c>
      <c r="P40" s="20">
        <f t="shared" si="6"/>
        <v>1.0098258428264708</v>
      </c>
      <c r="Q40" s="20">
        <f t="shared" si="2"/>
        <v>1.0098258428264708</v>
      </c>
      <c r="R40" s="34">
        <f t="shared" si="3"/>
        <v>501.66999999999825</v>
      </c>
      <c r="S40" s="34">
        <f t="shared" si="4"/>
        <v>501.66999999999825</v>
      </c>
    </row>
    <row r="41" spans="1:19" hidden="1" x14ac:dyDescent="0.25">
      <c r="A41" s="2">
        <v>1</v>
      </c>
      <c r="B41" s="2">
        <v>15100</v>
      </c>
      <c r="C41" s="2" t="s">
        <v>504</v>
      </c>
      <c r="D41" s="2">
        <v>1300202</v>
      </c>
      <c r="E41" s="2" t="s">
        <v>504</v>
      </c>
      <c r="F41" s="2" t="str">
        <f t="shared" si="5"/>
        <v>1151001300202</v>
      </c>
      <c r="G41" s="2" t="s">
        <v>22</v>
      </c>
      <c r="H41" s="4">
        <v>59468.4</v>
      </c>
      <c r="I41" s="4">
        <v>0</v>
      </c>
      <c r="J41" s="4">
        <v>59468.4</v>
      </c>
      <c r="K41" s="4">
        <v>58866.46</v>
      </c>
      <c r="L41" s="4">
        <v>58866.46</v>
      </c>
      <c r="M41" s="4">
        <v>58866.46</v>
      </c>
      <c r="N41" s="4">
        <v>0</v>
      </c>
      <c r="O41" s="4">
        <v>601.94000000000005</v>
      </c>
      <c r="P41" s="20">
        <f t="shared" si="6"/>
        <v>0.98987798561925322</v>
      </c>
      <c r="Q41" s="20">
        <f t="shared" si="2"/>
        <v>0.98987798561925322</v>
      </c>
      <c r="R41" s="34">
        <f t="shared" si="3"/>
        <v>-601.94000000000233</v>
      </c>
      <c r="S41" s="34">
        <f t="shared" si="4"/>
        <v>-601.94000000000233</v>
      </c>
    </row>
    <row r="42" spans="1:19" hidden="1" x14ac:dyDescent="0.25">
      <c r="A42" s="2">
        <v>1</v>
      </c>
      <c r="B42" s="2">
        <v>15100</v>
      </c>
      <c r="C42" s="2" t="s">
        <v>504</v>
      </c>
      <c r="D42" s="2">
        <v>1310001</v>
      </c>
      <c r="E42" s="2" t="s">
        <v>504</v>
      </c>
      <c r="F42" s="2" t="str">
        <f t="shared" si="5"/>
        <v>1151001310001</v>
      </c>
      <c r="G42" s="2" t="s">
        <v>23</v>
      </c>
      <c r="H42" s="4">
        <v>0</v>
      </c>
      <c r="I42" s="4">
        <v>0</v>
      </c>
      <c r="J42" s="4">
        <v>0</v>
      </c>
      <c r="K42" s="4">
        <v>4807.8100000000004</v>
      </c>
      <c r="L42" s="4">
        <v>4807.8100000000004</v>
      </c>
      <c r="M42" s="4">
        <v>4807.8100000000004</v>
      </c>
      <c r="N42" s="4">
        <v>0</v>
      </c>
      <c r="O42" s="4">
        <v>-4807.8100000000004</v>
      </c>
      <c r="P42" s="20" t="e">
        <f t="shared" si="6"/>
        <v>#DIV/0!</v>
      </c>
      <c r="Q42" s="20" t="e">
        <f t="shared" si="2"/>
        <v>#DIV/0!</v>
      </c>
      <c r="R42" s="34">
        <f t="shared" si="3"/>
        <v>4807.8100000000004</v>
      </c>
      <c r="S42" s="34">
        <f t="shared" si="4"/>
        <v>4807.8100000000004</v>
      </c>
    </row>
    <row r="43" spans="1:19" hidden="1" x14ac:dyDescent="0.25">
      <c r="A43" s="2">
        <v>1</v>
      </c>
      <c r="B43" s="2">
        <v>15100</v>
      </c>
      <c r="C43" s="2" t="s">
        <v>504</v>
      </c>
      <c r="D43" s="2">
        <v>1310002</v>
      </c>
      <c r="E43" s="2" t="s">
        <v>504</v>
      </c>
      <c r="F43" s="2" t="str">
        <f t="shared" si="5"/>
        <v>1151001310002</v>
      </c>
      <c r="G43" s="2" t="s">
        <v>24</v>
      </c>
      <c r="H43" s="4">
        <v>0</v>
      </c>
      <c r="I43" s="4">
        <v>0</v>
      </c>
      <c r="J43" s="4">
        <v>0</v>
      </c>
      <c r="K43" s="4">
        <v>879.63</v>
      </c>
      <c r="L43" s="4">
        <v>879.63</v>
      </c>
      <c r="M43" s="4">
        <v>879.63</v>
      </c>
      <c r="N43" s="4">
        <v>0</v>
      </c>
      <c r="O43" s="4">
        <v>-879.63</v>
      </c>
      <c r="P43" s="20" t="e">
        <f t="shared" si="6"/>
        <v>#DIV/0!</v>
      </c>
      <c r="Q43" s="20" t="e">
        <f t="shared" si="2"/>
        <v>#DIV/0!</v>
      </c>
      <c r="R43" s="34">
        <f t="shared" si="3"/>
        <v>879.63</v>
      </c>
      <c r="S43" s="34">
        <f t="shared" si="4"/>
        <v>879.63</v>
      </c>
    </row>
    <row r="44" spans="1:19" hidden="1" x14ac:dyDescent="0.25">
      <c r="A44" s="2">
        <v>1</v>
      </c>
      <c r="B44" s="2">
        <v>15100</v>
      </c>
      <c r="C44" s="2" t="s">
        <v>504</v>
      </c>
      <c r="D44" s="2">
        <v>1310003</v>
      </c>
      <c r="E44" s="2" t="s">
        <v>504</v>
      </c>
      <c r="F44" s="2" t="str">
        <f t="shared" si="5"/>
        <v>1151001310003</v>
      </c>
      <c r="G44" s="2" t="s">
        <v>25</v>
      </c>
      <c r="H44" s="4">
        <v>0</v>
      </c>
      <c r="I44" s="4">
        <v>0</v>
      </c>
      <c r="J44" s="4">
        <v>0</v>
      </c>
      <c r="K44" s="4">
        <v>2688.41</v>
      </c>
      <c r="L44" s="4">
        <v>2688.41</v>
      </c>
      <c r="M44" s="4">
        <v>2688.41</v>
      </c>
      <c r="N44" s="4">
        <v>0</v>
      </c>
      <c r="O44" s="4">
        <v>-2688.41</v>
      </c>
      <c r="P44" s="20" t="e">
        <f t="shared" si="6"/>
        <v>#DIV/0!</v>
      </c>
      <c r="Q44" s="20" t="e">
        <f t="shared" si="2"/>
        <v>#DIV/0!</v>
      </c>
      <c r="R44" s="34">
        <f t="shared" si="3"/>
        <v>2688.41</v>
      </c>
      <c r="S44" s="34">
        <f t="shared" si="4"/>
        <v>2688.41</v>
      </c>
    </row>
    <row r="45" spans="1:19" hidden="1" x14ac:dyDescent="0.25">
      <c r="A45" s="2">
        <v>1</v>
      </c>
      <c r="B45" s="2">
        <v>15100</v>
      </c>
      <c r="C45" s="2" t="s">
        <v>504</v>
      </c>
      <c r="D45" s="2">
        <v>1310004</v>
      </c>
      <c r="E45" s="2" t="s">
        <v>504</v>
      </c>
      <c r="F45" s="2" t="str">
        <f t="shared" si="5"/>
        <v>1151001310004</v>
      </c>
      <c r="G45" s="2" t="s">
        <v>26</v>
      </c>
      <c r="H45" s="4">
        <v>0</v>
      </c>
      <c r="I45" s="4">
        <v>0</v>
      </c>
      <c r="J45" s="4">
        <v>0</v>
      </c>
      <c r="K45" s="4">
        <v>2627.28</v>
      </c>
      <c r="L45" s="4">
        <v>2627.28</v>
      </c>
      <c r="M45" s="4">
        <v>2627.28</v>
      </c>
      <c r="N45" s="4">
        <v>0</v>
      </c>
      <c r="O45" s="4">
        <v>-2627.28</v>
      </c>
      <c r="P45" s="20" t="e">
        <f t="shared" si="6"/>
        <v>#DIV/0!</v>
      </c>
      <c r="Q45" s="20" t="e">
        <f t="shared" si="2"/>
        <v>#DIV/0!</v>
      </c>
      <c r="R45" s="34">
        <f t="shared" si="3"/>
        <v>2627.28</v>
      </c>
      <c r="S45" s="34">
        <f t="shared" si="4"/>
        <v>2627.28</v>
      </c>
    </row>
    <row r="46" spans="1:19" hidden="1" x14ac:dyDescent="0.25">
      <c r="A46" s="2">
        <v>1</v>
      </c>
      <c r="B46" s="2">
        <v>15100</v>
      </c>
      <c r="C46" s="2" t="s">
        <v>504</v>
      </c>
      <c r="D46" s="2">
        <v>1500001</v>
      </c>
      <c r="E46" s="2" t="s">
        <v>504</v>
      </c>
      <c r="F46" s="2" t="str">
        <f t="shared" si="5"/>
        <v>1151001500001</v>
      </c>
      <c r="G46" s="2" t="s">
        <v>28</v>
      </c>
      <c r="H46" s="4">
        <v>4000</v>
      </c>
      <c r="I46" s="4">
        <v>2251.4299999999998</v>
      </c>
      <c r="J46" s="4">
        <v>6251.43</v>
      </c>
      <c r="K46" s="4">
        <v>487.87</v>
      </c>
      <c r="L46" s="4">
        <v>487.87</v>
      </c>
      <c r="M46" s="4">
        <v>487.87</v>
      </c>
      <c r="N46" s="4">
        <v>0</v>
      </c>
      <c r="O46" s="4">
        <v>5763.56</v>
      </c>
      <c r="P46" s="20">
        <f t="shared" si="6"/>
        <v>0.12196750000000001</v>
      </c>
      <c r="Q46" s="20">
        <f t="shared" si="2"/>
        <v>7.8041344140460656E-2</v>
      </c>
      <c r="R46" s="34">
        <f t="shared" si="3"/>
        <v>-3512.13</v>
      </c>
      <c r="S46" s="34">
        <f t="shared" si="4"/>
        <v>-5763.56</v>
      </c>
    </row>
    <row r="47" spans="1:19" hidden="1" x14ac:dyDescent="0.25">
      <c r="A47" s="2">
        <v>1</v>
      </c>
      <c r="B47" s="2">
        <v>15100</v>
      </c>
      <c r="C47" s="2" t="s">
        <v>504</v>
      </c>
      <c r="D47" s="2">
        <v>1500002</v>
      </c>
      <c r="E47" s="2" t="s">
        <v>504</v>
      </c>
      <c r="F47" s="2" t="str">
        <f t="shared" si="5"/>
        <v>1151001500002</v>
      </c>
      <c r="G47" s="2" t="s">
        <v>29</v>
      </c>
      <c r="H47" s="4">
        <v>6263.58</v>
      </c>
      <c r="I47" s="4">
        <v>0</v>
      </c>
      <c r="J47" s="4">
        <v>6263.58</v>
      </c>
      <c r="K47" s="4">
        <v>7753.7</v>
      </c>
      <c r="L47" s="4">
        <v>7753.7</v>
      </c>
      <c r="M47" s="4">
        <v>7753.7</v>
      </c>
      <c r="N47" s="4">
        <v>0</v>
      </c>
      <c r="O47" s="4">
        <v>-1490.12</v>
      </c>
      <c r="P47" s="20">
        <f t="shared" si="6"/>
        <v>1.2379022859131679</v>
      </c>
      <c r="Q47" s="20">
        <f t="shared" si="2"/>
        <v>1.2379022859131679</v>
      </c>
      <c r="R47" s="34">
        <f t="shared" si="3"/>
        <v>1490.12</v>
      </c>
      <c r="S47" s="34">
        <f t="shared" si="4"/>
        <v>1490.12</v>
      </c>
    </row>
    <row r="48" spans="1:19" hidden="1" x14ac:dyDescent="0.25">
      <c r="A48" s="2">
        <v>1</v>
      </c>
      <c r="B48" s="2">
        <v>15100</v>
      </c>
      <c r="C48" s="2" t="s">
        <v>504</v>
      </c>
      <c r="D48" s="2">
        <v>1600001</v>
      </c>
      <c r="E48" s="2" t="s">
        <v>504</v>
      </c>
      <c r="F48" s="2" t="str">
        <f t="shared" si="5"/>
        <v>1151001600001</v>
      </c>
      <c r="G48" s="2" t="s">
        <v>33</v>
      </c>
      <c r="H48" s="4">
        <v>80890.87</v>
      </c>
      <c r="I48" s="4">
        <v>-5000</v>
      </c>
      <c r="J48" s="4">
        <v>75890.87</v>
      </c>
      <c r="K48" s="4">
        <v>54583.42</v>
      </c>
      <c r="L48" s="4">
        <v>54583.42</v>
      </c>
      <c r="M48" s="4">
        <v>54583.42</v>
      </c>
      <c r="N48" s="4">
        <v>0</v>
      </c>
      <c r="O48" s="4">
        <v>21307.45</v>
      </c>
      <c r="P48" s="20">
        <f t="shared" si="6"/>
        <v>0.6747785009606152</v>
      </c>
      <c r="Q48" s="20">
        <f t="shared" si="2"/>
        <v>0.71923566036336128</v>
      </c>
      <c r="R48" s="34">
        <f t="shared" si="3"/>
        <v>-26307.449999999997</v>
      </c>
      <c r="S48" s="34">
        <f t="shared" si="4"/>
        <v>-21307.449999999997</v>
      </c>
    </row>
    <row r="49" spans="1:19" hidden="1" x14ac:dyDescent="0.25">
      <c r="A49" s="2">
        <v>1</v>
      </c>
      <c r="B49" s="2">
        <v>15100</v>
      </c>
      <c r="C49" s="2" t="s">
        <v>504</v>
      </c>
      <c r="D49" s="2">
        <v>1620001</v>
      </c>
      <c r="E49" s="2" t="s">
        <v>504</v>
      </c>
      <c r="F49" s="2" t="str">
        <f t="shared" si="5"/>
        <v>1151001620001</v>
      </c>
      <c r="G49" s="2" t="s">
        <v>45</v>
      </c>
      <c r="H49" s="4">
        <v>3000</v>
      </c>
      <c r="I49" s="4">
        <v>0</v>
      </c>
      <c r="J49" s="4">
        <v>3000</v>
      </c>
      <c r="K49" s="4">
        <v>5643.03</v>
      </c>
      <c r="L49" s="4">
        <v>5643.03</v>
      </c>
      <c r="M49" s="4">
        <v>5643.03</v>
      </c>
      <c r="N49" s="4">
        <v>0</v>
      </c>
      <c r="O49" s="4">
        <v>-2643.03</v>
      </c>
      <c r="P49" s="20">
        <f t="shared" si="6"/>
        <v>1.8810099999999998</v>
      </c>
      <c r="Q49" s="20">
        <f t="shared" si="2"/>
        <v>1.8810099999999998</v>
      </c>
      <c r="R49" s="34">
        <f t="shared" si="3"/>
        <v>2643.0299999999997</v>
      </c>
      <c r="S49" s="34">
        <f t="shared" si="4"/>
        <v>2643.0299999999997</v>
      </c>
    </row>
    <row r="50" spans="1:19" hidden="1" x14ac:dyDescent="0.25">
      <c r="A50" s="2">
        <v>5</v>
      </c>
      <c r="B50" s="2">
        <v>33210</v>
      </c>
      <c r="C50" s="2" t="s">
        <v>505</v>
      </c>
      <c r="D50" s="2">
        <v>2260901</v>
      </c>
      <c r="E50" s="2" t="s">
        <v>505</v>
      </c>
      <c r="F50" s="2" t="str">
        <f t="shared" si="5"/>
        <v>5332102260901</v>
      </c>
      <c r="G50" s="2" t="s">
        <v>230</v>
      </c>
      <c r="H50" s="4">
        <v>5500</v>
      </c>
      <c r="I50" s="4">
        <v>0</v>
      </c>
      <c r="J50" s="4">
        <v>5500</v>
      </c>
      <c r="K50" s="4">
        <v>4311.2299999999996</v>
      </c>
      <c r="L50" s="4">
        <v>4311.2299999999996</v>
      </c>
      <c r="M50" s="4">
        <v>4311.2299999999996</v>
      </c>
      <c r="N50" s="4">
        <v>0</v>
      </c>
      <c r="O50" s="4">
        <v>1188.77</v>
      </c>
      <c r="P50" s="20">
        <f t="shared" si="6"/>
        <v>0.78385999999999989</v>
      </c>
      <c r="Q50" s="20">
        <f t="shared" si="2"/>
        <v>0.78385999999999989</v>
      </c>
      <c r="R50" s="34">
        <f t="shared" si="3"/>
        <v>-1188.7700000000004</v>
      </c>
      <c r="S50" s="34">
        <f t="shared" si="4"/>
        <v>-1188.7700000000004</v>
      </c>
    </row>
    <row r="51" spans="1:19" hidden="1" x14ac:dyDescent="0.25">
      <c r="A51" s="2">
        <v>5</v>
      </c>
      <c r="B51" s="2">
        <v>33220</v>
      </c>
      <c r="C51" s="2" t="s">
        <v>505</v>
      </c>
      <c r="D51" s="2">
        <v>2260901</v>
      </c>
      <c r="E51" s="2" t="s">
        <v>505</v>
      </c>
      <c r="F51" s="2" t="str">
        <f t="shared" si="5"/>
        <v>5332202260901</v>
      </c>
      <c r="G51" s="2" t="s">
        <v>230</v>
      </c>
      <c r="H51" s="4">
        <v>2000</v>
      </c>
      <c r="I51" s="4">
        <v>0</v>
      </c>
      <c r="J51" s="4">
        <v>2000</v>
      </c>
      <c r="K51" s="4">
        <v>0</v>
      </c>
      <c r="L51" s="4">
        <v>0</v>
      </c>
      <c r="M51" s="4">
        <v>0</v>
      </c>
      <c r="N51" s="4">
        <v>0</v>
      </c>
      <c r="O51" s="4">
        <v>2000</v>
      </c>
      <c r="P51" s="20">
        <f t="shared" si="6"/>
        <v>0</v>
      </c>
      <c r="Q51" s="20">
        <f t="shared" si="2"/>
        <v>0</v>
      </c>
      <c r="R51" s="34">
        <f t="shared" si="3"/>
        <v>-2000</v>
      </c>
      <c r="S51" s="34">
        <f t="shared" si="4"/>
        <v>-2000</v>
      </c>
    </row>
    <row r="52" spans="1:19" hidden="1" x14ac:dyDescent="0.25">
      <c r="A52" s="2">
        <v>5</v>
      </c>
      <c r="B52" s="2">
        <v>33401</v>
      </c>
      <c r="C52" s="2" t="s">
        <v>505</v>
      </c>
      <c r="D52" s="2">
        <v>2260901</v>
      </c>
      <c r="E52" s="2" t="s">
        <v>505</v>
      </c>
      <c r="F52" s="2" t="str">
        <f t="shared" si="5"/>
        <v>5334012260901</v>
      </c>
      <c r="G52" s="2" t="s">
        <v>230</v>
      </c>
      <c r="H52" s="4">
        <v>43000</v>
      </c>
      <c r="I52" s="4">
        <v>6008.19</v>
      </c>
      <c r="J52" s="4">
        <v>49008.19</v>
      </c>
      <c r="K52" s="4">
        <v>56897.88</v>
      </c>
      <c r="L52" s="4">
        <v>54289.69</v>
      </c>
      <c r="M52" s="4">
        <v>54289.69</v>
      </c>
      <c r="N52" s="4">
        <v>0</v>
      </c>
      <c r="O52" s="4">
        <v>-5281.5</v>
      </c>
      <c r="P52" s="20">
        <f t="shared" si="6"/>
        <v>1.2625509302325582</v>
      </c>
      <c r="Q52" s="20">
        <f t="shared" si="2"/>
        <v>1.1077677016841472</v>
      </c>
      <c r="R52" s="34">
        <f t="shared" si="3"/>
        <v>11289.690000000002</v>
      </c>
      <c r="S52" s="34">
        <f t="shared" si="4"/>
        <v>5281.5</v>
      </c>
    </row>
    <row r="53" spans="1:19" hidden="1" x14ac:dyDescent="0.25">
      <c r="A53" s="2">
        <v>5</v>
      </c>
      <c r="B53" s="2">
        <v>33701</v>
      </c>
      <c r="C53" s="2" t="s">
        <v>505</v>
      </c>
      <c r="D53" s="2">
        <v>2260901</v>
      </c>
      <c r="E53" s="2" t="s">
        <v>505</v>
      </c>
      <c r="F53" s="2" t="str">
        <f t="shared" si="5"/>
        <v>5337012260901</v>
      </c>
      <c r="G53" s="2" t="s">
        <v>230</v>
      </c>
      <c r="H53" s="4">
        <v>32000</v>
      </c>
      <c r="I53" s="4">
        <v>15430.5</v>
      </c>
      <c r="J53" s="4">
        <v>47430.5</v>
      </c>
      <c r="K53" s="4">
        <v>43852.73</v>
      </c>
      <c r="L53" s="4">
        <v>43460.23</v>
      </c>
      <c r="M53" s="4">
        <v>43460.23</v>
      </c>
      <c r="N53" s="4">
        <v>0</v>
      </c>
      <c r="O53" s="4">
        <v>3970.27</v>
      </c>
      <c r="P53" s="20">
        <f t="shared" si="6"/>
        <v>1.3581321875000001</v>
      </c>
      <c r="Q53" s="20">
        <f t="shared" si="2"/>
        <v>0.91629289170470485</v>
      </c>
      <c r="R53" s="34">
        <f t="shared" si="3"/>
        <v>11460.230000000003</v>
      </c>
      <c r="S53" s="34">
        <f t="shared" si="4"/>
        <v>-3970.2699999999968</v>
      </c>
    </row>
    <row r="54" spans="1:19" hidden="1" x14ac:dyDescent="0.25">
      <c r="A54" s="2">
        <v>9</v>
      </c>
      <c r="B54" s="2">
        <v>34000</v>
      </c>
      <c r="C54" s="2" t="s">
        <v>505</v>
      </c>
      <c r="D54" s="2">
        <v>2260901</v>
      </c>
      <c r="E54" s="2" t="s">
        <v>505</v>
      </c>
      <c r="F54" s="2" t="str">
        <f t="shared" si="5"/>
        <v>9340002260901</v>
      </c>
      <c r="G54" s="2" t="s">
        <v>230</v>
      </c>
      <c r="H54" s="4">
        <v>4500</v>
      </c>
      <c r="I54" s="4">
        <v>0</v>
      </c>
      <c r="J54" s="4">
        <v>4500</v>
      </c>
      <c r="K54" s="4">
        <v>3430.28</v>
      </c>
      <c r="L54" s="4">
        <v>3430.28</v>
      </c>
      <c r="M54" s="4">
        <v>3430.28</v>
      </c>
      <c r="N54" s="4">
        <v>0</v>
      </c>
      <c r="O54" s="4">
        <v>1069.72</v>
      </c>
      <c r="P54" s="20">
        <f t="shared" si="6"/>
        <v>0.76228444444444454</v>
      </c>
      <c r="Q54" s="20">
        <f t="shared" si="2"/>
        <v>0.76228444444444454</v>
      </c>
      <c r="R54" s="34">
        <f t="shared" si="3"/>
        <v>-1069.7199999999998</v>
      </c>
      <c r="S54" s="34">
        <f t="shared" si="4"/>
        <v>-1069.7199999999998</v>
      </c>
    </row>
    <row r="55" spans="1:19" hidden="1" x14ac:dyDescent="0.25">
      <c r="A55" s="2">
        <v>9</v>
      </c>
      <c r="B55" s="2">
        <v>34100</v>
      </c>
      <c r="C55" s="2" t="s">
        <v>505</v>
      </c>
      <c r="D55" s="2">
        <v>2260901</v>
      </c>
      <c r="E55" s="2" t="s">
        <v>505</v>
      </c>
      <c r="F55" s="2" t="str">
        <f t="shared" si="5"/>
        <v>9341002260901</v>
      </c>
      <c r="G55" s="2" t="s">
        <v>230</v>
      </c>
      <c r="H55" s="4">
        <v>8000</v>
      </c>
      <c r="I55" s="4">
        <v>0</v>
      </c>
      <c r="J55" s="4">
        <v>8000</v>
      </c>
      <c r="K55" s="4">
        <v>5508.15</v>
      </c>
      <c r="L55" s="4">
        <v>5508.15</v>
      </c>
      <c r="M55" s="4">
        <v>5508.15</v>
      </c>
      <c r="N55" s="4">
        <v>0</v>
      </c>
      <c r="O55" s="4">
        <v>2491.85</v>
      </c>
      <c r="P55" s="20">
        <f t="shared" si="6"/>
        <v>0.68851874999999996</v>
      </c>
      <c r="Q55" s="20">
        <f t="shared" si="2"/>
        <v>0.68851874999999996</v>
      </c>
      <c r="R55" s="34">
        <f t="shared" si="3"/>
        <v>-2491.8500000000004</v>
      </c>
      <c r="S55" s="34">
        <f t="shared" si="4"/>
        <v>-2491.8500000000004</v>
      </c>
    </row>
    <row r="56" spans="1:19" hidden="1" x14ac:dyDescent="0.25">
      <c r="A56" s="2">
        <v>1</v>
      </c>
      <c r="B56" s="2">
        <v>15200</v>
      </c>
      <c r="C56" s="2" t="s">
        <v>504</v>
      </c>
      <c r="D56" s="2">
        <v>1300001</v>
      </c>
      <c r="E56" s="2" t="s">
        <v>504</v>
      </c>
      <c r="F56" s="2" t="str">
        <f t="shared" si="5"/>
        <v>1152001300001</v>
      </c>
      <c r="G56" s="2" t="s">
        <v>18</v>
      </c>
      <c r="H56" s="4">
        <v>14915.02</v>
      </c>
      <c r="I56" s="4">
        <v>0</v>
      </c>
      <c r="J56" s="4">
        <v>14915.02</v>
      </c>
      <c r="K56" s="4">
        <v>0</v>
      </c>
      <c r="L56" s="4">
        <v>0</v>
      </c>
      <c r="M56" s="4">
        <v>0</v>
      </c>
      <c r="N56" s="4">
        <v>0</v>
      </c>
      <c r="O56" s="4">
        <v>14915.02</v>
      </c>
      <c r="P56" s="20">
        <f t="shared" si="6"/>
        <v>0</v>
      </c>
      <c r="Q56" s="20">
        <f t="shared" si="2"/>
        <v>0</v>
      </c>
      <c r="R56" s="34">
        <f t="shared" si="3"/>
        <v>-14915.02</v>
      </c>
      <c r="S56" s="34">
        <f t="shared" si="4"/>
        <v>-14915.02</v>
      </c>
    </row>
    <row r="57" spans="1:19" hidden="1" x14ac:dyDescent="0.25">
      <c r="A57" s="2">
        <v>1</v>
      </c>
      <c r="B57" s="2">
        <v>15200</v>
      </c>
      <c r="C57" s="2" t="s">
        <v>504</v>
      </c>
      <c r="D57" s="2">
        <v>1300201</v>
      </c>
      <c r="E57" s="2" t="s">
        <v>504</v>
      </c>
      <c r="F57" s="2" t="str">
        <f t="shared" si="5"/>
        <v>1152001300201</v>
      </c>
      <c r="G57" s="2" t="s">
        <v>21</v>
      </c>
      <c r="H57" s="4">
        <v>7116.2</v>
      </c>
      <c r="I57" s="4">
        <v>0</v>
      </c>
      <c r="J57" s="4">
        <v>7116.2</v>
      </c>
      <c r="K57" s="4">
        <v>0</v>
      </c>
      <c r="L57" s="4">
        <v>0</v>
      </c>
      <c r="M57" s="4">
        <v>0</v>
      </c>
      <c r="N57" s="4">
        <v>0</v>
      </c>
      <c r="O57" s="4">
        <v>7116.2</v>
      </c>
      <c r="P57" s="20">
        <f t="shared" si="6"/>
        <v>0</v>
      </c>
      <c r="Q57" s="20">
        <f t="shared" si="2"/>
        <v>0</v>
      </c>
      <c r="R57" s="34">
        <f t="shared" si="3"/>
        <v>-7116.2</v>
      </c>
      <c r="S57" s="34">
        <f t="shared" si="4"/>
        <v>-7116.2</v>
      </c>
    </row>
    <row r="58" spans="1:19" hidden="1" x14ac:dyDescent="0.25">
      <c r="A58" s="2">
        <v>1</v>
      </c>
      <c r="B58" s="2">
        <v>15200</v>
      </c>
      <c r="C58" s="2" t="s">
        <v>504</v>
      </c>
      <c r="D58" s="2">
        <v>1300202</v>
      </c>
      <c r="E58" s="2" t="s">
        <v>504</v>
      </c>
      <c r="F58" s="2" t="str">
        <f t="shared" si="5"/>
        <v>1152001300202</v>
      </c>
      <c r="G58" s="2" t="s">
        <v>22</v>
      </c>
      <c r="H58" s="4">
        <v>7204.82</v>
      </c>
      <c r="I58" s="4">
        <v>0</v>
      </c>
      <c r="J58" s="4">
        <v>7204.82</v>
      </c>
      <c r="K58" s="4">
        <v>0</v>
      </c>
      <c r="L58" s="4">
        <v>0</v>
      </c>
      <c r="M58" s="4">
        <v>0</v>
      </c>
      <c r="N58" s="4">
        <v>0</v>
      </c>
      <c r="O58" s="4">
        <v>7204.82</v>
      </c>
      <c r="P58" s="20">
        <f t="shared" si="6"/>
        <v>0</v>
      </c>
      <c r="Q58" s="20">
        <f t="shared" si="2"/>
        <v>0</v>
      </c>
      <c r="R58" s="34">
        <f t="shared" si="3"/>
        <v>-7204.82</v>
      </c>
      <c r="S58" s="34">
        <f t="shared" si="4"/>
        <v>-7204.82</v>
      </c>
    </row>
    <row r="59" spans="1:19" hidden="1" x14ac:dyDescent="0.25">
      <c r="A59" s="2">
        <v>1</v>
      </c>
      <c r="B59" s="2">
        <v>15200</v>
      </c>
      <c r="C59" s="2" t="s">
        <v>504</v>
      </c>
      <c r="D59" s="2">
        <v>1310001</v>
      </c>
      <c r="E59" s="2" t="s">
        <v>504</v>
      </c>
      <c r="F59" s="2" t="str">
        <f t="shared" si="5"/>
        <v>1152001310001</v>
      </c>
      <c r="G59" s="2" t="s">
        <v>23</v>
      </c>
      <c r="H59" s="4">
        <v>0</v>
      </c>
      <c r="I59" s="4">
        <v>0</v>
      </c>
      <c r="J59" s="4">
        <v>0</v>
      </c>
      <c r="K59" s="4">
        <v>15065.74</v>
      </c>
      <c r="L59" s="4">
        <v>15065.74</v>
      </c>
      <c r="M59" s="4">
        <v>15065.74</v>
      </c>
      <c r="N59" s="4">
        <v>0</v>
      </c>
      <c r="O59" s="4">
        <v>-15065.74</v>
      </c>
      <c r="P59" s="20" t="e">
        <f t="shared" si="6"/>
        <v>#DIV/0!</v>
      </c>
      <c r="Q59" s="20" t="e">
        <f t="shared" si="2"/>
        <v>#DIV/0!</v>
      </c>
      <c r="R59" s="34">
        <f t="shared" si="3"/>
        <v>15065.74</v>
      </c>
      <c r="S59" s="34">
        <f t="shared" si="4"/>
        <v>15065.74</v>
      </c>
    </row>
    <row r="60" spans="1:19" hidden="1" x14ac:dyDescent="0.25">
      <c r="A60" s="2">
        <v>1</v>
      </c>
      <c r="B60" s="2">
        <v>15200</v>
      </c>
      <c r="C60" s="2" t="s">
        <v>504</v>
      </c>
      <c r="D60" s="2">
        <v>1310003</v>
      </c>
      <c r="E60" s="2" t="s">
        <v>504</v>
      </c>
      <c r="F60" s="2" t="str">
        <f t="shared" si="5"/>
        <v>1152001310003</v>
      </c>
      <c r="G60" s="2" t="s">
        <v>25</v>
      </c>
      <c r="H60" s="4">
        <v>0</v>
      </c>
      <c r="I60" s="4">
        <v>0</v>
      </c>
      <c r="J60" s="4">
        <v>0</v>
      </c>
      <c r="K60" s="4">
        <v>7185.92</v>
      </c>
      <c r="L60" s="4">
        <v>7185.92</v>
      </c>
      <c r="M60" s="4">
        <v>7185.92</v>
      </c>
      <c r="N60" s="4">
        <v>0</v>
      </c>
      <c r="O60" s="4">
        <v>-7185.92</v>
      </c>
      <c r="P60" s="20" t="e">
        <f t="shared" si="6"/>
        <v>#DIV/0!</v>
      </c>
      <c r="Q60" s="20" t="e">
        <f t="shared" si="2"/>
        <v>#DIV/0!</v>
      </c>
      <c r="R60" s="34">
        <f t="shared" si="3"/>
        <v>7185.92</v>
      </c>
      <c r="S60" s="34">
        <f t="shared" si="4"/>
        <v>7185.92</v>
      </c>
    </row>
    <row r="61" spans="1:19" hidden="1" x14ac:dyDescent="0.25">
      <c r="A61" s="2">
        <v>1</v>
      </c>
      <c r="B61" s="2">
        <v>15200</v>
      </c>
      <c r="C61" s="2" t="s">
        <v>504</v>
      </c>
      <c r="D61" s="2">
        <v>1310004</v>
      </c>
      <c r="E61" s="2" t="s">
        <v>504</v>
      </c>
      <c r="F61" s="2" t="str">
        <f t="shared" si="5"/>
        <v>1152001310004</v>
      </c>
      <c r="G61" s="2" t="s">
        <v>26</v>
      </c>
      <c r="H61" s="4">
        <v>0</v>
      </c>
      <c r="I61" s="4">
        <v>0</v>
      </c>
      <c r="J61" s="4">
        <v>0</v>
      </c>
      <c r="K61" s="4">
        <v>7275.38</v>
      </c>
      <c r="L61" s="4">
        <v>7275.38</v>
      </c>
      <c r="M61" s="4">
        <v>7275.38</v>
      </c>
      <c r="N61" s="4">
        <v>0</v>
      </c>
      <c r="O61" s="4">
        <v>-7275.38</v>
      </c>
      <c r="P61" s="20" t="e">
        <f t="shared" si="6"/>
        <v>#DIV/0!</v>
      </c>
      <c r="Q61" s="20" t="e">
        <f t="shared" si="2"/>
        <v>#DIV/0!</v>
      </c>
      <c r="R61" s="34">
        <f t="shared" si="3"/>
        <v>7275.38</v>
      </c>
      <c r="S61" s="34">
        <f t="shared" si="4"/>
        <v>7275.38</v>
      </c>
    </row>
    <row r="62" spans="1:19" hidden="1" x14ac:dyDescent="0.25">
      <c r="A62" s="2">
        <v>1</v>
      </c>
      <c r="B62" s="2">
        <v>15200</v>
      </c>
      <c r="C62" s="2" t="s">
        <v>504</v>
      </c>
      <c r="D62" s="2">
        <v>1500002</v>
      </c>
      <c r="E62" s="2" t="s">
        <v>504</v>
      </c>
      <c r="F62" s="2" t="str">
        <f t="shared" si="5"/>
        <v>1152001500002</v>
      </c>
      <c r="G62" s="2" t="s">
        <v>46</v>
      </c>
      <c r="H62" s="4">
        <v>0</v>
      </c>
      <c r="I62" s="4">
        <v>252.61</v>
      </c>
      <c r="J62" s="4">
        <v>252.61</v>
      </c>
      <c r="K62" s="4">
        <v>0</v>
      </c>
      <c r="L62" s="4">
        <v>0</v>
      </c>
      <c r="M62" s="4">
        <v>0</v>
      </c>
      <c r="N62" s="4">
        <v>0</v>
      </c>
      <c r="O62" s="4">
        <v>252.61</v>
      </c>
      <c r="P62" s="20" t="e">
        <f t="shared" si="6"/>
        <v>#DIV/0!</v>
      </c>
      <c r="Q62" s="20">
        <f t="shared" si="2"/>
        <v>0</v>
      </c>
      <c r="R62" s="34">
        <f t="shared" si="3"/>
        <v>0</v>
      </c>
      <c r="S62" s="34">
        <f t="shared" si="4"/>
        <v>-252.61</v>
      </c>
    </row>
    <row r="63" spans="1:19" hidden="1" x14ac:dyDescent="0.25">
      <c r="A63" s="2">
        <v>1</v>
      </c>
      <c r="B63" s="2">
        <v>15200</v>
      </c>
      <c r="C63" s="2" t="s">
        <v>504</v>
      </c>
      <c r="D63" s="2">
        <v>1500003</v>
      </c>
      <c r="E63" s="2" t="s">
        <v>504</v>
      </c>
      <c r="F63" s="2" t="str">
        <f t="shared" si="5"/>
        <v>1152001500003</v>
      </c>
      <c r="G63" s="2" t="s">
        <v>30</v>
      </c>
      <c r="H63" s="4">
        <v>0</v>
      </c>
      <c r="I63" s="4">
        <v>0</v>
      </c>
      <c r="J63" s="4">
        <v>0</v>
      </c>
      <c r="K63" s="4">
        <v>252.61</v>
      </c>
      <c r="L63" s="4">
        <v>252.61</v>
      </c>
      <c r="M63" s="4">
        <v>252.61</v>
      </c>
      <c r="N63" s="4">
        <v>0</v>
      </c>
      <c r="O63" s="4">
        <v>-252.61</v>
      </c>
      <c r="P63" s="20" t="e">
        <f t="shared" si="6"/>
        <v>#DIV/0!</v>
      </c>
      <c r="Q63" s="20" t="e">
        <f t="shared" si="2"/>
        <v>#DIV/0!</v>
      </c>
      <c r="R63" s="34">
        <f t="shared" si="3"/>
        <v>252.61</v>
      </c>
      <c r="S63" s="34">
        <f t="shared" si="4"/>
        <v>252.61</v>
      </c>
    </row>
    <row r="64" spans="1:19" hidden="1" x14ac:dyDescent="0.25">
      <c r="A64" s="2">
        <v>1</v>
      </c>
      <c r="B64" s="2">
        <v>15200</v>
      </c>
      <c r="C64" s="2" t="s">
        <v>504</v>
      </c>
      <c r="D64" s="2">
        <v>1600001</v>
      </c>
      <c r="E64" s="2" t="s">
        <v>504</v>
      </c>
      <c r="F64" s="2" t="str">
        <f t="shared" si="5"/>
        <v>1152001600001</v>
      </c>
      <c r="G64" s="2" t="s">
        <v>33</v>
      </c>
      <c r="H64" s="4">
        <v>9167.0400000000009</v>
      </c>
      <c r="I64" s="4">
        <v>0</v>
      </c>
      <c r="J64" s="4">
        <v>9167.0400000000009</v>
      </c>
      <c r="K64" s="4">
        <v>9828.43</v>
      </c>
      <c r="L64" s="4">
        <v>9828.43</v>
      </c>
      <c r="M64" s="4">
        <v>9828.43</v>
      </c>
      <c r="N64" s="4">
        <v>0</v>
      </c>
      <c r="O64" s="4">
        <v>-661.39</v>
      </c>
      <c r="P64" s="20">
        <f t="shared" si="6"/>
        <v>1.0721486979439383</v>
      </c>
      <c r="Q64" s="20">
        <f t="shared" si="2"/>
        <v>1.0721486979439383</v>
      </c>
      <c r="R64" s="34">
        <f t="shared" si="3"/>
        <v>661.38999999999942</v>
      </c>
      <c r="S64" s="34">
        <f t="shared" si="4"/>
        <v>661.38999999999942</v>
      </c>
    </row>
    <row r="65" spans="1:19" hidden="1" x14ac:dyDescent="0.25">
      <c r="A65" s="2">
        <v>5</v>
      </c>
      <c r="B65" s="2">
        <v>92400</v>
      </c>
      <c r="C65" s="2" t="s">
        <v>505</v>
      </c>
      <c r="D65" s="2">
        <v>2260904</v>
      </c>
      <c r="E65" s="2" t="s">
        <v>505</v>
      </c>
      <c r="F65" s="2" t="str">
        <f t="shared" si="5"/>
        <v>5924002260904</v>
      </c>
      <c r="G65" s="2" t="s">
        <v>295</v>
      </c>
      <c r="H65" s="4">
        <v>0</v>
      </c>
      <c r="I65" s="4">
        <v>4114</v>
      </c>
      <c r="J65" s="4">
        <v>4114</v>
      </c>
      <c r="K65" s="4">
        <v>4114</v>
      </c>
      <c r="L65" s="4">
        <v>4114</v>
      </c>
      <c r="M65" s="4">
        <v>4114</v>
      </c>
      <c r="N65" s="4">
        <v>0</v>
      </c>
      <c r="O65" s="4">
        <v>0</v>
      </c>
      <c r="P65" s="20" t="e">
        <f t="shared" si="6"/>
        <v>#DIV/0!</v>
      </c>
      <c r="Q65" s="20">
        <f t="shared" si="2"/>
        <v>1</v>
      </c>
      <c r="R65" s="34">
        <f t="shared" si="3"/>
        <v>4114</v>
      </c>
      <c r="S65" s="34">
        <f t="shared" si="4"/>
        <v>0</v>
      </c>
    </row>
    <row r="66" spans="1:19" hidden="1" x14ac:dyDescent="0.25">
      <c r="A66" s="2">
        <v>5</v>
      </c>
      <c r="B66" s="2">
        <v>92400</v>
      </c>
      <c r="C66" s="2" t="s">
        <v>505</v>
      </c>
      <c r="D66" s="2">
        <v>2260900</v>
      </c>
      <c r="E66" s="2" t="s">
        <v>505</v>
      </c>
      <c r="F66" s="2" t="str">
        <f t="shared" si="5"/>
        <v>5924002260900</v>
      </c>
      <c r="G66" s="2" t="s">
        <v>294</v>
      </c>
      <c r="H66" s="4">
        <v>1500</v>
      </c>
      <c r="I66" s="4">
        <v>0</v>
      </c>
      <c r="J66" s="4">
        <v>1500</v>
      </c>
      <c r="K66" s="4">
        <v>713.22</v>
      </c>
      <c r="L66" s="4">
        <v>713.22</v>
      </c>
      <c r="M66" s="4">
        <v>713.22</v>
      </c>
      <c r="N66" s="4">
        <v>0</v>
      </c>
      <c r="O66" s="4">
        <v>786.78</v>
      </c>
      <c r="P66" s="20">
        <f t="shared" si="6"/>
        <v>0.47548000000000001</v>
      </c>
      <c r="Q66" s="20">
        <f t="shared" si="2"/>
        <v>0.47548000000000001</v>
      </c>
      <c r="R66" s="34">
        <f t="shared" si="3"/>
        <v>-786.78</v>
      </c>
      <c r="S66" s="34">
        <f t="shared" si="4"/>
        <v>-786.78</v>
      </c>
    </row>
    <row r="67" spans="1:19" hidden="1" x14ac:dyDescent="0.25">
      <c r="A67" s="2">
        <v>1</v>
      </c>
      <c r="B67" s="2">
        <v>15320</v>
      </c>
      <c r="C67" s="2" t="s">
        <v>504</v>
      </c>
      <c r="D67" s="2">
        <v>1200101</v>
      </c>
      <c r="E67" s="2" t="s">
        <v>504</v>
      </c>
      <c r="F67" s="2" t="str">
        <f t="shared" si="5"/>
        <v>1153201200101</v>
      </c>
      <c r="G67" s="2" t="s">
        <v>48</v>
      </c>
      <c r="H67" s="4">
        <v>0</v>
      </c>
      <c r="I67" s="4">
        <v>0</v>
      </c>
      <c r="J67" s="4">
        <v>0</v>
      </c>
      <c r="K67" s="4">
        <v>15065.74</v>
      </c>
      <c r="L67" s="4">
        <v>15065.74</v>
      </c>
      <c r="M67" s="4">
        <v>15065.74</v>
      </c>
      <c r="N67" s="4">
        <v>0</v>
      </c>
      <c r="O67" s="4">
        <v>-15065.74</v>
      </c>
      <c r="P67" s="20" t="e">
        <f t="shared" si="6"/>
        <v>#DIV/0!</v>
      </c>
      <c r="Q67" s="20" t="e">
        <f t="shared" ref="Q67:Q130" si="7">(L67*100%)/J67</f>
        <v>#DIV/0!</v>
      </c>
      <c r="R67" s="34">
        <f t="shared" ref="R67:R130" si="8">L67-H67</f>
        <v>15065.74</v>
      </c>
      <c r="S67" s="34">
        <f t="shared" ref="S67:S130" si="9">L67-J67</f>
        <v>15065.74</v>
      </c>
    </row>
    <row r="68" spans="1:19" hidden="1" x14ac:dyDescent="0.25">
      <c r="A68" s="2">
        <v>1</v>
      </c>
      <c r="B68" s="2">
        <v>15320</v>
      </c>
      <c r="C68" s="2" t="s">
        <v>504</v>
      </c>
      <c r="D68" s="2">
        <v>1200601</v>
      </c>
      <c r="E68" s="2" t="s">
        <v>504</v>
      </c>
      <c r="F68" s="2" t="str">
        <f t="shared" si="5"/>
        <v>1153201200601</v>
      </c>
      <c r="G68" s="2" t="s">
        <v>15</v>
      </c>
      <c r="H68" s="4">
        <v>0</v>
      </c>
      <c r="I68" s="4">
        <v>0</v>
      </c>
      <c r="J68" s="4">
        <v>0</v>
      </c>
      <c r="K68" s="4">
        <v>2734</v>
      </c>
      <c r="L68" s="4">
        <v>2734</v>
      </c>
      <c r="M68" s="4">
        <v>2734</v>
      </c>
      <c r="N68" s="4">
        <v>0</v>
      </c>
      <c r="O68" s="4">
        <v>-2734</v>
      </c>
      <c r="P68" s="20" t="e">
        <f t="shared" si="6"/>
        <v>#DIV/0!</v>
      </c>
      <c r="Q68" s="20" t="e">
        <f t="shared" si="7"/>
        <v>#DIV/0!</v>
      </c>
      <c r="R68" s="34">
        <f t="shared" si="8"/>
        <v>2734</v>
      </c>
      <c r="S68" s="34">
        <f t="shared" si="9"/>
        <v>2734</v>
      </c>
    </row>
    <row r="69" spans="1:19" hidden="1" x14ac:dyDescent="0.25">
      <c r="A69" s="2">
        <v>1</v>
      </c>
      <c r="B69" s="2">
        <v>15320</v>
      </c>
      <c r="C69" s="2" t="s">
        <v>504</v>
      </c>
      <c r="D69" s="2">
        <v>1210001</v>
      </c>
      <c r="E69" s="2" t="s">
        <v>504</v>
      </c>
      <c r="F69" s="2" t="str">
        <f t="shared" si="5"/>
        <v>1153201210001</v>
      </c>
      <c r="G69" s="2" t="s">
        <v>16</v>
      </c>
      <c r="H69" s="4">
        <v>0</v>
      </c>
      <c r="I69" s="4">
        <v>0</v>
      </c>
      <c r="J69" s="4">
        <v>0</v>
      </c>
      <c r="K69" s="4">
        <v>8332.1</v>
      </c>
      <c r="L69" s="4">
        <v>8332.1</v>
      </c>
      <c r="M69" s="4">
        <v>8332.1</v>
      </c>
      <c r="N69" s="4">
        <v>0</v>
      </c>
      <c r="O69" s="4">
        <v>-8332.1</v>
      </c>
      <c r="P69" s="20" t="e">
        <f t="shared" si="6"/>
        <v>#DIV/0!</v>
      </c>
      <c r="Q69" s="20" t="e">
        <f t="shared" si="7"/>
        <v>#DIV/0!</v>
      </c>
      <c r="R69" s="34">
        <f t="shared" si="8"/>
        <v>8332.1</v>
      </c>
      <c r="S69" s="34">
        <f t="shared" si="9"/>
        <v>8332.1</v>
      </c>
    </row>
    <row r="70" spans="1:19" hidden="1" x14ac:dyDescent="0.25">
      <c r="A70" s="2">
        <v>1</v>
      </c>
      <c r="B70" s="2">
        <v>15320</v>
      </c>
      <c r="C70" s="2" t="s">
        <v>504</v>
      </c>
      <c r="D70" s="2">
        <v>1210101</v>
      </c>
      <c r="E70" s="2" t="s">
        <v>504</v>
      </c>
      <c r="F70" s="2" t="str">
        <f t="shared" si="5"/>
        <v>1153201210101</v>
      </c>
      <c r="G70" s="2" t="s">
        <v>17</v>
      </c>
      <c r="H70" s="4">
        <v>0</v>
      </c>
      <c r="I70" s="4">
        <v>0</v>
      </c>
      <c r="J70" s="4">
        <v>0</v>
      </c>
      <c r="K70" s="4">
        <v>6951.98</v>
      </c>
      <c r="L70" s="4">
        <v>6951.98</v>
      </c>
      <c r="M70" s="4">
        <v>6951.98</v>
      </c>
      <c r="N70" s="4">
        <v>0</v>
      </c>
      <c r="O70" s="4">
        <v>-6951.98</v>
      </c>
      <c r="P70" s="20" t="e">
        <f t="shared" si="6"/>
        <v>#DIV/0!</v>
      </c>
      <c r="Q70" s="20" t="e">
        <f t="shared" si="7"/>
        <v>#DIV/0!</v>
      </c>
      <c r="R70" s="34">
        <f t="shared" si="8"/>
        <v>6951.98</v>
      </c>
      <c r="S70" s="34">
        <f t="shared" si="9"/>
        <v>6951.98</v>
      </c>
    </row>
    <row r="71" spans="1:19" hidden="1" x14ac:dyDescent="0.25">
      <c r="A71" s="2">
        <v>1</v>
      </c>
      <c r="B71" s="2">
        <v>15320</v>
      </c>
      <c r="C71" s="2" t="s">
        <v>504</v>
      </c>
      <c r="D71" s="2">
        <v>1300001</v>
      </c>
      <c r="E71" s="2" t="s">
        <v>504</v>
      </c>
      <c r="F71" s="2" t="str">
        <f t="shared" si="5"/>
        <v>1153201300001</v>
      </c>
      <c r="G71" s="2" t="s">
        <v>18</v>
      </c>
      <c r="H71" s="4">
        <v>100545.98</v>
      </c>
      <c r="I71" s="4">
        <v>0</v>
      </c>
      <c r="J71" s="4">
        <v>100545.98</v>
      </c>
      <c r="K71" s="4">
        <v>111577.76</v>
      </c>
      <c r="L71" s="4">
        <v>111577.76</v>
      </c>
      <c r="M71" s="4">
        <v>111577.76</v>
      </c>
      <c r="N71" s="4">
        <v>0</v>
      </c>
      <c r="O71" s="4">
        <v>-11031.78</v>
      </c>
      <c r="P71" s="20">
        <f t="shared" si="6"/>
        <v>1.1097187575276506</v>
      </c>
      <c r="Q71" s="20">
        <f t="shared" si="7"/>
        <v>1.1097187575276506</v>
      </c>
      <c r="R71" s="34">
        <f t="shared" si="8"/>
        <v>11031.779999999999</v>
      </c>
      <c r="S71" s="34">
        <f t="shared" si="9"/>
        <v>11031.779999999999</v>
      </c>
    </row>
    <row r="72" spans="1:19" hidden="1" x14ac:dyDescent="0.25">
      <c r="A72" s="2">
        <v>1</v>
      </c>
      <c r="B72" s="2">
        <v>15320</v>
      </c>
      <c r="C72" s="2" t="s">
        <v>504</v>
      </c>
      <c r="D72" s="2">
        <v>1300002</v>
      </c>
      <c r="E72" s="2" t="s">
        <v>504</v>
      </c>
      <c r="F72" s="2" t="str">
        <f t="shared" si="5"/>
        <v>1153201300002</v>
      </c>
      <c r="G72" s="2" t="s">
        <v>19</v>
      </c>
      <c r="H72" s="4">
        <v>23927.15</v>
      </c>
      <c r="I72" s="4">
        <v>0</v>
      </c>
      <c r="J72" s="4">
        <v>23927.15</v>
      </c>
      <c r="K72" s="4">
        <v>23344.92</v>
      </c>
      <c r="L72" s="4">
        <v>23344.92</v>
      </c>
      <c r="M72" s="4">
        <v>23344.92</v>
      </c>
      <c r="N72" s="4">
        <v>0</v>
      </c>
      <c r="O72" s="4">
        <v>582.23</v>
      </c>
      <c r="P72" s="20">
        <f t="shared" si="6"/>
        <v>0.97566655452070128</v>
      </c>
      <c r="Q72" s="20">
        <f t="shared" si="7"/>
        <v>0.97566655452070128</v>
      </c>
      <c r="R72" s="34">
        <f t="shared" si="8"/>
        <v>-582.2300000000032</v>
      </c>
      <c r="S72" s="34">
        <f t="shared" si="9"/>
        <v>-582.2300000000032</v>
      </c>
    </row>
    <row r="73" spans="1:19" hidden="1" x14ac:dyDescent="0.25">
      <c r="A73" s="2">
        <v>1</v>
      </c>
      <c r="B73" s="2">
        <v>15320</v>
      </c>
      <c r="C73" s="2" t="s">
        <v>504</v>
      </c>
      <c r="D73" s="2">
        <v>1300101</v>
      </c>
      <c r="E73" s="2" t="s">
        <v>504</v>
      </c>
      <c r="F73" s="2" t="str">
        <f t="shared" si="5"/>
        <v>1153201300101</v>
      </c>
      <c r="G73" s="2" t="s">
        <v>20</v>
      </c>
      <c r="H73" s="4">
        <v>17000</v>
      </c>
      <c r="I73" s="4">
        <v>0</v>
      </c>
      <c r="J73" s="4">
        <v>17000</v>
      </c>
      <c r="K73" s="4">
        <v>14884.99</v>
      </c>
      <c r="L73" s="4">
        <v>14884.99</v>
      </c>
      <c r="M73" s="4">
        <v>14884.99</v>
      </c>
      <c r="N73" s="4">
        <v>0</v>
      </c>
      <c r="O73" s="4">
        <v>2115.0100000000002</v>
      </c>
      <c r="P73" s="20">
        <f t="shared" si="6"/>
        <v>0.87558764705882353</v>
      </c>
      <c r="Q73" s="20">
        <f t="shared" si="7"/>
        <v>0.87558764705882353</v>
      </c>
      <c r="R73" s="34">
        <f t="shared" si="8"/>
        <v>-2115.0100000000002</v>
      </c>
      <c r="S73" s="34">
        <f t="shared" si="9"/>
        <v>-2115.0100000000002</v>
      </c>
    </row>
    <row r="74" spans="1:19" hidden="1" x14ac:dyDescent="0.25">
      <c r="A74" s="2">
        <v>1</v>
      </c>
      <c r="B74" s="2">
        <v>15320</v>
      </c>
      <c r="C74" s="2" t="s">
        <v>504</v>
      </c>
      <c r="D74" s="2">
        <v>1300201</v>
      </c>
      <c r="E74" s="2" t="s">
        <v>504</v>
      </c>
      <c r="F74" s="2" t="str">
        <f t="shared" si="5"/>
        <v>1153201300201</v>
      </c>
      <c r="G74" s="2" t="s">
        <v>21</v>
      </c>
      <c r="H74" s="4">
        <v>60673.9</v>
      </c>
      <c r="I74" s="4">
        <v>0</v>
      </c>
      <c r="J74" s="4">
        <v>60673.9</v>
      </c>
      <c r="K74" s="4">
        <v>63421.34</v>
      </c>
      <c r="L74" s="4">
        <v>63421.34</v>
      </c>
      <c r="M74" s="4">
        <v>63421.34</v>
      </c>
      <c r="N74" s="4">
        <v>0</v>
      </c>
      <c r="O74" s="4">
        <v>-2747.44</v>
      </c>
      <c r="P74" s="20">
        <f t="shared" si="6"/>
        <v>1.0452820735110153</v>
      </c>
      <c r="Q74" s="20">
        <f t="shared" si="7"/>
        <v>1.0452820735110153</v>
      </c>
      <c r="R74" s="34">
        <f t="shared" si="8"/>
        <v>2747.4399999999951</v>
      </c>
      <c r="S74" s="34">
        <f t="shared" si="9"/>
        <v>2747.4399999999951</v>
      </c>
    </row>
    <row r="75" spans="1:19" hidden="1" x14ac:dyDescent="0.25">
      <c r="A75" s="2">
        <v>1</v>
      </c>
      <c r="B75" s="2">
        <v>15320</v>
      </c>
      <c r="C75" s="2" t="s">
        <v>504</v>
      </c>
      <c r="D75" s="2">
        <v>1300202</v>
      </c>
      <c r="E75" s="2" t="s">
        <v>504</v>
      </c>
      <c r="F75" s="2" t="str">
        <f t="shared" si="5"/>
        <v>1153201300202</v>
      </c>
      <c r="G75" s="2" t="s">
        <v>22</v>
      </c>
      <c r="H75" s="4">
        <v>76451.3</v>
      </c>
      <c r="I75" s="4">
        <v>0</v>
      </c>
      <c r="J75" s="4">
        <v>76451.3</v>
      </c>
      <c r="K75" s="4">
        <v>82104.86</v>
      </c>
      <c r="L75" s="4">
        <v>82104.86</v>
      </c>
      <c r="M75" s="4">
        <v>82104.86</v>
      </c>
      <c r="N75" s="4">
        <v>0</v>
      </c>
      <c r="O75" s="4">
        <v>-5653.56</v>
      </c>
      <c r="P75" s="20">
        <f t="shared" si="6"/>
        <v>1.0739498216511687</v>
      </c>
      <c r="Q75" s="20">
        <f t="shared" si="7"/>
        <v>1.0739498216511687</v>
      </c>
      <c r="R75" s="34">
        <f t="shared" si="8"/>
        <v>5653.5599999999977</v>
      </c>
      <c r="S75" s="34">
        <f t="shared" si="9"/>
        <v>5653.5599999999977</v>
      </c>
    </row>
    <row r="76" spans="1:19" hidden="1" x14ac:dyDescent="0.25">
      <c r="A76" s="2">
        <v>1</v>
      </c>
      <c r="B76" s="2">
        <v>15320</v>
      </c>
      <c r="C76" s="2" t="s">
        <v>504</v>
      </c>
      <c r="D76" s="2">
        <v>1310001</v>
      </c>
      <c r="E76" s="2" t="s">
        <v>504</v>
      </c>
      <c r="F76" s="2" t="str">
        <f t="shared" si="5"/>
        <v>1153201310001</v>
      </c>
      <c r="G76" s="2" t="s">
        <v>23</v>
      </c>
      <c r="H76" s="4">
        <v>65188.01</v>
      </c>
      <c r="I76" s="4">
        <v>-13000</v>
      </c>
      <c r="J76" s="4">
        <v>52188.01</v>
      </c>
      <c r="K76" s="4">
        <v>24449.74</v>
      </c>
      <c r="L76" s="4">
        <v>24449.74</v>
      </c>
      <c r="M76" s="4">
        <v>24449.74</v>
      </c>
      <c r="N76" s="4">
        <v>0</v>
      </c>
      <c r="O76" s="4">
        <v>27738.27</v>
      </c>
      <c r="P76" s="20">
        <f t="shared" si="6"/>
        <v>0.37506498510999187</v>
      </c>
      <c r="Q76" s="20">
        <f t="shared" si="7"/>
        <v>0.46849343364500773</v>
      </c>
      <c r="R76" s="34">
        <f t="shared" si="8"/>
        <v>-40738.270000000004</v>
      </c>
      <c r="S76" s="34">
        <f t="shared" si="9"/>
        <v>-27738.27</v>
      </c>
    </row>
    <row r="77" spans="1:19" hidden="1" x14ac:dyDescent="0.25">
      <c r="A77" s="2">
        <v>1</v>
      </c>
      <c r="B77" s="2">
        <v>15320</v>
      </c>
      <c r="C77" s="2" t="s">
        <v>504</v>
      </c>
      <c r="D77" s="2">
        <v>1310002</v>
      </c>
      <c r="E77" s="2" t="s">
        <v>504</v>
      </c>
      <c r="F77" s="2" t="str">
        <f t="shared" si="5"/>
        <v>1153201310002</v>
      </c>
      <c r="G77" s="2" t="s">
        <v>24</v>
      </c>
      <c r="H77" s="4">
        <v>4828.84</v>
      </c>
      <c r="I77" s="4">
        <v>0</v>
      </c>
      <c r="J77" s="4">
        <v>4828.84</v>
      </c>
      <c r="K77" s="4">
        <v>1203.45</v>
      </c>
      <c r="L77" s="4">
        <v>1203.45</v>
      </c>
      <c r="M77" s="4">
        <v>1203.45</v>
      </c>
      <c r="N77" s="4">
        <v>0</v>
      </c>
      <c r="O77" s="4">
        <v>3625.39</v>
      </c>
      <c r="P77" s="20">
        <f t="shared" si="6"/>
        <v>0.24922134508494795</v>
      </c>
      <c r="Q77" s="20">
        <f t="shared" si="7"/>
        <v>0.24922134508494795</v>
      </c>
      <c r="R77" s="34">
        <f t="shared" si="8"/>
        <v>-3625.3900000000003</v>
      </c>
      <c r="S77" s="34">
        <f t="shared" si="9"/>
        <v>-3625.3900000000003</v>
      </c>
    </row>
    <row r="78" spans="1:19" hidden="1" x14ac:dyDescent="0.25">
      <c r="A78" s="2">
        <v>1</v>
      </c>
      <c r="B78" s="2">
        <v>15320</v>
      </c>
      <c r="C78" s="2" t="s">
        <v>504</v>
      </c>
      <c r="D78" s="2">
        <v>1310003</v>
      </c>
      <c r="E78" s="2" t="s">
        <v>504</v>
      </c>
      <c r="F78" s="2" t="str">
        <f t="shared" si="5"/>
        <v>1153201310003</v>
      </c>
      <c r="G78" s="2" t="s">
        <v>25</v>
      </c>
      <c r="H78" s="4">
        <v>35114.94</v>
      </c>
      <c r="I78" s="4">
        <v>0</v>
      </c>
      <c r="J78" s="4">
        <v>35114.94</v>
      </c>
      <c r="K78" s="4">
        <v>12043.36</v>
      </c>
      <c r="L78" s="4">
        <v>12043.36</v>
      </c>
      <c r="M78" s="4">
        <v>12043.36</v>
      </c>
      <c r="N78" s="4">
        <v>0</v>
      </c>
      <c r="O78" s="4">
        <v>23071.58</v>
      </c>
      <c r="P78" s="20">
        <f t="shared" si="6"/>
        <v>0.34296968754609858</v>
      </c>
      <c r="Q78" s="20">
        <f t="shared" si="7"/>
        <v>0.34296968754609858</v>
      </c>
      <c r="R78" s="34">
        <f t="shared" si="8"/>
        <v>-23071.58</v>
      </c>
      <c r="S78" s="34">
        <f t="shared" si="9"/>
        <v>-23071.58</v>
      </c>
    </row>
    <row r="79" spans="1:19" hidden="1" x14ac:dyDescent="0.25">
      <c r="A79" s="2">
        <v>1</v>
      </c>
      <c r="B79" s="2">
        <v>15320</v>
      </c>
      <c r="C79" s="2" t="s">
        <v>504</v>
      </c>
      <c r="D79" s="2">
        <v>1310004</v>
      </c>
      <c r="E79" s="2" t="s">
        <v>504</v>
      </c>
      <c r="F79" s="2" t="str">
        <f t="shared" si="5"/>
        <v>1153201310004</v>
      </c>
      <c r="G79" s="2" t="s">
        <v>26</v>
      </c>
      <c r="H79" s="4">
        <v>33943.14</v>
      </c>
      <c r="I79" s="4">
        <v>0</v>
      </c>
      <c r="J79" s="4">
        <v>33943.14</v>
      </c>
      <c r="K79" s="4">
        <v>13180.92</v>
      </c>
      <c r="L79" s="4">
        <v>13180.92</v>
      </c>
      <c r="M79" s="4">
        <v>13180.92</v>
      </c>
      <c r="N79" s="4">
        <v>0</v>
      </c>
      <c r="O79" s="4">
        <v>20762.22</v>
      </c>
      <c r="P79" s="20">
        <f t="shared" si="6"/>
        <v>0.38832353164733729</v>
      </c>
      <c r="Q79" s="20">
        <f t="shared" si="7"/>
        <v>0.38832353164733729</v>
      </c>
      <c r="R79" s="34">
        <f t="shared" si="8"/>
        <v>-20762.22</v>
      </c>
      <c r="S79" s="34">
        <f t="shared" si="9"/>
        <v>-20762.22</v>
      </c>
    </row>
    <row r="80" spans="1:19" hidden="1" x14ac:dyDescent="0.25">
      <c r="A80" s="2">
        <v>1</v>
      </c>
      <c r="B80" s="2">
        <v>15320</v>
      </c>
      <c r="C80" s="2" t="s">
        <v>504</v>
      </c>
      <c r="D80" s="2">
        <v>1310005</v>
      </c>
      <c r="E80" s="2" t="s">
        <v>504</v>
      </c>
      <c r="F80" s="2" t="str">
        <f t="shared" si="5"/>
        <v>1153201310005</v>
      </c>
      <c r="G80" s="2" t="s">
        <v>27</v>
      </c>
      <c r="H80" s="4">
        <v>0</v>
      </c>
      <c r="I80" s="4">
        <v>0</v>
      </c>
      <c r="J80" s="4">
        <v>0</v>
      </c>
      <c r="K80" s="4">
        <v>167</v>
      </c>
      <c r="L80" s="4">
        <v>167</v>
      </c>
      <c r="M80" s="4">
        <v>167</v>
      </c>
      <c r="N80" s="4">
        <v>0</v>
      </c>
      <c r="O80" s="4">
        <v>-167</v>
      </c>
      <c r="P80" s="20" t="e">
        <f t="shared" si="6"/>
        <v>#DIV/0!</v>
      </c>
      <c r="Q80" s="20" t="e">
        <f t="shared" si="7"/>
        <v>#DIV/0!</v>
      </c>
      <c r="R80" s="34">
        <f t="shared" si="8"/>
        <v>167</v>
      </c>
      <c r="S80" s="34">
        <f t="shared" si="9"/>
        <v>167</v>
      </c>
    </row>
    <row r="81" spans="1:19" hidden="1" x14ac:dyDescent="0.25">
      <c r="A81" s="2">
        <v>1</v>
      </c>
      <c r="B81" s="2">
        <v>15320</v>
      </c>
      <c r="C81" s="2" t="s">
        <v>504</v>
      </c>
      <c r="D81" s="2">
        <v>1500001</v>
      </c>
      <c r="E81" s="2" t="s">
        <v>504</v>
      </c>
      <c r="F81" s="2" t="str">
        <f t="shared" si="5"/>
        <v>1153201500001</v>
      </c>
      <c r="G81" s="2" t="s">
        <v>28</v>
      </c>
      <c r="H81" s="4">
        <v>0</v>
      </c>
      <c r="I81" s="4">
        <v>0</v>
      </c>
      <c r="J81" s="4">
        <v>0</v>
      </c>
      <c r="K81" s="4">
        <v>531.37</v>
      </c>
      <c r="L81" s="4">
        <v>531.37</v>
      </c>
      <c r="M81" s="4">
        <v>531.37</v>
      </c>
      <c r="N81" s="4">
        <v>0</v>
      </c>
      <c r="O81" s="4">
        <v>-531.37</v>
      </c>
      <c r="P81" s="20" t="e">
        <f t="shared" si="6"/>
        <v>#DIV/0!</v>
      </c>
      <c r="Q81" s="20" t="e">
        <f t="shared" si="7"/>
        <v>#DIV/0!</v>
      </c>
      <c r="R81" s="34">
        <f t="shared" si="8"/>
        <v>531.37</v>
      </c>
      <c r="S81" s="34">
        <f t="shared" si="9"/>
        <v>531.37</v>
      </c>
    </row>
    <row r="82" spans="1:19" hidden="1" x14ac:dyDescent="0.25">
      <c r="A82" s="2">
        <v>1</v>
      </c>
      <c r="B82" s="2">
        <v>15320</v>
      </c>
      <c r="C82" s="2" t="s">
        <v>504</v>
      </c>
      <c r="D82" s="2">
        <v>1500002</v>
      </c>
      <c r="E82" s="2" t="s">
        <v>504</v>
      </c>
      <c r="F82" s="2" t="str">
        <f t="shared" si="5"/>
        <v>1153201500002</v>
      </c>
      <c r="G82" s="2" t="s">
        <v>29</v>
      </c>
      <c r="H82" s="4">
        <v>2603.56</v>
      </c>
      <c r="I82" s="4">
        <v>6187.56</v>
      </c>
      <c r="J82" s="4">
        <v>8791.1200000000008</v>
      </c>
      <c r="K82" s="4">
        <v>6316.63</v>
      </c>
      <c r="L82" s="4">
        <v>6316.63</v>
      </c>
      <c r="M82" s="4">
        <v>6316.63</v>
      </c>
      <c r="N82" s="4">
        <v>0</v>
      </c>
      <c r="O82" s="4">
        <v>2474.4899999999998</v>
      </c>
      <c r="P82" s="20">
        <f t="shared" si="6"/>
        <v>2.4261511161640215</v>
      </c>
      <c r="Q82" s="20">
        <f t="shared" si="7"/>
        <v>0.71852391959158779</v>
      </c>
      <c r="R82" s="34">
        <f t="shared" si="8"/>
        <v>3713.07</v>
      </c>
      <c r="S82" s="34">
        <f t="shared" si="9"/>
        <v>-2474.4900000000007</v>
      </c>
    </row>
    <row r="83" spans="1:19" hidden="1" x14ac:dyDescent="0.25">
      <c r="A83" s="2">
        <v>1</v>
      </c>
      <c r="B83" s="2">
        <v>15320</v>
      </c>
      <c r="C83" s="2" t="s">
        <v>504</v>
      </c>
      <c r="D83" s="2">
        <v>1500003</v>
      </c>
      <c r="E83" s="2" t="s">
        <v>504</v>
      </c>
      <c r="F83" s="2" t="str">
        <f t="shared" si="5"/>
        <v>1153201500003</v>
      </c>
      <c r="G83" s="2" t="s">
        <v>49</v>
      </c>
      <c r="H83" s="4">
        <v>0</v>
      </c>
      <c r="I83" s="4">
        <v>0</v>
      </c>
      <c r="J83" s="4">
        <v>0</v>
      </c>
      <c r="K83" s="4">
        <v>393.22</v>
      </c>
      <c r="L83" s="4">
        <v>393.22</v>
      </c>
      <c r="M83" s="4">
        <v>393.22</v>
      </c>
      <c r="N83" s="4">
        <v>0</v>
      </c>
      <c r="O83" s="4">
        <v>-393.22</v>
      </c>
      <c r="P83" s="20" t="e">
        <f t="shared" si="6"/>
        <v>#DIV/0!</v>
      </c>
      <c r="Q83" s="20" t="e">
        <f t="shared" si="7"/>
        <v>#DIV/0!</v>
      </c>
      <c r="R83" s="34">
        <f t="shared" si="8"/>
        <v>393.22</v>
      </c>
      <c r="S83" s="34">
        <f t="shared" si="9"/>
        <v>393.22</v>
      </c>
    </row>
    <row r="84" spans="1:19" hidden="1" x14ac:dyDescent="0.25">
      <c r="A84" s="2">
        <v>1</v>
      </c>
      <c r="B84" s="2">
        <v>15320</v>
      </c>
      <c r="C84" s="2" t="s">
        <v>504</v>
      </c>
      <c r="D84" s="2">
        <v>1510002</v>
      </c>
      <c r="E84" s="2" t="s">
        <v>504</v>
      </c>
      <c r="F84" s="2" t="str">
        <f t="shared" si="5"/>
        <v>1153201510002</v>
      </c>
      <c r="G84" s="2" t="s">
        <v>32</v>
      </c>
      <c r="H84" s="4">
        <v>1600</v>
      </c>
      <c r="I84" s="4">
        <v>0</v>
      </c>
      <c r="J84" s="4">
        <v>1600</v>
      </c>
      <c r="K84" s="4">
        <v>4377.66</v>
      </c>
      <c r="L84" s="4">
        <v>4377.66</v>
      </c>
      <c r="M84" s="4">
        <v>4377.66</v>
      </c>
      <c r="N84" s="4">
        <v>0</v>
      </c>
      <c r="O84" s="4">
        <v>-2777.66</v>
      </c>
      <c r="P84" s="20">
        <f t="shared" si="6"/>
        <v>2.7360375000000001</v>
      </c>
      <c r="Q84" s="20">
        <f t="shared" si="7"/>
        <v>2.7360375000000001</v>
      </c>
      <c r="R84" s="34">
        <f t="shared" si="8"/>
        <v>2777.66</v>
      </c>
      <c r="S84" s="34">
        <f t="shared" si="9"/>
        <v>2777.66</v>
      </c>
    </row>
    <row r="85" spans="1:19" hidden="1" x14ac:dyDescent="0.25">
      <c r="A85" s="2">
        <v>1</v>
      </c>
      <c r="B85" s="2">
        <v>15320</v>
      </c>
      <c r="C85" s="2" t="s">
        <v>504</v>
      </c>
      <c r="D85" s="2">
        <v>1600001</v>
      </c>
      <c r="E85" s="2" t="s">
        <v>504</v>
      </c>
      <c r="F85" s="2" t="str">
        <f t="shared" si="5"/>
        <v>1153201600001</v>
      </c>
      <c r="G85" s="2" t="s">
        <v>33</v>
      </c>
      <c r="H85" s="4">
        <v>127090.24000000001</v>
      </c>
      <c r="I85" s="4">
        <v>0</v>
      </c>
      <c r="J85" s="4">
        <v>127090.24000000001</v>
      </c>
      <c r="K85" s="4">
        <v>135331.38</v>
      </c>
      <c r="L85" s="4">
        <v>135331.38</v>
      </c>
      <c r="M85" s="4">
        <v>135331.38</v>
      </c>
      <c r="N85" s="4">
        <v>0</v>
      </c>
      <c r="O85" s="4">
        <v>-8241.14</v>
      </c>
      <c r="P85" s="20">
        <f t="shared" si="6"/>
        <v>1.0648447905991838</v>
      </c>
      <c r="Q85" s="20">
        <f t="shared" si="7"/>
        <v>1.0648447905991838</v>
      </c>
      <c r="R85" s="34">
        <f t="shared" si="8"/>
        <v>8241.14</v>
      </c>
      <c r="S85" s="34">
        <f t="shared" si="9"/>
        <v>8241.14</v>
      </c>
    </row>
    <row r="86" spans="1:19" hidden="1" x14ac:dyDescent="0.25">
      <c r="A86" s="2">
        <v>6</v>
      </c>
      <c r="B86" s="2">
        <v>32602</v>
      </c>
      <c r="C86" s="2" t="s">
        <v>505</v>
      </c>
      <c r="D86" s="2">
        <v>2269916</v>
      </c>
      <c r="E86" s="2" t="s">
        <v>505</v>
      </c>
      <c r="F86" s="2" t="str">
        <f t="shared" si="5"/>
        <v>6326022269916</v>
      </c>
      <c r="G86" s="2" t="s">
        <v>342</v>
      </c>
      <c r="H86" s="4">
        <v>1500</v>
      </c>
      <c r="I86" s="4">
        <v>0</v>
      </c>
      <c r="J86" s="4">
        <v>1500</v>
      </c>
      <c r="K86" s="4">
        <v>1105</v>
      </c>
      <c r="L86" s="4">
        <v>1105</v>
      </c>
      <c r="M86" s="4">
        <v>1105</v>
      </c>
      <c r="N86" s="4">
        <v>0</v>
      </c>
      <c r="O86" s="4">
        <v>395</v>
      </c>
      <c r="P86" s="20">
        <f t="shared" si="6"/>
        <v>0.73666666666666669</v>
      </c>
      <c r="Q86" s="20">
        <f t="shared" si="7"/>
        <v>0.73666666666666669</v>
      </c>
      <c r="R86" s="34">
        <f t="shared" si="8"/>
        <v>-395</v>
      </c>
      <c r="S86" s="34">
        <f t="shared" si="9"/>
        <v>-395</v>
      </c>
    </row>
    <row r="87" spans="1:19" hidden="1" x14ac:dyDescent="0.25">
      <c r="A87" s="2">
        <v>5</v>
      </c>
      <c r="B87" s="2">
        <v>33800</v>
      </c>
      <c r="C87" s="2" t="s">
        <v>505</v>
      </c>
      <c r="D87" s="2">
        <v>2260906</v>
      </c>
      <c r="E87" s="2" t="s">
        <v>505</v>
      </c>
      <c r="F87" s="2" t="str">
        <f t="shared" ref="F87:F150" si="10">_xlfn.CONCAT(A87,B87,D87)</f>
        <v>5338002260906</v>
      </c>
      <c r="G87" s="2" t="s">
        <v>290</v>
      </c>
      <c r="H87" s="4">
        <v>55000</v>
      </c>
      <c r="I87" s="4">
        <v>0</v>
      </c>
      <c r="J87" s="4">
        <v>55000</v>
      </c>
      <c r="K87" s="4">
        <v>56411.63</v>
      </c>
      <c r="L87" s="4">
        <v>56333.63</v>
      </c>
      <c r="M87" s="4">
        <v>56333.63</v>
      </c>
      <c r="N87" s="4">
        <v>0</v>
      </c>
      <c r="O87" s="4">
        <v>-1333.63</v>
      </c>
      <c r="P87" s="20">
        <f t="shared" ref="P87:P150" si="11">(L87*100%)/H87</f>
        <v>1.0242478181818182</v>
      </c>
      <c r="Q87" s="20">
        <f t="shared" si="7"/>
        <v>1.0242478181818182</v>
      </c>
      <c r="R87" s="34">
        <f t="shared" si="8"/>
        <v>1333.6299999999974</v>
      </c>
      <c r="S87" s="34">
        <f t="shared" si="9"/>
        <v>1333.6299999999974</v>
      </c>
    </row>
    <row r="88" spans="1:19" hidden="1" x14ac:dyDescent="0.25">
      <c r="A88" s="2">
        <v>2</v>
      </c>
      <c r="B88" s="2">
        <v>43110</v>
      </c>
      <c r="C88" s="2" t="s">
        <v>505</v>
      </c>
      <c r="D88" s="2">
        <v>2269902</v>
      </c>
      <c r="E88" s="2" t="s">
        <v>505</v>
      </c>
      <c r="F88" s="2" t="str">
        <f t="shared" si="10"/>
        <v>2431102269902</v>
      </c>
      <c r="G88" s="2" t="s">
        <v>151</v>
      </c>
      <c r="H88" s="4">
        <v>2000</v>
      </c>
      <c r="I88" s="4">
        <v>0</v>
      </c>
      <c r="J88" s="4">
        <v>2000</v>
      </c>
      <c r="K88" s="4">
        <v>1171.3599999999999</v>
      </c>
      <c r="L88" s="4">
        <v>1171.3599999999999</v>
      </c>
      <c r="M88" s="4">
        <v>1171.3599999999999</v>
      </c>
      <c r="N88" s="4">
        <v>0</v>
      </c>
      <c r="O88" s="4">
        <v>828.64</v>
      </c>
      <c r="P88" s="20">
        <f t="shared" si="11"/>
        <v>0.58567999999999998</v>
      </c>
      <c r="Q88" s="20">
        <f t="shared" si="7"/>
        <v>0.58567999999999998</v>
      </c>
      <c r="R88" s="34">
        <f t="shared" si="8"/>
        <v>-828.6400000000001</v>
      </c>
      <c r="S88" s="34">
        <f t="shared" si="9"/>
        <v>-828.6400000000001</v>
      </c>
    </row>
    <row r="89" spans="1:19" hidden="1" x14ac:dyDescent="0.25">
      <c r="A89" s="2">
        <v>2</v>
      </c>
      <c r="B89" s="2">
        <v>43111</v>
      </c>
      <c r="C89" s="2" t="s">
        <v>505</v>
      </c>
      <c r="D89" s="2">
        <v>2269902</v>
      </c>
      <c r="E89" s="2" t="s">
        <v>505</v>
      </c>
      <c r="F89" s="2" t="str">
        <f t="shared" si="10"/>
        <v>2431112269902</v>
      </c>
      <c r="G89" s="2" t="s">
        <v>151</v>
      </c>
      <c r="H89" s="4">
        <v>2000</v>
      </c>
      <c r="I89" s="4">
        <v>5700</v>
      </c>
      <c r="J89" s="4">
        <v>7700</v>
      </c>
      <c r="K89" s="4">
        <v>5705.2</v>
      </c>
      <c r="L89" s="4">
        <v>5705.2</v>
      </c>
      <c r="M89" s="4">
        <v>5705.2</v>
      </c>
      <c r="N89" s="4">
        <v>0</v>
      </c>
      <c r="O89" s="4">
        <v>1994.8</v>
      </c>
      <c r="P89" s="20">
        <f t="shared" si="11"/>
        <v>2.8525999999999998</v>
      </c>
      <c r="Q89" s="20">
        <f t="shared" si="7"/>
        <v>0.74093506493506489</v>
      </c>
      <c r="R89" s="34">
        <f t="shared" si="8"/>
        <v>3705.2</v>
      </c>
      <c r="S89" s="34">
        <f t="shared" si="9"/>
        <v>-1994.8000000000002</v>
      </c>
    </row>
    <row r="90" spans="1:19" hidden="1" x14ac:dyDescent="0.25">
      <c r="A90" s="2">
        <v>2</v>
      </c>
      <c r="B90" s="2">
        <v>43112</v>
      </c>
      <c r="C90" s="2" t="s">
        <v>505</v>
      </c>
      <c r="D90" s="2">
        <v>2269902</v>
      </c>
      <c r="E90" s="2" t="s">
        <v>505</v>
      </c>
      <c r="F90" s="2" t="str">
        <f t="shared" si="10"/>
        <v>2431122269902</v>
      </c>
      <c r="G90" s="2" t="s">
        <v>151</v>
      </c>
      <c r="H90" s="4">
        <v>5000</v>
      </c>
      <c r="I90" s="4">
        <v>0</v>
      </c>
      <c r="J90" s="4">
        <v>5000</v>
      </c>
      <c r="K90" s="4">
        <v>6006.4</v>
      </c>
      <c r="L90" s="4">
        <v>6006.4</v>
      </c>
      <c r="M90" s="4">
        <v>6006.4</v>
      </c>
      <c r="N90" s="4">
        <v>0</v>
      </c>
      <c r="O90" s="4">
        <v>-1006.4</v>
      </c>
      <c r="P90" s="20">
        <f t="shared" si="11"/>
        <v>1.2012799999999999</v>
      </c>
      <c r="Q90" s="20">
        <f t="shared" si="7"/>
        <v>1.2012799999999999</v>
      </c>
      <c r="R90" s="34">
        <f t="shared" si="8"/>
        <v>1006.3999999999996</v>
      </c>
      <c r="S90" s="34">
        <f t="shared" si="9"/>
        <v>1006.3999999999996</v>
      </c>
    </row>
    <row r="91" spans="1:19" hidden="1" x14ac:dyDescent="0.25">
      <c r="A91" s="2">
        <v>8</v>
      </c>
      <c r="B91" s="2">
        <v>31100</v>
      </c>
      <c r="C91" s="2" t="s">
        <v>505</v>
      </c>
      <c r="D91" s="2">
        <v>2269914</v>
      </c>
      <c r="E91" s="2" t="s">
        <v>505</v>
      </c>
      <c r="F91" s="2" t="str">
        <f t="shared" si="10"/>
        <v>8311002269914</v>
      </c>
      <c r="G91" s="2" t="s">
        <v>395</v>
      </c>
      <c r="H91" s="4">
        <v>25600</v>
      </c>
      <c r="I91" s="4">
        <v>331</v>
      </c>
      <c r="J91" s="4">
        <v>25931</v>
      </c>
      <c r="K91" s="4">
        <v>9968.2199999999993</v>
      </c>
      <c r="L91" s="4">
        <v>9968.2199999999993</v>
      </c>
      <c r="M91" s="4">
        <v>9968.2199999999993</v>
      </c>
      <c r="N91" s="4">
        <v>0</v>
      </c>
      <c r="O91" s="4">
        <v>15962.78</v>
      </c>
      <c r="P91" s="20">
        <f t="shared" si="11"/>
        <v>0.38938359374999998</v>
      </c>
      <c r="Q91" s="20">
        <f t="shared" si="7"/>
        <v>0.38441325054953529</v>
      </c>
      <c r="R91" s="34">
        <f t="shared" si="8"/>
        <v>-15631.78</v>
      </c>
      <c r="S91" s="34">
        <f t="shared" si="9"/>
        <v>-15962.78</v>
      </c>
    </row>
    <row r="92" spans="1:19" hidden="1" x14ac:dyDescent="0.25">
      <c r="A92" s="2">
        <v>6</v>
      </c>
      <c r="B92" s="2">
        <v>32701</v>
      </c>
      <c r="C92" s="2" t="s">
        <v>505</v>
      </c>
      <c r="D92" s="2">
        <v>2269904</v>
      </c>
      <c r="E92" s="2" t="s">
        <v>505</v>
      </c>
      <c r="F92" s="2" t="str">
        <f t="shared" si="10"/>
        <v>6327012269904</v>
      </c>
      <c r="G92" s="2" t="s">
        <v>357</v>
      </c>
      <c r="H92" s="4">
        <v>9600</v>
      </c>
      <c r="I92" s="4">
        <v>2500</v>
      </c>
      <c r="J92" s="4">
        <v>12100</v>
      </c>
      <c r="K92" s="4">
        <v>10209.040000000001</v>
      </c>
      <c r="L92" s="4">
        <v>9820.74</v>
      </c>
      <c r="M92" s="4">
        <v>9820.74</v>
      </c>
      <c r="N92" s="4">
        <v>0</v>
      </c>
      <c r="O92" s="4">
        <v>2279.2600000000002</v>
      </c>
      <c r="P92" s="20">
        <f t="shared" si="11"/>
        <v>1.0229937499999999</v>
      </c>
      <c r="Q92" s="20">
        <f t="shared" si="7"/>
        <v>0.81163140495867769</v>
      </c>
      <c r="R92" s="34">
        <f t="shared" si="8"/>
        <v>220.73999999999978</v>
      </c>
      <c r="S92" s="34">
        <f t="shared" si="9"/>
        <v>-2279.2600000000002</v>
      </c>
    </row>
    <row r="93" spans="1:19" hidden="1" x14ac:dyDescent="0.25">
      <c r="A93" s="2">
        <v>1</v>
      </c>
      <c r="B93" s="2">
        <v>16300</v>
      </c>
      <c r="C93" s="2" t="s">
        <v>504</v>
      </c>
      <c r="D93" s="2">
        <v>1300001</v>
      </c>
      <c r="E93" s="2" t="s">
        <v>504</v>
      </c>
      <c r="F93" s="2" t="str">
        <f t="shared" si="10"/>
        <v>1163001300001</v>
      </c>
      <c r="G93" s="2" t="s">
        <v>18</v>
      </c>
      <c r="H93" s="4">
        <v>62109.95</v>
      </c>
      <c r="I93" s="4">
        <v>0</v>
      </c>
      <c r="J93" s="4">
        <v>62109.95</v>
      </c>
      <c r="K93" s="4">
        <v>53804.72</v>
      </c>
      <c r="L93" s="4">
        <v>53804.72</v>
      </c>
      <c r="M93" s="4">
        <v>53804.72</v>
      </c>
      <c r="N93" s="4">
        <v>0</v>
      </c>
      <c r="O93" s="4">
        <v>8305.23</v>
      </c>
      <c r="P93" s="20">
        <f t="shared" si="11"/>
        <v>0.86628181152939265</v>
      </c>
      <c r="Q93" s="20">
        <f t="shared" si="7"/>
        <v>0.86628181152939265</v>
      </c>
      <c r="R93" s="34">
        <f t="shared" si="8"/>
        <v>-8305.2299999999959</v>
      </c>
      <c r="S93" s="34">
        <f t="shared" si="9"/>
        <v>-8305.2299999999959</v>
      </c>
    </row>
    <row r="94" spans="1:19" hidden="1" x14ac:dyDescent="0.25">
      <c r="A94" s="2">
        <v>1</v>
      </c>
      <c r="B94" s="2">
        <v>16300</v>
      </c>
      <c r="C94" s="2" t="s">
        <v>504</v>
      </c>
      <c r="D94" s="2">
        <v>1300002</v>
      </c>
      <c r="E94" s="2" t="s">
        <v>504</v>
      </c>
      <c r="F94" s="2" t="str">
        <f t="shared" si="10"/>
        <v>1163001300002</v>
      </c>
      <c r="G94" s="2" t="s">
        <v>19</v>
      </c>
      <c r="H94" s="4">
        <v>9484.2800000000007</v>
      </c>
      <c r="I94" s="4">
        <v>0</v>
      </c>
      <c r="J94" s="4">
        <v>9484.2800000000007</v>
      </c>
      <c r="K94" s="4">
        <v>9359.69</v>
      </c>
      <c r="L94" s="4">
        <v>9359.69</v>
      </c>
      <c r="M94" s="4">
        <v>9359.69</v>
      </c>
      <c r="N94" s="4">
        <v>0</v>
      </c>
      <c r="O94" s="4">
        <v>124.59</v>
      </c>
      <c r="P94" s="20">
        <f t="shared" si="11"/>
        <v>0.98686352574997782</v>
      </c>
      <c r="Q94" s="20">
        <f t="shared" si="7"/>
        <v>0.98686352574997782</v>
      </c>
      <c r="R94" s="34">
        <f t="shared" si="8"/>
        <v>-124.59000000000015</v>
      </c>
      <c r="S94" s="34">
        <f t="shared" si="9"/>
        <v>-124.59000000000015</v>
      </c>
    </row>
    <row r="95" spans="1:19" hidden="1" x14ac:dyDescent="0.25">
      <c r="A95" s="2">
        <v>1</v>
      </c>
      <c r="B95" s="2">
        <v>16300</v>
      </c>
      <c r="C95" s="2" t="s">
        <v>504</v>
      </c>
      <c r="D95" s="2">
        <v>1300101</v>
      </c>
      <c r="E95" s="2" t="s">
        <v>504</v>
      </c>
      <c r="F95" s="2" t="str">
        <f t="shared" si="10"/>
        <v>1163001300101</v>
      </c>
      <c r="G95" s="2" t="s">
        <v>20</v>
      </c>
      <c r="H95" s="4">
        <v>8000</v>
      </c>
      <c r="I95" s="4">
        <v>0</v>
      </c>
      <c r="J95" s="4">
        <v>8000</v>
      </c>
      <c r="K95" s="4">
        <v>11603.11</v>
      </c>
      <c r="L95" s="4">
        <v>11603.11</v>
      </c>
      <c r="M95" s="4">
        <v>11603.11</v>
      </c>
      <c r="N95" s="4">
        <v>0</v>
      </c>
      <c r="O95" s="4">
        <v>-3603.11</v>
      </c>
      <c r="P95" s="20">
        <f t="shared" si="11"/>
        <v>1.4503887500000001</v>
      </c>
      <c r="Q95" s="20">
        <f t="shared" si="7"/>
        <v>1.4503887500000001</v>
      </c>
      <c r="R95" s="34">
        <f t="shared" si="8"/>
        <v>3603.1100000000006</v>
      </c>
      <c r="S95" s="34">
        <f t="shared" si="9"/>
        <v>3603.1100000000006</v>
      </c>
    </row>
    <row r="96" spans="1:19" hidden="1" x14ac:dyDescent="0.25">
      <c r="A96" s="2">
        <v>1</v>
      </c>
      <c r="B96" s="2">
        <v>16300</v>
      </c>
      <c r="C96" s="2" t="s">
        <v>504</v>
      </c>
      <c r="D96" s="2">
        <v>1300201</v>
      </c>
      <c r="E96" s="2" t="s">
        <v>504</v>
      </c>
      <c r="F96" s="2" t="str">
        <f t="shared" si="10"/>
        <v>1163001300201</v>
      </c>
      <c r="G96" s="2" t="s">
        <v>21</v>
      </c>
      <c r="H96" s="4">
        <v>34556.76</v>
      </c>
      <c r="I96" s="4">
        <v>0</v>
      </c>
      <c r="J96" s="4">
        <v>34556.76</v>
      </c>
      <c r="K96" s="4">
        <v>29923.88</v>
      </c>
      <c r="L96" s="4">
        <v>29923.88</v>
      </c>
      <c r="M96" s="4">
        <v>29923.88</v>
      </c>
      <c r="N96" s="4">
        <v>0</v>
      </c>
      <c r="O96" s="4">
        <v>4632.88</v>
      </c>
      <c r="P96" s="20">
        <f t="shared" si="11"/>
        <v>0.86593419058962706</v>
      </c>
      <c r="Q96" s="20">
        <f t="shared" si="7"/>
        <v>0.86593419058962706</v>
      </c>
      <c r="R96" s="34">
        <f t="shared" si="8"/>
        <v>-4632.880000000001</v>
      </c>
      <c r="S96" s="34">
        <f t="shared" si="9"/>
        <v>-4632.880000000001</v>
      </c>
    </row>
    <row r="97" spans="1:19" hidden="1" x14ac:dyDescent="0.25">
      <c r="A97" s="2">
        <v>1</v>
      </c>
      <c r="B97" s="2">
        <v>16300</v>
      </c>
      <c r="C97" s="2" t="s">
        <v>504</v>
      </c>
      <c r="D97" s="2">
        <v>1300202</v>
      </c>
      <c r="E97" s="2" t="s">
        <v>504</v>
      </c>
      <c r="F97" s="2" t="str">
        <f t="shared" si="10"/>
        <v>1163001300202</v>
      </c>
      <c r="G97" s="2" t="s">
        <v>22</v>
      </c>
      <c r="H97" s="4">
        <v>36184.54</v>
      </c>
      <c r="I97" s="4">
        <v>0</v>
      </c>
      <c r="J97" s="4">
        <v>36184.54</v>
      </c>
      <c r="K97" s="4">
        <v>31704.71</v>
      </c>
      <c r="L97" s="4">
        <v>31704.71</v>
      </c>
      <c r="M97" s="4">
        <v>31704.71</v>
      </c>
      <c r="N97" s="4">
        <v>0</v>
      </c>
      <c r="O97" s="4">
        <v>4479.83</v>
      </c>
      <c r="P97" s="20">
        <f t="shared" si="11"/>
        <v>0.87619491639247038</v>
      </c>
      <c r="Q97" s="20">
        <f t="shared" si="7"/>
        <v>0.87619491639247038</v>
      </c>
      <c r="R97" s="34">
        <f t="shared" si="8"/>
        <v>-4479.8300000000017</v>
      </c>
      <c r="S97" s="34">
        <f t="shared" si="9"/>
        <v>-4479.8300000000017</v>
      </c>
    </row>
    <row r="98" spans="1:19" hidden="1" x14ac:dyDescent="0.25">
      <c r="A98" s="2">
        <v>1</v>
      </c>
      <c r="B98" s="2">
        <v>16300</v>
      </c>
      <c r="C98" s="2" t="s">
        <v>504</v>
      </c>
      <c r="D98" s="2">
        <v>1310001</v>
      </c>
      <c r="E98" s="2" t="s">
        <v>504</v>
      </c>
      <c r="F98" s="2" t="str">
        <f t="shared" si="10"/>
        <v>1163001310001</v>
      </c>
      <c r="G98" s="2" t="s">
        <v>23</v>
      </c>
      <c r="H98" s="4">
        <v>35491.4</v>
      </c>
      <c r="I98" s="4">
        <v>0</v>
      </c>
      <c r="J98" s="4">
        <v>35491.4</v>
      </c>
      <c r="K98" s="4">
        <v>48343.99</v>
      </c>
      <c r="L98" s="4">
        <v>48343.99</v>
      </c>
      <c r="M98" s="4">
        <v>48343.99</v>
      </c>
      <c r="N98" s="4">
        <v>0</v>
      </c>
      <c r="O98" s="4">
        <v>-12852.59</v>
      </c>
      <c r="P98" s="20">
        <f t="shared" si="11"/>
        <v>1.3621325166096574</v>
      </c>
      <c r="Q98" s="20">
        <f t="shared" si="7"/>
        <v>1.3621325166096574</v>
      </c>
      <c r="R98" s="34">
        <f t="shared" si="8"/>
        <v>12852.589999999997</v>
      </c>
      <c r="S98" s="34">
        <f t="shared" si="9"/>
        <v>12852.589999999997</v>
      </c>
    </row>
    <row r="99" spans="1:19" hidden="1" x14ac:dyDescent="0.25">
      <c r="A99" s="2">
        <v>1</v>
      </c>
      <c r="B99" s="2">
        <v>16300</v>
      </c>
      <c r="C99" s="2" t="s">
        <v>504</v>
      </c>
      <c r="D99" s="2">
        <v>1310002</v>
      </c>
      <c r="E99" s="2" t="s">
        <v>504</v>
      </c>
      <c r="F99" s="2" t="str">
        <f t="shared" si="10"/>
        <v>1163001310002</v>
      </c>
      <c r="G99" s="2" t="s">
        <v>24</v>
      </c>
      <c r="H99" s="4">
        <v>874.16</v>
      </c>
      <c r="I99" s="4">
        <v>0</v>
      </c>
      <c r="J99" s="4">
        <v>874.16</v>
      </c>
      <c r="K99" s="4">
        <v>1106.03</v>
      </c>
      <c r="L99" s="4">
        <v>1106.03</v>
      </c>
      <c r="M99" s="4">
        <v>1106.03</v>
      </c>
      <c r="N99" s="4">
        <v>0</v>
      </c>
      <c r="O99" s="4">
        <v>-231.87</v>
      </c>
      <c r="P99" s="20">
        <f t="shared" si="11"/>
        <v>1.2652489246819805</v>
      </c>
      <c r="Q99" s="20">
        <f t="shared" si="7"/>
        <v>1.2652489246819805</v>
      </c>
      <c r="R99" s="34">
        <f t="shared" si="8"/>
        <v>231.87</v>
      </c>
      <c r="S99" s="34">
        <f t="shared" si="9"/>
        <v>231.87</v>
      </c>
    </row>
    <row r="100" spans="1:19" hidden="1" x14ac:dyDescent="0.25">
      <c r="A100" s="2">
        <v>1</v>
      </c>
      <c r="B100" s="2">
        <v>16300</v>
      </c>
      <c r="C100" s="2" t="s">
        <v>504</v>
      </c>
      <c r="D100" s="2">
        <v>1310003</v>
      </c>
      <c r="E100" s="2" t="s">
        <v>504</v>
      </c>
      <c r="F100" s="2" t="str">
        <f t="shared" si="10"/>
        <v>1163001310003</v>
      </c>
      <c r="G100" s="2" t="s">
        <v>25</v>
      </c>
      <c r="H100" s="4">
        <v>19746.72</v>
      </c>
      <c r="I100" s="4">
        <v>0</v>
      </c>
      <c r="J100" s="4">
        <v>19746.72</v>
      </c>
      <c r="K100" s="4">
        <v>26886.86</v>
      </c>
      <c r="L100" s="4">
        <v>26886.86</v>
      </c>
      <c r="M100" s="4">
        <v>26886.86</v>
      </c>
      <c r="N100" s="4">
        <v>0</v>
      </c>
      <c r="O100" s="4">
        <v>-7140.14</v>
      </c>
      <c r="P100" s="20">
        <f t="shared" si="11"/>
        <v>1.3615861267086382</v>
      </c>
      <c r="Q100" s="20">
        <f t="shared" si="7"/>
        <v>1.3615861267086382</v>
      </c>
      <c r="R100" s="34">
        <f t="shared" si="8"/>
        <v>7140.1399999999994</v>
      </c>
      <c r="S100" s="34">
        <f t="shared" si="9"/>
        <v>7140.1399999999994</v>
      </c>
    </row>
    <row r="101" spans="1:19" hidden="1" x14ac:dyDescent="0.25">
      <c r="A101" s="2">
        <v>1</v>
      </c>
      <c r="B101" s="2">
        <v>16300</v>
      </c>
      <c r="C101" s="2" t="s">
        <v>504</v>
      </c>
      <c r="D101" s="2">
        <v>1310004</v>
      </c>
      <c r="E101" s="2" t="s">
        <v>504</v>
      </c>
      <c r="F101" s="2" t="str">
        <f t="shared" si="10"/>
        <v>1163001310004</v>
      </c>
      <c r="G101" s="2" t="s">
        <v>26</v>
      </c>
      <c r="H101" s="4">
        <v>19213.04</v>
      </c>
      <c r="I101" s="4">
        <v>0</v>
      </c>
      <c r="J101" s="4">
        <v>19213.04</v>
      </c>
      <c r="K101" s="4">
        <v>26159.71</v>
      </c>
      <c r="L101" s="4">
        <v>26159.71</v>
      </c>
      <c r="M101" s="4">
        <v>26159.71</v>
      </c>
      <c r="N101" s="4">
        <v>0</v>
      </c>
      <c r="O101" s="4">
        <v>-6946.67</v>
      </c>
      <c r="P101" s="20">
        <f t="shared" si="11"/>
        <v>1.3615601695515129</v>
      </c>
      <c r="Q101" s="20">
        <f t="shared" si="7"/>
        <v>1.3615601695515129</v>
      </c>
      <c r="R101" s="34">
        <f t="shared" si="8"/>
        <v>6946.6699999999983</v>
      </c>
      <c r="S101" s="34">
        <f t="shared" si="9"/>
        <v>6946.6699999999983</v>
      </c>
    </row>
    <row r="102" spans="1:19" hidden="1" x14ac:dyDescent="0.25">
      <c r="A102" s="2">
        <v>1</v>
      </c>
      <c r="B102" s="2">
        <v>16300</v>
      </c>
      <c r="C102" s="2" t="s">
        <v>504</v>
      </c>
      <c r="D102" s="2">
        <v>1310005</v>
      </c>
      <c r="E102" s="2" t="s">
        <v>504</v>
      </c>
      <c r="F102" s="2" t="str">
        <f t="shared" si="10"/>
        <v>1163001310005</v>
      </c>
      <c r="G102" s="2" t="s">
        <v>27</v>
      </c>
      <c r="H102" s="4">
        <v>0</v>
      </c>
      <c r="I102" s="4">
        <v>0</v>
      </c>
      <c r="J102" s="4">
        <v>0</v>
      </c>
      <c r="K102" s="4">
        <v>2240.4699999999998</v>
      </c>
      <c r="L102" s="4">
        <v>2240.4699999999998</v>
      </c>
      <c r="M102" s="4">
        <v>2240.4699999999998</v>
      </c>
      <c r="N102" s="4">
        <v>0</v>
      </c>
      <c r="O102" s="4">
        <v>-2240.4699999999998</v>
      </c>
      <c r="P102" s="20" t="e">
        <f t="shared" si="11"/>
        <v>#DIV/0!</v>
      </c>
      <c r="Q102" s="20" t="e">
        <f t="shared" si="7"/>
        <v>#DIV/0!</v>
      </c>
      <c r="R102" s="34">
        <f t="shared" si="8"/>
        <v>2240.4699999999998</v>
      </c>
      <c r="S102" s="34">
        <f t="shared" si="9"/>
        <v>2240.4699999999998</v>
      </c>
    </row>
    <row r="103" spans="1:19" hidden="1" x14ac:dyDescent="0.25">
      <c r="A103" s="2">
        <v>1</v>
      </c>
      <c r="B103" s="2">
        <v>16300</v>
      </c>
      <c r="C103" s="2" t="s">
        <v>504</v>
      </c>
      <c r="D103" s="2">
        <v>1500002</v>
      </c>
      <c r="E103" s="2" t="s">
        <v>504</v>
      </c>
      <c r="F103" s="2" t="str">
        <f t="shared" si="10"/>
        <v>1163001500002</v>
      </c>
      <c r="G103" s="2" t="s">
        <v>29</v>
      </c>
      <c r="H103" s="4">
        <v>0</v>
      </c>
      <c r="I103" s="4">
        <v>2673.25</v>
      </c>
      <c r="J103" s="4">
        <v>2673.25</v>
      </c>
      <c r="K103" s="4">
        <v>1178.6199999999999</v>
      </c>
      <c r="L103" s="4">
        <v>1178.6199999999999</v>
      </c>
      <c r="M103" s="4">
        <v>1178.6199999999999</v>
      </c>
      <c r="N103" s="4">
        <v>0</v>
      </c>
      <c r="O103" s="4">
        <v>1494.63</v>
      </c>
      <c r="P103" s="20" t="e">
        <f t="shared" si="11"/>
        <v>#DIV/0!</v>
      </c>
      <c r="Q103" s="20">
        <f t="shared" si="7"/>
        <v>0.44089404283175904</v>
      </c>
      <c r="R103" s="34">
        <f t="shared" si="8"/>
        <v>1178.6199999999999</v>
      </c>
      <c r="S103" s="34">
        <f t="shared" si="9"/>
        <v>-1494.63</v>
      </c>
    </row>
    <row r="104" spans="1:19" hidden="1" x14ac:dyDescent="0.25">
      <c r="A104" s="2">
        <v>1</v>
      </c>
      <c r="B104" s="2">
        <v>16300</v>
      </c>
      <c r="C104" s="2" t="s">
        <v>504</v>
      </c>
      <c r="D104" s="2">
        <v>1500003</v>
      </c>
      <c r="E104" s="2" t="s">
        <v>504</v>
      </c>
      <c r="F104" s="2" t="str">
        <f t="shared" si="10"/>
        <v>1163001500003</v>
      </c>
      <c r="G104" s="2" t="s">
        <v>49</v>
      </c>
      <c r="H104" s="4">
        <v>0</v>
      </c>
      <c r="I104" s="4">
        <v>0</v>
      </c>
      <c r="J104" s="4">
        <v>0</v>
      </c>
      <c r="K104" s="4">
        <v>1494.61</v>
      </c>
      <c r="L104" s="4">
        <v>1494.61</v>
      </c>
      <c r="M104" s="4">
        <v>1494.61</v>
      </c>
      <c r="N104" s="4">
        <v>0</v>
      </c>
      <c r="O104" s="4">
        <v>-1494.61</v>
      </c>
      <c r="P104" s="20" t="e">
        <f t="shared" si="11"/>
        <v>#DIV/0!</v>
      </c>
      <c r="Q104" s="20" t="e">
        <f t="shared" si="7"/>
        <v>#DIV/0!</v>
      </c>
      <c r="R104" s="34">
        <f t="shared" si="8"/>
        <v>1494.61</v>
      </c>
      <c r="S104" s="34">
        <f t="shared" si="9"/>
        <v>1494.61</v>
      </c>
    </row>
    <row r="105" spans="1:19" hidden="1" x14ac:dyDescent="0.25">
      <c r="A105" s="2">
        <v>1</v>
      </c>
      <c r="B105" s="2">
        <v>16300</v>
      </c>
      <c r="C105" s="2" t="s">
        <v>504</v>
      </c>
      <c r="D105" s="2">
        <v>1510002</v>
      </c>
      <c r="E105" s="2" t="s">
        <v>504</v>
      </c>
      <c r="F105" s="2" t="str">
        <f t="shared" si="10"/>
        <v>1163001510002</v>
      </c>
      <c r="G105" s="2" t="s">
        <v>32</v>
      </c>
      <c r="H105" s="4">
        <v>7500</v>
      </c>
      <c r="I105" s="4">
        <v>0</v>
      </c>
      <c r="J105" s="4">
        <v>7500</v>
      </c>
      <c r="K105" s="4">
        <v>8359.68</v>
      </c>
      <c r="L105" s="4">
        <v>8359.68</v>
      </c>
      <c r="M105" s="4">
        <v>8359.68</v>
      </c>
      <c r="N105" s="4">
        <v>0</v>
      </c>
      <c r="O105" s="4">
        <v>-859.68</v>
      </c>
      <c r="P105" s="20">
        <f t="shared" si="11"/>
        <v>1.1146240000000001</v>
      </c>
      <c r="Q105" s="20">
        <f t="shared" si="7"/>
        <v>1.1146240000000001</v>
      </c>
      <c r="R105" s="34">
        <f t="shared" si="8"/>
        <v>859.68000000000029</v>
      </c>
      <c r="S105" s="34">
        <f t="shared" si="9"/>
        <v>859.68000000000029</v>
      </c>
    </row>
    <row r="106" spans="1:19" hidden="1" x14ac:dyDescent="0.25">
      <c r="A106" s="2">
        <v>1</v>
      </c>
      <c r="B106" s="2">
        <v>16300</v>
      </c>
      <c r="C106" s="2" t="s">
        <v>504</v>
      </c>
      <c r="D106" s="2">
        <v>1600001</v>
      </c>
      <c r="E106" s="2" t="s">
        <v>504</v>
      </c>
      <c r="F106" s="2" t="str">
        <f t="shared" si="10"/>
        <v>1163001600001</v>
      </c>
      <c r="G106" s="2" t="s">
        <v>33</v>
      </c>
      <c r="H106" s="4">
        <v>68685.31</v>
      </c>
      <c r="I106" s="4">
        <v>0</v>
      </c>
      <c r="J106" s="4">
        <v>68685.31</v>
      </c>
      <c r="K106" s="4">
        <v>74445.490000000005</v>
      </c>
      <c r="L106" s="4">
        <v>74445.490000000005</v>
      </c>
      <c r="M106" s="4">
        <v>74445.490000000005</v>
      </c>
      <c r="N106" s="4">
        <v>0</v>
      </c>
      <c r="O106" s="4">
        <v>-5760.18</v>
      </c>
      <c r="P106" s="20">
        <f t="shared" si="11"/>
        <v>1.0838633471989862</v>
      </c>
      <c r="Q106" s="20">
        <f t="shared" si="7"/>
        <v>1.0838633471989862</v>
      </c>
      <c r="R106" s="34">
        <f t="shared" si="8"/>
        <v>5760.1800000000076</v>
      </c>
      <c r="S106" s="34">
        <f t="shared" si="9"/>
        <v>5760.1800000000076</v>
      </c>
    </row>
    <row r="107" spans="1:19" hidden="1" x14ac:dyDescent="0.25">
      <c r="A107" s="2">
        <v>1</v>
      </c>
      <c r="B107" s="2">
        <v>16400</v>
      </c>
      <c r="C107" s="2" t="s">
        <v>504</v>
      </c>
      <c r="D107" s="2">
        <v>1300001</v>
      </c>
      <c r="E107" s="2" t="s">
        <v>504</v>
      </c>
      <c r="F107" s="2" t="str">
        <f t="shared" si="10"/>
        <v>1164001300001</v>
      </c>
      <c r="G107" s="2" t="s">
        <v>18</v>
      </c>
      <c r="H107" s="4">
        <v>18554.560000000001</v>
      </c>
      <c r="I107" s="4">
        <v>-1500</v>
      </c>
      <c r="J107" s="4">
        <v>17054.560000000001</v>
      </c>
      <c r="K107" s="4">
        <v>22110.05</v>
      </c>
      <c r="L107" s="4">
        <v>22110.05</v>
      </c>
      <c r="M107" s="4">
        <v>22110.05</v>
      </c>
      <c r="N107" s="4">
        <v>0</v>
      </c>
      <c r="O107" s="4">
        <v>-5055.49</v>
      </c>
      <c r="P107" s="20">
        <f t="shared" si="11"/>
        <v>1.1916235146508458</v>
      </c>
      <c r="Q107" s="20">
        <f t="shared" si="7"/>
        <v>1.296430397500727</v>
      </c>
      <c r="R107" s="34">
        <f t="shared" si="8"/>
        <v>3555.489999999998</v>
      </c>
      <c r="S107" s="34">
        <f t="shared" si="9"/>
        <v>5055.489999999998</v>
      </c>
    </row>
    <row r="108" spans="1:19" hidden="1" x14ac:dyDescent="0.25">
      <c r="A108" s="2">
        <v>1</v>
      </c>
      <c r="B108" s="2">
        <v>16400</v>
      </c>
      <c r="C108" s="2" t="s">
        <v>504</v>
      </c>
      <c r="D108" s="2">
        <v>1300002</v>
      </c>
      <c r="E108" s="2" t="s">
        <v>504</v>
      </c>
      <c r="F108" s="2" t="str">
        <f t="shared" si="10"/>
        <v>1164001300002</v>
      </c>
      <c r="G108" s="2" t="s">
        <v>19</v>
      </c>
      <c r="H108" s="4">
        <v>3339.88</v>
      </c>
      <c r="I108" s="4">
        <v>0</v>
      </c>
      <c r="J108" s="4">
        <v>3339.88</v>
      </c>
      <c r="K108" s="4">
        <v>3870.03</v>
      </c>
      <c r="L108" s="4">
        <v>3870.03</v>
      </c>
      <c r="M108" s="4">
        <v>3870.03</v>
      </c>
      <c r="N108" s="4">
        <v>0</v>
      </c>
      <c r="O108" s="4">
        <v>-530.15</v>
      </c>
      <c r="P108" s="20">
        <f t="shared" si="11"/>
        <v>1.1587332479011223</v>
      </c>
      <c r="Q108" s="20">
        <f t="shared" si="7"/>
        <v>1.1587332479011223</v>
      </c>
      <c r="R108" s="34">
        <f t="shared" si="8"/>
        <v>530.15000000000009</v>
      </c>
      <c r="S108" s="34">
        <f t="shared" si="9"/>
        <v>530.15000000000009</v>
      </c>
    </row>
    <row r="109" spans="1:19" hidden="1" x14ac:dyDescent="0.25">
      <c r="A109" s="2">
        <v>1</v>
      </c>
      <c r="B109" s="2">
        <v>16400</v>
      </c>
      <c r="C109" s="2" t="s">
        <v>504</v>
      </c>
      <c r="D109" s="2">
        <v>1300101</v>
      </c>
      <c r="E109" s="2" t="s">
        <v>504</v>
      </c>
      <c r="F109" s="2" t="str">
        <f t="shared" si="10"/>
        <v>1164001300101</v>
      </c>
      <c r="G109" s="2" t="s">
        <v>20</v>
      </c>
      <c r="H109" s="4">
        <v>200</v>
      </c>
      <c r="I109" s="4">
        <v>0</v>
      </c>
      <c r="J109" s="4">
        <v>200</v>
      </c>
      <c r="K109" s="4">
        <v>100.87</v>
      </c>
      <c r="L109" s="4">
        <v>100.87</v>
      </c>
      <c r="M109" s="4">
        <v>100.87</v>
      </c>
      <c r="N109" s="4">
        <v>0</v>
      </c>
      <c r="O109" s="4">
        <v>99.13</v>
      </c>
      <c r="P109" s="20">
        <f t="shared" si="11"/>
        <v>0.50435000000000008</v>
      </c>
      <c r="Q109" s="20">
        <f t="shared" si="7"/>
        <v>0.50435000000000008</v>
      </c>
      <c r="R109" s="34">
        <f t="shared" si="8"/>
        <v>-99.13</v>
      </c>
      <c r="S109" s="34">
        <f t="shared" si="9"/>
        <v>-99.13</v>
      </c>
    </row>
    <row r="110" spans="1:19" hidden="1" x14ac:dyDescent="0.25">
      <c r="A110" s="2">
        <v>1</v>
      </c>
      <c r="B110" s="2">
        <v>16400</v>
      </c>
      <c r="C110" s="2" t="s">
        <v>504</v>
      </c>
      <c r="D110" s="2">
        <v>1300201</v>
      </c>
      <c r="E110" s="2" t="s">
        <v>504</v>
      </c>
      <c r="F110" s="2" t="str">
        <f t="shared" si="10"/>
        <v>1164001300201</v>
      </c>
      <c r="G110" s="2" t="s">
        <v>21</v>
      </c>
      <c r="H110" s="4">
        <v>10600.1</v>
      </c>
      <c r="I110" s="4">
        <v>0</v>
      </c>
      <c r="J110" s="4">
        <v>10600.1</v>
      </c>
      <c r="K110" s="4">
        <v>12576.2</v>
      </c>
      <c r="L110" s="4">
        <v>12576.2</v>
      </c>
      <c r="M110" s="4">
        <v>12576.2</v>
      </c>
      <c r="N110" s="4">
        <v>0</v>
      </c>
      <c r="O110" s="4">
        <v>-1976.1</v>
      </c>
      <c r="P110" s="20">
        <f t="shared" si="11"/>
        <v>1.1864227695965133</v>
      </c>
      <c r="Q110" s="20">
        <f t="shared" si="7"/>
        <v>1.1864227695965133</v>
      </c>
      <c r="R110" s="34">
        <f t="shared" si="8"/>
        <v>1976.1000000000004</v>
      </c>
      <c r="S110" s="34">
        <f t="shared" si="9"/>
        <v>1976.1000000000004</v>
      </c>
    </row>
    <row r="111" spans="1:19" hidden="1" x14ac:dyDescent="0.25">
      <c r="A111" s="2">
        <v>1</v>
      </c>
      <c r="B111" s="2">
        <v>16400</v>
      </c>
      <c r="C111" s="2" t="s">
        <v>504</v>
      </c>
      <c r="D111" s="2">
        <v>1300202</v>
      </c>
      <c r="E111" s="2" t="s">
        <v>504</v>
      </c>
      <c r="F111" s="2" t="str">
        <f t="shared" si="10"/>
        <v>1164001300202</v>
      </c>
      <c r="G111" s="2" t="s">
        <v>22</v>
      </c>
      <c r="H111" s="4">
        <v>11975.88</v>
      </c>
      <c r="I111" s="4">
        <v>0</v>
      </c>
      <c r="J111" s="4">
        <v>11975.88</v>
      </c>
      <c r="K111" s="4">
        <v>13909</v>
      </c>
      <c r="L111" s="4">
        <v>13909</v>
      </c>
      <c r="M111" s="4">
        <v>13909</v>
      </c>
      <c r="N111" s="4">
        <v>0</v>
      </c>
      <c r="O111" s="4">
        <v>-1933.12</v>
      </c>
      <c r="P111" s="20">
        <f t="shared" si="11"/>
        <v>1.1614177830773189</v>
      </c>
      <c r="Q111" s="20">
        <f t="shared" si="7"/>
        <v>1.1614177830773189</v>
      </c>
      <c r="R111" s="34">
        <f t="shared" si="8"/>
        <v>1933.1200000000008</v>
      </c>
      <c r="S111" s="34">
        <f t="shared" si="9"/>
        <v>1933.1200000000008</v>
      </c>
    </row>
    <row r="112" spans="1:19" hidden="1" x14ac:dyDescent="0.25">
      <c r="A112" s="2">
        <v>1</v>
      </c>
      <c r="B112" s="2">
        <v>16400</v>
      </c>
      <c r="C112" s="2" t="s">
        <v>504</v>
      </c>
      <c r="D112" s="2">
        <v>1500002</v>
      </c>
      <c r="E112" s="2" t="s">
        <v>504</v>
      </c>
      <c r="F112" s="2" t="str">
        <f t="shared" si="10"/>
        <v>1164001500002</v>
      </c>
      <c r="G112" s="2" t="s">
        <v>29</v>
      </c>
      <c r="H112" s="4">
        <v>12000</v>
      </c>
      <c r="I112" s="4">
        <v>251.92</v>
      </c>
      <c r="J112" s="4">
        <v>12251.92</v>
      </c>
      <c r="K112" s="4">
        <v>14972.64</v>
      </c>
      <c r="L112" s="4">
        <v>14972.64</v>
      </c>
      <c r="M112" s="4">
        <v>14972.64</v>
      </c>
      <c r="N112" s="4">
        <v>0</v>
      </c>
      <c r="O112" s="4">
        <v>-2720.72</v>
      </c>
      <c r="P112" s="20">
        <f t="shared" si="11"/>
        <v>1.2477199999999999</v>
      </c>
      <c r="Q112" s="20">
        <f t="shared" si="7"/>
        <v>1.2220647865803891</v>
      </c>
      <c r="R112" s="34">
        <f t="shared" si="8"/>
        <v>2972.6399999999994</v>
      </c>
      <c r="S112" s="34">
        <f t="shared" si="9"/>
        <v>2720.7199999999993</v>
      </c>
    </row>
    <row r="113" spans="1:19" hidden="1" x14ac:dyDescent="0.25">
      <c r="A113" s="2">
        <v>1</v>
      </c>
      <c r="B113" s="2">
        <v>16400</v>
      </c>
      <c r="C113" s="2" t="s">
        <v>504</v>
      </c>
      <c r="D113" s="2">
        <v>1500003</v>
      </c>
      <c r="E113" s="2" t="s">
        <v>504</v>
      </c>
      <c r="F113" s="2" t="str">
        <f t="shared" si="10"/>
        <v>1164001500003</v>
      </c>
      <c r="G113" s="2" t="s">
        <v>30</v>
      </c>
      <c r="H113" s="4">
        <v>1500</v>
      </c>
      <c r="I113" s="4">
        <v>0</v>
      </c>
      <c r="J113" s="4">
        <v>1500</v>
      </c>
      <c r="K113" s="4">
        <v>1492.46</v>
      </c>
      <c r="L113" s="4">
        <v>1492.46</v>
      </c>
      <c r="M113" s="4">
        <v>1492.46</v>
      </c>
      <c r="N113" s="4">
        <v>0</v>
      </c>
      <c r="O113" s="4">
        <v>7.54</v>
      </c>
      <c r="P113" s="20">
        <f t="shared" si="11"/>
        <v>0.99497333333333338</v>
      </c>
      <c r="Q113" s="20">
        <f t="shared" si="7"/>
        <v>0.99497333333333338</v>
      </c>
      <c r="R113" s="34">
        <f t="shared" si="8"/>
        <v>-7.5399999999999636</v>
      </c>
      <c r="S113" s="34">
        <f t="shared" si="9"/>
        <v>-7.5399999999999636</v>
      </c>
    </row>
    <row r="114" spans="1:19" hidden="1" x14ac:dyDescent="0.25">
      <c r="A114" s="2">
        <v>1</v>
      </c>
      <c r="B114" s="2">
        <v>16400</v>
      </c>
      <c r="C114" s="2" t="s">
        <v>504</v>
      </c>
      <c r="D114" s="2">
        <v>1510002</v>
      </c>
      <c r="E114" s="2" t="s">
        <v>504</v>
      </c>
      <c r="F114" s="2" t="str">
        <f t="shared" si="10"/>
        <v>1164001510002</v>
      </c>
      <c r="G114" s="2" t="s">
        <v>32</v>
      </c>
      <c r="H114" s="4">
        <v>300</v>
      </c>
      <c r="I114" s="4">
        <v>0</v>
      </c>
      <c r="J114" s="4">
        <v>300</v>
      </c>
      <c r="K114" s="4">
        <v>0</v>
      </c>
      <c r="L114" s="4">
        <v>0</v>
      </c>
      <c r="M114" s="4">
        <v>0</v>
      </c>
      <c r="N114" s="4">
        <v>0</v>
      </c>
      <c r="O114" s="4">
        <v>300</v>
      </c>
      <c r="P114" s="20">
        <f t="shared" si="11"/>
        <v>0</v>
      </c>
      <c r="Q114" s="20">
        <f t="shared" si="7"/>
        <v>0</v>
      </c>
      <c r="R114" s="34">
        <f t="shared" si="8"/>
        <v>-300</v>
      </c>
      <c r="S114" s="34">
        <f t="shared" si="9"/>
        <v>-300</v>
      </c>
    </row>
    <row r="115" spans="1:19" hidden="1" x14ac:dyDescent="0.25">
      <c r="A115" s="2">
        <v>1</v>
      </c>
      <c r="B115" s="2">
        <v>16400</v>
      </c>
      <c r="C115" s="2" t="s">
        <v>504</v>
      </c>
      <c r="D115" s="2">
        <v>1600001</v>
      </c>
      <c r="E115" s="2" t="s">
        <v>504</v>
      </c>
      <c r="F115" s="2" t="str">
        <f t="shared" si="10"/>
        <v>1164001600001</v>
      </c>
      <c r="G115" s="2" t="s">
        <v>33</v>
      </c>
      <c r="H115" s="4">
        <v>14032.68</v>
      </c>
      <c r="I115" s="4">
        <v>0</v>
      </c>
      <c r="J115" s="4">
        <v>14032.68</v>
      </c>
      <c r="K115" s="4">
        <v>1033.0999999999999</v>
      </c>
      <c r="L115" s="4">
        <v>1033.0999999999999</v>
      </c>
      <c r="M115" s="4">
        <v>1033.0999999999999</v>
      </c>
      <c r="N115" s="4">
        <v>0</v>
      </c>
      <c r="O115" s="4">
        <v>12999.58</v>
      </c>
      <c r="P115" s="20">
        <f t="shared" si="11"/>
        <v>7.3621004683353419E-2</v>
      </c>
      <c r="Q115" s="20">
        <f t="shared" si="7"/>
        <v>7.3621004683353419E-2</v>
      </c>
      <c r="R115" s="34">
        <f t="shared" si="8"/>
        <v>-12999.58</v>
      </c>
      <c r="S115" s="34">
        <f t="shared" si="9"/>
        <v>-12999.58</v>
      </c>
    </row>
    <row r="116" spans="1:19" hidden="1" x14ac:dyDescent="0.25">
      <c r="A116" s="2">
        <v>1</v>
      </c>
      <c r="B116" s="2">
        <v>16500</v>
      </c>
      <c r="C116" s="2" t="s">
        <v>504</v>
      </c>
      <c r="D116" s="2">
        <v>1300001</v>
      </c>
      <c r="E116" s="2" t="s">
        <v>504</v>
      </c>
      <c r="F116" s="2" t="str">
        <f t="shared" si="10"/>
        <v>1165001300001</v>
      </c>
      <c r="G116" s="2" t="s">
        <v>18</v>
      </c>
      <c r="H116" s="4">
        <v>34268.370000000003</v>
      </c>
      <c r="I116" s="4">
        <v>0</v>
      </c>
      <c r="J116" s="4">
        <v>34268.370000000003</v>
      </c>
      <c r="K116" s="4">
        <v>11538.76</v>
      </c>
      <c r="L116" s="4">
        <v>11538.76</v>
      </c>
      <c r="M116" s="4">
        <v>11538.76</v>
      </c>
      <c r="N116" s="4">
        <v>0</v>
      </c>
      <c r="O116" s="4">
        <v>22729.61</v>
      </c>
      <c r="P116" s="20">
        <f t="shared" si="11"/>
        <v>0.33671750363381742</v>
      </c>
      <c r="Q116" s="20">
        <f t="shared" si="7"/>
        <v>0.33671750363381742</v>
      </c>
      <c r="R116" s="34">
        <f t="shared" si="8"/>
        <v>-22729.61</v>
      </c>
      <c r="S116" s="34">
        <f t="shared" si="9"/>
        <v>-22729.61</v>
      </c>
    </row>
    <row r="117" spans="1:19" hidden="1" x14ac:dyDescent="0.25">
      <c r="A117" s="2">
        <v>1</v>
      </c>
      <c r="B117" s="2">
        <v>16500</v>
      </c>
      <c r="C117" s="2" t="s">
        <v>504</v>
      </c>
      <c r="D117" s="2">
        <v>1300002</v>
      </c>
      <c r="E117" s="2" t="s">
        <v>504</v>
      </c>
      <c r="F117" s="2" t="str">
        <f t="shared" si="10"/>
        <v>1165001300002</v>
      </c>
      <c r="G117" s="2" t="s">
        <v>19</v>
      </c>
      <c r="H117" s="4">
        <v>4599.3</v>
      </c>
      <c r="I117" s="4">
        <v>0</v>
      </c>
      <c r="J117" s="4">
        <v>4599.3</v>
      </c>
      <c r="K117" s="4">
        <v>4644.42</v>
      </c>
      <c r="L117" s="4">
        <v>4644.42</v>
      </c>
      <c r="M117" s="4">
        <v>4644.42</v>
      </c>
      <c r="N117" s="4">
        <v>0</v>
      </c>
      <c r="O117" s="4">
        <v>-45.12</v>
      </c>
      <c r="P117" s="20">
        <f t="shared" si="11"/>
        <v>1.0098101885069466</v>
      </c>
      <c r="Q117" s="20">
        <f t="shared" si="7"/>
        <v>1.0098101885069466</v>
      </c>
      <c r="R117" s="34">
        <f t="shared" si="8"/>
        <v>45.119999999999891</v>
      </c>
      <c r="S117" s="34">
        <f t="shared" si="9"/>
        <v>45.119999999999891</v>
      </c>
    </row>
    <row r="118" spans="1:19" hidden="1" x14ac:dyDescent="0.25">
      <c r="A118" s="2">
        <v>1</v>
      </c>
      <c r="B118" s="2">
        <v>16500</v>
      </c>
      <c r="C118" s="2" t="s">
        <v>504</v>
      </c>
      <c r="D118" s="2">
        <v>1300101</v>
      </c>
      <c r="E118" s="2" t="s">
        <v>504</v>
      </c>
      <c r="F118" s="2" t="str">
        <f t="shared" si="10"/>
        <v>1165001300101</v>
      </c>
      <c r="G118" s="2" t="s">
        <v>20</v>
      </c>
      <c r="H118" s="4">
        <v>1800</v>
      </c>
      <c r="I118" s="4">
        <v>0</v>
      </c>
      <c r="J118" s="4">
        <v>1800</v>
      </c>
      <c r="K118" s="4">
        <v>114.19</v>
      </c>
      <c r="L118" s="4">
        <v>114.19</v>
      </c>
      <c r="M118" s="4">
        <v>114.19</v>
      </c>
      <c r="N118" s="4">
        <v>0</v>
      </c>
      <c r="O118" s="4">
        <v>1685.81</v>
      </c>
      <c r="P118" s="20">
        <f t="shared" si="11"/>
        <v>6.3438888888888892E-2</v>
      </c>
      <c r="Q118" s="20">
        <f t="shared" si="7"/>
        <v>6.3438888888888892E-2</v>
      </c>
      <c r="R118" s="34">
        <f t="shared" si="8"/>
        <v>-1685.81</v>
      </c>
      <c r="S118" s="34">
        <f t="shared" si="9"/>
        <v>-1685.81</v>
      </c>
    </row>
    <row r="119" spans="1:19" hidden="1" x14ac:dyDescent="0.25">
      <c r="A119" s="2">
        <v>1</v>
      </c>
      <c r="B119" s="2">
        <v>16500</v>
      </c>
      <c r="C119" s="2" t="s">
        <v>504</v>
      </c>
      <c r="D119" s="2">
        <v>1300201</v>
      </c>
      <c r="E119" s="2" t="s">
        <v>504</v>
      </c>
      <c r="F119" s="2" t="str">
        <f t="shared" si="10"/>
        <v>1165001300201</v>
      </c>
      <c r="G119" s="2" t="s">
        <v>21</v>
      </c>
      <c r="H119" s="4">
        <v>16990.259999999998</v>
      </c>
      <c r="I119" s="4">
        <v>0</v>
      </c>
      <c r="J119" s="4">
        <v>16990.259999999998</v>
      </c>
      <c r="K119" s="4">
        <v>5719</v>
      </c>
      <c r="L119" s="4">
        <v>5719</v>
      </c>
      <c r="M119" s="4">
        <v>5719</v>
      </c>
      <c r="N119" s="4">
        <v>0</v>
      </c>
      <c r="O119" s="4">
        <v>11271.26</v>
      </c>
      <c r="P119" s="20">
        <f t="shared" si="11"/>
        <v>0.33660461935249963</v>
      </c>
      <c r="Q119" s="20">
        <f t="shared" si="7"/>
        <v>0.33660461935249963</v>
      </c>
      <c r="R119" s="34">
        <f t="shared" si="8"/>
        <v>-11271.259999999998</v>
      </c>
      <c r="S119" s="34">
        <f t="shared" si="9"/>
        <v>-11271.259999999998</v>
      </c>
    </row>
    <row r="120" spans="1:19" hidden="1" x14ac:dyDescent="0.25">
      <c r="A120" s="2">
        <v>1</v>
      </c>
      <c r="B120" s="2">
        <v>16500</v>
      </c>
      <c r="C120" s="2" t="s">
        <v>504</v>
      </c>
      <c r="D120" s="2">
        <v>1300202</v>
      </c>
      <c r="E120" s="2" t="s">
        <v>504</v>
      </c>
      <c r="F120" s="2" t="str">
        <f t="shared" si="10"/>
        <v>1165001300202</v>
      </c>
      <c r="G120" s="2" t="s">
        <v>22</v>
      </c>
      <c r="H120" s="4">
        <v>19116.72</v>
      </c>
      <c r="I120" s="4">
        <v>0</v>
      </c>
      <c r="J120" s="4">
        <v>19116.72</v>
      </c>
      <c r="K120" s="4">
        <v>7065.24</v>
      </c>
      <c r="L120" s="4">
        <v>7065.24</v>
      </c>
      <c r="M120" s="4">
        <v>7065.24</v>
      </c>
      <c r="N120" s="4">
        <v>0</v>
      </c>
      <c r="O120" s="4">
        <v>12051.48</v>
      </c>
      <c r="P120" s="20">
        <f t="shared" si="11"/>
        <v>0.36958432199666047</v>
      </c>
      <c r="Q120" s="20">
        <f t="shared" si="7"/>
        <v>0.36958432199666047</v>
      </c>
      <c r="R120" s="34">
        <f t="shared" si="8"/>
        <v>-12051.480000000001</v>
      </c>
      <c r="S120" s="34">
        <f t="shared" si="9"/>
        <v>-12051.480000000001</v>
      </c>
    </row>
    <row r="121" spans="1:19" hidden="1" x14ac:dyDescent="0.25">
      <c r="A121" s="2">
        <v>1</v>
      </c>
      <c r="B121" s="2">
        <v>16500</v>
      </c>
      <c r="C121" s="2" t="s">
        <v>504</v>
      </c>
      <c r="D121" s="2">
        <v>1310001</v>
      </c>
      <c r="E121" s="2" t="s">
        <v>504</v>
      </c>
      <c r="F121" s="2" t="str">
        <f t="shared" si="10"/>
        <v>1165001310001</v>
      </c>
      <c r="G121" s="2" t="s">
        <v>23</v>
      </c>
      <c r="H121" s="4">
        <v>0</v>
      </c>
      <c r="I121" s="4">
        <v>0</v>
      </c>
      <c r="J121" s="4">
        <v>0</v>
      </c>
      <c r="K121" s="4">
        <v>21319.3</v>
      </c>
      <c r="L121" s="4">
        <v>21319.3</v>
      </c>
      <c r="M121" s="4">
        <v>21319.3</v>
      </c>
      <c r="N121" s="4">
        <v>0</v>
      </c>
      <c r="O121" s="4">
        <v>-21319.3</v>
      </c>
      <c r="P121" s="20" t="e">
        <f t="shared" si="11"/>
        <v>#DIV/0!</v>
      </c>
      <c r="Q121" s="20" t="e">
        <f t="shared" si="7"/>
        <v>#DIV/0!</v>
      </c>
      <c r="R121" s="34">
        <f t="shared" si="8"/>
        <v>21319.3</v>
      </c>
      <c r="S121" s="34">
        <f t="shared" si="9"/>
        <v>21319.3</v>
      </c>
    </row>
    <row r="122" spans="1:19" hidden="1" x14ac:dyDescent="0.25">
      <c r="A122" s="2">
        <v>1</v>
      </c>
      <c r="B122" s="2">
        <v>16500</v>
      </c>
      <c r="C122" s="2" t="s">
        <v>504</v>
      </c>
      <c r="D122" s="2">
        <v>1310003</v>
      </c>
      <c r="E122" s="2" t="s">
        <v>504</v>
      </c>
      <c r="F122" s="2" t="str">
        <f t="shared" si="10"/>
        <v>1165001310003</v>
      </c>
      <c r="G122" s="2" t="s">
        <v>25</v>
      </c>
      <c r="H122" s="4">
        <v>0</v>
      </c>
      <c r="I122" s="4">
        <v>0</v>
      </c>
      <c r="J122" s="4">
        <v>0</v>
      </c>
      <c r="K122" s="4">
        <v>11438.01</v>
      </c>
      <c r="L122" s="4">
        <v>11438.01</v>
      </c>
      <c r="M122" s="4">
        <v>11438.01</v>
      </c>
      <c r="N122" s="4">
        <v>0</v>
      </c>
      <c r="O122" s="4">
        <v>-11438.01</v>
      </c>
      <c r="P122" s="20" t="e">
        <f t="shared" si="11"/>
        <v>#DIV/0!</v>
      </c>
      <c r="Q122" s="20" t="e">
        <f t="shared" si="7"/>
        <v>#DIV/0!</v>
      </c>
      <c r="R122" s="34">
        <f t="shared" si="8"/>
        <v>11438.01</v>
      </c>
      <c r="S122" s="34">
        <f t="shared" si="9"/>
        <v>11438.01</v>
      </c>
    </row>
    <row r="123" spans="1:19" hidden="1" x14ac:dyDescent="0.25">
      <c r="A123" s="2">
        <v>1</v>
      </c>
      <c r="B123" s="2">
        <v>16500</v>
      </c>
      <c r="C123" s="2" t="s">
        <v>504</v>
      </c>
      <c r="D123" s="2">
        <v>1310004</v>
      </c>
      <c r="E123" s="2" t="s">
        <v>504</v>
      </c>
      <c r="F123" s="2" t="str">
        <f t="shared" si="10"/>
        <v>1165001310004</v>
      </c>
      <c r="G123" s="2" t="s">
        <v>26</v>
      </c>
      <c r="H123" s="4">
        <v>0</v>
      </c>
      <c r="I123" s="4">
        <v>0</v>
      </c>
      <c r="J123" s="4">
        <v>0</v>
      </c>
      <c r="K123" s="4">
        <v>12238.79</v>
      </c>
      <c r="L123" s="4">
        <v>12238.79</v>
      </c>
      <c r="M123" s="4">
        <v>12238.79</v>
      </c>
      <c r="N123" s="4">
        <v>0</v>
      </c>
      <c r="O123" s="4">
        <v>-12238.79</v>
      </c>
      <c r="P123" s="20" t="e">
        <f t="shared" si="11"/>
        <v>#DIV/0!</v>
      </c>
      <c r="Q123" s="20" t="e">
        <f t="shared" si="7"/>
        <v>#DIV/0!</v>
      </c>
      <c r="R123" s="34">
        <f t="shared" si="8"/>
        <v>12238.79</v>
      </c>
      <c r="S123" s="34">
        <f t="shared" si="9"/>
        <v>12238.79</v>
      </c>
    </row>
    <row r="124" spans="1:19" hidden="1" x14ac:dyDescent="0.25">
      <c r="A124" s="2">
        <v>1</v>
      </c>
      <c r="B124" s="2">
        <v>16500</v>
      </c>
      <c r="C124" s="2" t="s">
        <v>504</v>
      </c>
      <c r="D124" s="2">
        <v>1500002</v>
      </c>
      <c r="E124" s="2" t="s">
        <v>504</v>
      </c>
      <c r="F124" s="2" t="str">
        <f t="shared" si="10"/>
        <v>1165001500002</v>
      </c>
      <c r="G124" s="2" t="s">
        <v>29</v>
      </c>
      <c r="H124" s="4">
        <v>0</v>
      </c>
      <c r="I124" s="4">
        <v>419.41</v>
      </c>
      <c r="J124" s="4">
        <v>419.41</v>
      </c>
      <c r="K124" s="4">
        <v>419.41</v>
      </c>
      <c r="L124" s="4">
        <v>419.41</v>
      </c>
      <c r="M124" s="4">
        <v>419.41</v>
      </c>
      <c r="N124" s="4">
        <v>0</v>
      </c>
      <c r="O124" s="4">
        <v>0</v>
      </c>
      <c r="P124" s="20" t="e">
        <f t="shared" si="11"/>
        <v>#DIV/0!</v>
      </c>
      <c r="Q124" s="20">
        <f t="shared" si="7"/>
        <v>1</v>
      </c>
      <c r="R124" s="34">
        <f t="shared" si="8"/>
        <v>419.41</v>
      </c>
      <c r="S124" s="34">
        <f t="shared" si="9"/>
        <v>0</v>
      </c>
    </row>
    <row r="125" spans="1:19" hidden="1" x14ac:dyDescent="0.25">
      <c r="A125" s="2">
        <v>1</v>
      </c>
      <c r="B125" s="2">
        <v>16500</v>
      </c>
      <c r="C125" s="2" t="s">
        <v>504</v>
      </c>
      <c r="D125" s="2">
        <v>1510002</v>
      </c>
      <c r="E125" s="2" t="s">
        <v>504</v>
      </c>
      <c r="F125" s="2" t="str">
        <f t="shared" si="10"/>
        <v>1165001510002</v>
      </c>
      <c r="G125" s="2" t="s">
        <v>32</v>
      </c>
      <c r="H125" s="4">
        <v>500</v>
      </c>
      <c r="I125" s="4">
        <v>0</v>
      </c>
      <c r="J125" s="4">
        <v>500</v>
      </c>
      <c r="K125" s="4">
        <v>1027.71</v>
      </c>
      <c r="L125" s="4">
        <v>1027.71</v>
      </c>
      <c r="M125" s="4">
        <v>1027.71</v>
      </c>
      <c r="N125" s="4">
        <v>0</v>
      </c>
      <c r="O125" s="4">
        <v>-527.71</v>
      </c>
      <c r="P125" s="20">
        <f t="shared" si="11"/>
        <v>2.0554200000000002</v>
      </c>
      <c r="Q125" s="20">
        <f t="shared" si="7"/>
        <v>2.0554200000000002</v>
      </c>
      <c r="R125" s="34">
        <f t="shared" si="8"/>
        <v>527.71</v>
      </c>
      <c r="S125" s="34">
        <f t="shared" si="9"/>
        <v>527.71</v>
      </c>
    </row>
    <row r="126" spans="1:19" hidden="1" x14ac:dyDescent="0.25">
      <c r="A126" s="2">
        <v>1</v>
      </c>
      <c r="B126" s="2">
        <v>16500</v>
      </c>
      <c r="C126" s="2" t="s">
        <v>504</v>
      </c>
      <c r="D126" s="2">
        <v>1600001</v>
      </c>
      <c r="E126" s="2" t="s">
        <v>504</v>
      </c>
      <c r="F126" s="2" t="str">
        <f t="shared" si="10"/>
        <v>1165001600001</v>
      </c>
      <c r="G126" s="2" t="s">
        <v>33</v>
      </c>
      <c r="H126" s="4">
        <v>23658.48</v>
      </c>
      <c r="I126" s="4">
        <v>0</v>
      </c>
      <c r="J126" s="4">
        <v>23658.48</v>
      </c>
      <c r="K126" s="4">
        <v>27501.02</v>
      </c>
      <c r="L126" s="4">
        <v>27501.02</v>
      </c>
      <c r="M126" s="4">
        <v>27501.02</v>
      </c>
      <c r="N126" s="4">
        <v>0</v>
      </c>
      <c r="O126" s="4">
        <v>-3842.54</v>
      </c>
      <c r="P126" s="20">
        <f t="shared" si="11"/>
        <v>1.1624170276366022</v>
      </c>
      <c r="Q126" s="20">
        <f t="shared" si="7"/>
        <v>1.1624170276366022</v>
      </c>
      <c r="R126" s="34">
        <f t="shared" si="8"/>
        <v>3842.5400000000009</v>
      </c>
      <c r="S126" s="34">
        <f t="shared" si="9"/>
        <v>3842.5400000000009</v>
      </c>
    </row>
    <row r="127" spans="1:19" hidden="1" x14ac:dyDescent="0.25">
      <c r="A127" s="2">
        <v>5</v>
      </c>
      <c r="B127" s="2">
        <v>92404</v>
      </c>
      <c r="C127" s="2" t="s">
        <v>505</v>
      </c>
      <c r="D127" s="2">
        <v>2269907</v>
      </c>
      <c r="E127" s="2" t="s">
        <v>505</v>
      </c>
      <c r="F127" s="2" t="str">
        <f t="shared" si="10"/>
        <v>5924042269907</v>
      </c>
      <c r="G127" s="2" t="s">
        <v>311</v>
      </c>
      <c r="H127" s="4">
        <v>3500</v>
      </c>
      <c r="I127" s="4">
        <v>0</v>
      </c>
      <c r="J127" s="4">
        <v>3500</v>
      </c>
      <c r="K127" s="4">
        <v>0</v>
      </c>
      <c r="L127" s="4">
        <v>0</v>
      </c>
      <c r="M127" s="4">
        <v>0</v>
      </c>
      <c r="N127" s="4">
        <v>0</v>
      </c>
      <c r="O127" s="4">
        <v>3500</v>
      </c>
      <c r="P127" s="20">
        <f t="shared" si="11"/>
        <v>0</v>
      </c>
      <c r="Q127" s="20">
        <f t="shared" si="7"/>
        <v>0</v>
      </c>
      <c r="R127" s="34">
        <f t="shared" si="8"/>
        <v>-3500</v>
      </c>
      <c r="S127" s="34">
        <f t="shared" si="9"/>
        <v>-3500</v>
      </c>
    </row>
    <row r="128" spans="1:19" hidden="1" x14ac:dyDescent="0.25">
      <c r="A128" s="2">
        <v>5</v>
      </c>
      <c r="B128" s="2">
        <v>92400</v>
      </c>
      <c r="C128" s="2" t="s">
        <v>505</v>
      </c>
      <c r="D128" s="2">
        <v>2269910</v>
      </c>
      <c r="E128" s="2" t="s">
        <v>505</v>
      </c>
      <c r="F128" s="2" t="str">
        <f t="shared" si="10"/>
        <v>5924002269910</v>
      </c>
      <c r="G128" s="2" t="s">
        <v>296</v>
      </c>
      <c r="H128" s="4">
        <v>100</v>
      </c>
      <c r="I128" s="4">
        <v>0</v>
      </c>
      <c r="J128" s="4">
        <v>100</v>
      </c>
      <c r="K128" s="4">
        <v>0</v>
      </c>
      <c r="L128" s="4">
        <v>0</v>
      </c>
      <c r="M128" s="4">
        <v>0</v>
      </c>
      <c r="N128" s="4">
        <v>0</v>
      </c>
      <c r="O128" s="4">
        <v>100</v>
      </c>
      <c r="P128" s="20">
        <f t="shared" si="11"/>
        <v>0</v>
      </c>
      <c r="Q128" s="20">
        <f t="shared" si="7"/>
        <v>0</v>
      </c>
      <c r="R128" s="34">
        <f t="shared" si="8"/>
        <v>-100</v>
      </c>
      <c r="S128" s="34">
        <f t="shared" si="9"/>
        <v>-100</v>
      </c>
    </row>
    <row r="129" spans="1:19" hidden="1" x14ac:dyDescent="0.25">
      <c r="A129" s="2">
        <v>1</v>
      </c>
      <c r="B129" s="2">
        <v>17100</v>
      </c>
      <c r="C129" s="2" t="s">
        <v>504</v>
      </c>
      <c r="D129" s="2">
        <v>1300001</v>
      </c>
      <c r="E129" s="2" t="s">
        <v>504</v>
      </c>
      <c r="F129" s="2" t="str">
        <f t="shared" si="10"/>
        <v>1171001300001</v>
      </c>
      <c r="G129" s="2" t="s">
        <v>18</v>
      </c>
      <c r="H129" s="4">
        <v>50272.99</v>
      </c>
      <c r="I129" s="4">
        <v>0</v>
      </c>
      <c r="J129" s="4">
        <v>50272.99</v>
      </c>
      <c r="K129" s="4">
        <v>53836.92</v>
      </c>
      <c r="L129" s="4">
        <v>53836.92</v>
      </c>
      <c r="M129" s="4">
        <v>53836.92</v>
      </c>
      <c r="N129" s="4">
        <v>0</v>
      </c>
      <c r="O129" s="4">
        <v>-3563.93</v>
      </c>
      <c r="P129" s="20">
        <f t="shared" si="11"/>
        <v>1.0708915463353184</v>
      </c>
      <c r="Q129" s="20">
        <f t="shared" si="7"/>
        <v>1.0708915463353184</v>
      </c>
      <c r="R129" s="34">
        <f t="shared" si="8"/>
        <v>3563.9300000000003</v>
      </c>
      <c r="S129" s="34">
        <f t="shared" si="9"/>
        <v>3563.9300000000003</v>
      </c>
    </row>
    <row r="130" spans="1:19" hidden="1" x14ac:dyDescent="0.25">
      <c r="A130" s="2">
        <v>1</v>
      </c>
      <c r="B130" s="2">
        <v>17100</v>
      </c>
      <c r="C130" s="2" t="s">
        <v>504</v>
      </c>
      <c r="D130" s="2">
        <v>1300002</v>
      </c>
      <c r="E130" s="2" t="s">
        <v>504</v>
      </c>
      <c r="F130" s="2" t="str">
        <f t="shared" si="10"/>
        <v>1171001300002</v>
      </c>
      <c r="G130" s="2" t="s">
        <v>19</v>
      </c>
      <c r="H130" s="4">
        <v>11196.4</v>
      </c>
      <c r="I130" s="4">
        <v>0</v>
      </c>
      <c r="J130" s="4">
        <v>11196.4</v>
      </c>
      <c r="K130" s="4">
        <v>10261.219999999999</v>
      </c>
      <c r="L130" s="4">
        <v>10261.219999999999</v>
      </c>
      <c r="M130" s="4">
        <v>10261.219999999999</v>
      </c>
      <c r="N130" s="4">
        <v>0</v>
      </c>
      <c r="O130" s="4">
        <v>935.18</v>
      </c>
      <c r="P130" s="20">
        <f t="shared" si="11"/>
        <v>0.9164749383730485</v>
      </c>
      <c r="Q130" s="20">
        <f t="shared" si="7"/>
        <v>0.9164749383730485</v>
      </c>
      <c r="R130" s="34">
        <f t="shared" si="8"/>
        <v>-935.18000000000029</v>
      </c>
      <c r="S130" s="34">
        <f t="shared" si="9"/>
        <v>-935.18000000000029</v>
      </c>
    </row>
    <row r="131" spans="1:19" hidden="1" x14ac:dyDescent="0.25">
      <c r="A131" s="2">
        <v>1</v>
      </c>
      <c r="B131" s="2">
        <v>17100</v>
      </c>
      <c r="C131" s="2" t="s">
        <v>504</v>
      </c>
      <c r="D131" s="2">
        <v>1300101</v>
      </c>
      <c r="E131" s="2" t="s">
        <v>504</v>
      </c>
      <c r="F131" s="2" t="str">
        <f t="shared" si="10"/>
        <v>1171001300101</v>
      </c>
      <c r="G131" s="2" t="s">
        <v>20</v>
      </c>
      <c r="H131" s="4">
        <v>2000</v>
      </c>
      <c r="I131" s="4">
        <v>0</v>
      </c>
      <c r="J131" s="4">
        <v>2000</v>
      </c>
      <c r="K131" s="4">
        <v>1896.76</v>
      </c>
      <c r="L131" s="4">
        <v>1896.76</v>
      </c>
      <c r="M131" s="4">
        <v>1896.76</v>
      </c>
      <c r="N131" s="4">
        <v>0</v>
      </c>
      <c r="O131" s="4">
        <v>103.24</v>
      </c>
      <c r="P131" s="20">
        <f t="shared" si="11"/>
        <v>0.94838</v>
      </c>
      <c r="Q131" s="20">
        <f t="shared" ref="Q131:Q194" si="12">(L131*100%)/J131</f>
        <v>0.94838</v>
      </c>
      <c r="R131" s="34">
        <f t="shared" ref="R131:R194" si="13">L131-H131</f>
        <v>-103.24000000000001</v>
      </c>
      <c r="S131" s="34">
        <f t="shared" ref="S131:S194" si="14">L131-J131</f>
        <v>-103.24000000000001</v>
      </c>
    </row>
    <row r="132" spans="1:19" hidden="1" x14ac:dyDescent="0.25">
      <c r="A132" s="2">
        <v>1</v>
      </c>
      <c r="B132" s="2">
        <v>17100</v>
      </c>
      <c r="C132" s="2" t="s">
        <v>504</v>
      </c>
      <c r="D132" s="2">
        <v>1300201</v>
      </c>
      <c r="E132" s="2" t="s">
        <v>504</v>
      </c>
      <c r="F132" s="2" t="str">
        <f t="shared" si="10"/>
        <v>1171001300201</v>
      </c>
      <c r="G132" s="2" t="s">
        <v>21</v>
      </c>
      <c r="H132" s="4">
        <v>26863.62</v>
      </c>
      <c r="I132" s="4">
        <v>0</v>
      </c>
      <c r="J132" s="4">
        <v>26863.62</v>
      </c>
      <c r="K132" s="4">
        <v>28544.9</v>
      </c>
      <c r="L132" s="4">
        <v>28544.9</v>
      </c>
      <c r="M132" s="4">
        <v>28544.9</v>
      </c>
      <c r="N132" s="4">
        <v>0</v>
      </c>
      <c r="O132" s="4">
        <v>-1681.28</v>
      </c>
      <c r="P132" s="20">
        <f t="shared" si="11"/>
        <v>1.0625857572434394</v>
      </c>
      <c r="Q132" s="20">
        <f t="shared" si="12"/>
        <v>1.0625857572434394</v>
      </c>
      <c r="R132" s="34">
        <f t="shared" si="13"/>
        <v>1681.2800000000025</v>
      </c>
      <c r="S132" s="34">
        <f t="shared" si="14"/>
        <v>1681.2800000000025</v>
      </c>
    </row>
    <row r="133" spans="1:19" hidden="1" x14ac:dyDescent="0.25">
      <c r="A133" s="2">
        <v>1</v>
      </c>
      <c r="B133" s="2">
        <v>17100</v>
      </c>
      <c r="C133" s="2" t="s">
        <v>504</v>
      </c>
      <c r="D133" s="2">
        <v>1300202</v>
      </c>
      <c r="E133" s="2" t="s">
        <v>504</v>
      </c>
      <c r="F133" s="2" t="str">
        <f t="shared" si="10"/>
        <v>1171001300202</v>
      </c>
      <c r="G133" s="2" t="s">
        <v>22</v>
      </c>
      <c r="H133" s="4">
        <v>29486.28</v>
      </c>
      <c r="I133" s="4">
        <v>0</v>
      </c>
      <c r="J133" s="4">
        <v>29486.28</v>
      </c>
      <c r="K133" s="4">
        <v>31476.04</v>
      </c>
      <c r="L133" s="4">
        <v>31476.04</v>
      </c>
      <c r="M133" s="4">
        <v>31476.04</v>
      </c>
      <c r="N133" s="4">
        <v>0</v>
      </c>
      <c r="O133" s="4">
        <v>-1989.76</v>
      </c>
      <c r="P133" s="20">
        <f t="shared" si="11"/>
        <v>1.0674808758514129</v>
      </c>
      <c r="Q133" s="20">
        <f t="shared" si="12"/>
        <v>1.0674808758514129</v>
      </c>
      <c r="R133" s="34">
        <f t="shared" si="13"/>
        <v>1989.760000000002</v>
      </c>
      <c r="S133" s="34">
        <f t="shared" si="14"/>
        <v>1989.760000000002</v>
      </c>
    </row>
    <row r="134" spans="1:19" hidden="1" x14ac:dyDescent="0.25">
      <c r="A134" s="2">
        <v>1</v>
      </c>
      <c r="B134" s="2">
        <v>17100</v>
      </c>
      <c r="C134" s="2" t="s">
        <v>504</v>
      </c>
      <c r="D134" s="2">
        <v>1310001</v>
      </c>
      <c r="E134" s="2" t="s">
        <v>504</v>
      </c>
      <c r="F134" s="2" t="str">
        <f t="shared" si="10"/>
        <v>1171001310001</v>
      </c>
      <c r="G134" s="2" t="s">
        <v>23</v>
      </c>
      <c r="H134" s="4">
        <v>38850.199999999997</v>
      </c>
      <c r="I134" s="4">
        <v>-10600</v>
      </c>
      <c r="J134" s="4">
        <v>28250.2</v>
      </c>
      <c r="K134" s="4">
        <v>14877.65</v>
      </c>
      <c r="L134" s="4">
        <v>14877.65</v>
      </c>
      <c r="M134" s="4">
        <v>14877.65</v>
      </c>
      <c r="N134" s="4">
        <v>0</v>
      </c>
      <c r="O134" s="4">
        <v>13372.55</v>
      </c>
      <c r="P134" s="20">
        <f t="shared" si="11"/>
        <v>0.38294912252703978</v>
      </c>
      <c r="Q134" s="20">
        <f t="shared" si="12"/>
        <v>0.52663874946018074</v>
      </c>
      <c r="R134" s="34">
        <f t="shared" si="13"/>
        <v>-23972.549999999996</v>
      </c>
      <c r="S134" s="34">
        <f t="shared" si="14"/>
        <v>-13372.550000000001</v>
      </c>
    </row>
    <row r="135" spans="1:19" hidden="1" x14ac:dyDescent="0.25">
      <c r="A135" s="2">
        <v>1</v>
      </c>
      <c r="B135" s="2">
        <v>17100</v>
      </c>
      <c r="C135" s="2" t="s">
        <v>504</v>
      </c>
      <c r="D135" s="2">
        <v>1310002</v>
      </c>
      <c r="E135" s="2" t="s">
        <v>504</v>
      </c>
      <c r="F135" s="2" t="str">
        <f t="shared" si="10"/>
        <v>1171001310002</v>
      </c>
      <c r="G135" s="2" t="s">
        <v>24</v>
      </c>
      <c r="H135" s="4">
        <v>1453.62</v>
      </c>
      <c r="I135" s="4">
        <v>0</v>
      </c>
      <c r="J135" s="4">
        <v>1453.62</v>
      </c>
      <c r="K135" s="4">
        <v>1087.2</v>
      </c>
      <c r="L135" s="4">
        <v>1087.2</v>
      </c>
      <c r="M135" s="4">
        <v>1087.2</v>
      </c>
      <c r="N135" s="4">
        <v>0</v>
      </c>
      <c r="O135" s="4">
        <v>366.42</v>
      </c>
      <c r="P135" s="20">
        <f t="shared" si="11"/>
        <v>0.74792586783340909</v>
      </c>
      <c r="Q135" s="20">
        <f t="shared" si="12"/>
        <v>0.74792586783340909</v>
      </c>
      <c r="R135" s="34">
        <f t="shared" si="13"/>
        <v>-366.41999999999985</v>
      </c>
      <c r="S135" s="34">
        <f t="shared" si="14"/>
        <v>-366.41999999999985</v>
      </c>
    </row>
    <row r="136" spans="1:19" hidden="1" x14ac:dyDescent="0.25">
      <c r="A136" s="2">
        <v>1</v>
      </c>
      <c r="B136" s="2">
        <v>17100</v>
      </c>
      <c r="C136" s="2" t="s">
        <v>504</v>
      </c>
      <c r="D136" s="2">
        <v>1310003</v>
      </c>
      <c r="E136" s="2" t="s">
        <v>504</v>
      </c>
      <c r="F136" s="2" t="str">
        <f t="shared" si="10"/>
        <v>1171001310003</v>
      </c>
      <c r="G136" s="2" t="s">
        <v>25</v>
      </c>
      <c r="H136" s="4">
        <v>21200.2</v>
      </c>
      <c r="I136" s="4">
        <v>-4000</v>
      </c>
      <c r="J136" s="4">
        <v>17200.2</v>
      </c>
      <c r="K136" s="4">
        <v>8553.7999999999993</v>
      </c>
      <c r="L136" s="4">
        <v>8553.7999999999993</v>
      </c>
      <c r="M136" s="4">
        <v>8553.7999999999993</v>
      </c>
      <c r="N136" s="4">
        <v>0</v>
      </c>
      <c r="O136" s="4">
        <v>8646.4</v>
      </c>
      <c r="P136" s="20">
        <f t="shared" si="11"/>
        <v>0.40347732568560668</v>
      </c>
      <c r="Q136" s="20">
        <f t="shared" si="12"/>
        <v>0.49730817083522277</v>
      </c>
      <c r="R136" s="34">
        <f t="shared" si="13"/>
        <v>-12646.400000000001</v>
      </c>
      <c r="S136" s="34">
        <f t="shared" si="14"/>
        <v>-8646.4000000000015</v>
      </c>
    </row>
    <row r="137" spans="1:19" hidden="1" x14ac:dyDescent="0.25">
      <c r="A137" s="2">
        <v>1</v>
      </c>
      <c r="B137" s="2">
        <v>17100</v>
      </c>
      <c r="C137" s="2" t="s">
        <v>504</v>
      </c>
      <c r="D137" s="2">
        <v>1310004</v>
      </c>
      <c r="E137" s="2" t="s">
        <v>504</v>
      </c>
      <c r="F137" s="2" t="str">
        <f t="shared" si="10"/>
        <v>1171001310004</v>
      </c>
      <c r="G137" s="2" t="s">
        <v>26</v>
      </c>
      <c r="H137" s="4">
        <v>21454.44</v>
      </c>
      <c r="I137" s="4">
        <v>0</v>
      </c>
      <c r="J137" s="4">
        <v>21454.44</v>
      </c>
      <c r="K137" s="4">
        <v>8879.7900000000009</v>
      </c>
      <c r="L137" s="4">
        <v>8879.7900000000009</v>
      </c>
      <c r="M137" s="4">
        <v>8879.7900000000009</v>
      </c>
      <c r="N137" s="4">
        <v>0</v>
      </c>
      <c r="O137" s="4">
        <v>12574.65</v>
      </c>
      <c r="P137" s="20">
        <f t="shared" si="11"/>
        <v>0.41389055132643882</v>
      </c>
      <c r="Q137" s="20">
        <f t="shared" si="12"/>
        <v>0.41389055132643882</v>
      </c>
      <c r="R137" s="34">
        <f t="shared" si="13"/>
        <v>-12574.649999999998</v>
      </c>
      <c r="S137" s="34">
        <f t="shared" si="14"/>
        <v>-12574.649999999998</v>
      </c>
    </row>
    <row r="138" spans="1:19" hidden="1" x14ac:dyDescent="0.25">
      <c r="A138" s="2">
        <v>1</v>
      </c>
      <c r="B138" s="2">
        <v>17100</v>
      </c>
      <c r="C138" s="2" t="s">
        <v>504</v>
      </c>
      <c r="D138" s="2">
        <v>1500002</v>
      </c>
      <c r="E138" s="2" t="s">
        <v>504</v>
      </c>
      <c r="F138" s="2" t="str">
        <f t="shared" si="10"/>
        <v>1171001500002</v>
      </c>
      <c r="G138" s="2" t="s">
        <v>29</v>
      </c>
      <c r="H138" s="4">
        <v>2444.16</v>
      </c>
      <c r="I138" s="4">
        <v>2571.79</v>
      </c>
      <c r="J138" s="4">
        <v>5015.95</v>
      </c>
      <c r="K138" s="4">
        <v>4307.2700000000004</v>
      </c>
      <c r="L138" s="4">
        <v>4307.2700000000004</v>
      </c>
      <c r="M138" s="4">
        <v>4307.2700000000004</v>
      </c>
      <c r="N138" s="4">
        <v>0</v>
      </c>
      <c r="O138" s="4">
        <v>708.68</v>
      </c>
      <c r="P138" s="20">
        <f t="shared" si="11"/>
        <v>1.7622700641529199</v>
      </c>
      <c r="Q138" s="20">
        <f t="shared" si="12"/>
        <v>0.85871470010665985</v>
      </c>
      <c r="R138" s="34">
        <f t="shared" si="13"/>
        <v>1863.1100000000006</v>
      </c>
      <c r="S138" s="34">
        <f t="shared" si="14"/>
        <v>-708.67999999999938</v>
      </c>
    </row>
    <row r="139" spans="1:19" hidden="1" x14ac:dyDescent="0.25">
      <c r="A139" s="2">
        <v>1</v>
      </c>
      <c r="B139" s="2">
        <v>17100</v>
      </c>
      <c r="C139" s="2" t="s">
        <v>504</v>
      </c>
      <c r="D139" s="2">
        <v>1500003</v>
      </c>
      <c r="E139" s="2" t="s">
        <v>504</v>
      </c>
      <c r="F139" s="2" t="str">
        <f t="shared" si="10"/>
        <v>1171001500003</v>
      </c>
      <c r="G139" s="2" t="s">
        <v>30</v>
      </c>
      <c r="H139" s="4">
        <v>0</v>
      </c>
      <c r="I139" s="4">
        <v>0</v>
      </c>
      <c r="J139" s="4">
        <v>0</v>
      </c>
      <c r="K139" s="4">
        <v>708.68</v>
      </c>
      <c r="L139" s="4">
        <v>708.68</v>
      </c>
      <c r="M139" s="4">
        <v>708.68</v>
      </c>
      <c r="N139" s="4">
        <v>0</v>
      </c>
      <c r="O139" s="4">
        <v>-708.68</v>
      </c>
      <c r="P139" s="20" t="e">
        <f t="shared" si="11"/>
        <v>#DIV/0!</v>
      </c>
      <c r="Q139" s="20" t="e">
        <f t="shared" si="12"/>
        <v>#DIV/0!</v>
      </c>
      <c r="R139" s="34">
        <f t="shared" si="13"/>
        <v>708.68</v>
      </c>
      <c r="S139" s="34">
        <f t="shared" si="14"/>
        <v>708.68</v>
      </c>
    </row>
    <row r="140" spans="1:19" hidden="1" x14ac:dyDescent="0.25">
      <c r="A140" s="2">
        <v>1</v>
      </c>
      <c r="B140" s="2">
        <v>17100</v>
      </c>
      <c r="C140" s="2" t="s">
        <v>504</v>
      </c>
      <c r="D140" s="2">
        <v>1510002</v>
      </c>
      <c r="E140" s="2" t="s">
        <v>504</v>
      </c>
      <c r="F140" s="2" t="str">
        <f t="shared" si="10"/>
        <v>1171001510002</v>
      </c>
      <c r="G140" s="2" t="s">
        <v>32</v>
      </c>
      <c r="H140" s="4">
        <v>1000</v>
      </c>
      <c r="I140" s="4">
        <v>0</v>
      </c>
      <c r="J140" s="4">
        <v>1000</v>
      </c>
      <c r="K140" s="4">
        <v>0</v>
      </c>
      <c r="L140" s="4">
        <v>0</v>
      </c>
      <c r="M140" s="4">
        <v>0</v>
      </c>
      <c r="N140" s="4">
        <v>0</v>
      </c>
      <c r="O140" s="4">
        <v>1000</v>
      </c>
      <c r="P140" s="20">
        <f t="shared" si="11"/>
        <v>0</v>
      </c>
      <c r="Q140" s="20">
        <f t="shared" si="12"/>
        <v>0</v>
      </c>
      <c r="R140" s="34">
        <f t="shared" si="13"/>
        <v>-1000</v>
      </c>
      <c r="S140" s="34">
        <f t="shared" si="14"/>
        <v>-1000</v>
      </c>
    </row>
    <row r="141" spans="1:19" hidden="1" x14ac:dyDescent="0.25">
      <c r="A141" s="2">
        <v>1</v>
      </c>
      <c r="B141" s="2">
        <v>17100</v>
      </c>
      <c r="C141" s="2" t="s">
        <v>504</v>
      </c>
      <c r="D141" s="2">
        <v>1600001</v>
      </c>
      <c r="E141" s="2" t="s">
        <v>504</v>
      </c>
      <c r="F141" s="2" t="str">
        <f t="shared" si="10"/>
        <v>1171001600001</v>
      </c>
      <c r="G141" s="2" t="s">
        <v>33</v>
      </c>
      <c r="H141" s="4">
        <v>64127.76</v>
      </c>
      <c r="I141" s="4">
        <v>-15264.19</v>
      </c>
      <c r="J141" s="4">
        <v>48863.57</v>
      </c>
      <c r="K141" s="4">
        <v>54683.49</v>
      </c>
      <c r="L141" s="4">
        <v>54683.49</v>
      </c>
      <c r="M141" s="4">
        <v>54683.49</v>
      </c>
      <c r="N141" s="4">
        <v>0</v>
      </c>
      <c r="O141" s="4">
        <v>-5819.92</v>
      </c>
      <c r="P141" s="20">
        <f t="shared" si="11"/>
        <v>0.85272727442842222</v>
      </c>
      <c r="Q141" s="20">
        <f t="shared" si="12"/>
        <v>1.1191055012967739</v>
      </c>
      <c r="R141" s="34">
        <f t="shared" si="13"/>
        <v>-9444.2700000000041</v>
      </c>
      <c r="S141" s="34">
        <f t="shared" si="14"/>
        <v>5819.9199999999983</v>
      </c>
    </row>
    <row r="142" spans="1:19" hidden="1" x14ac:dyDescent="0.25">
      <c r="A142" s="2">
        <v>5</v>
      </c>
      <c r="B142" s="2">
        <v>92402</v>
      </c>
      <c r="C142" s="2" t="s">
        <v>505</v>
      </c>
      <c r="D142" s="2">
        <v>2269911</v>
      </c>
      <c r="E142" s="2" t="s">
        <v>505</v>
      </c>
      <c r="F142" s="2" t="str">
        <f t="shared" si="10"/>
        <v>5924022269911</v>
      </c>
      <c r="G142" s="2" t="s">
        <v>303</v>
      </c>
      <c r="H142" s="4">
        <v>9000</v>
      </c>
      <c r="I142" s="4">
        <v>0</v>
      </c>
      <c r="J142" s="4">
        <v>9000</v>
      </c>
      <c r="K142" s="4">
        <v>8463.2900000000009</v>
      </c>
      <c r="L142" s="4">
        <v>8463.2900000000009</v>
      </c>
      <c r="M142" s="4">
        <v>8463.2900000000009</v>
      </c>
      <c r="N142" s="4">
        <v>0</v>
      </c>
      <c r="O142" s="4">
        <v>536.71</v>
      </c>
      <c r="P142" s="20">
        <f t="shared" si="11"/>
        <v>0.94036555555555568</v>
      </c>
      <c r="Q142" s="20">
        <f t="shared" si="12"/>
        <v>0.94036555555555568</v>
      </c>
      <c r="R142" s="34">
        <f t="shared" si="13"/>
        <v>-536.70999999999913</v>
      </c>
      <c r="S142" s="34">
        <f t="shared" si="14"/>
        <v>-536.70999999999913</v>
      </c>
    </row>
    <row r="143" spans="1:19" hidden="1" x14ac:dyDescent="0.25">
      <c r="A143" s="2">
        <v>5</v>
      </c>
      <c r="B143" s="2">
        <v>92403</v>
      </c>
      <c r="C143" s="2" t="s">
        <v>505</v>
      </c>
      <c r="D143" s="2">
        <v>2269911</v>
      </c>
      <c r="E143" s="2" t="s">
        <v>505</v>
      </c>
      <c r="F143" s="2" t="str">
        <f t="shared" si="10"/>
        <v>5924032269911</v>
      </c>
      <c r="G143" s="2" t="s">
        <v>303</v>
      </c>
      <c r="H143" s="4">
        <v>13250</v>
      </c>
      <c r="I143" s="4">
        <v>354.12</v>
      </c>
      <c r="J143" s="4">
        <v>13604.12</v>
      </c>
      <c r="K143" s="4">
        <v>8433.4599999999991</v>
      </c>
      <c r="L143" s="4">
        <v>8433.4599999999991</v>
      </c>
      <c r="M143" s="4">
        <v>8433.4599999999991</v>
      </c>
      <c r="N143" s="4">
        <v>0</v>
      </c>
      <c r="O143" s="4">
        <v>5170.66</v>
      </c>
      <c r="P143" s="20">
        <f t="shared" si="11"/>
        <v>0.63648754716981126</v>
      </c>
      <c r="Q143" s="20">
        <f t="shared" si="12"/>
        <v>0.61991955378223651</v>
      </c>
      <c r="R143" s="34">
        <f t="shared" si="13"/>
        <v>-4816.5400000000009</v>
      </c>
      <c r="S143" s="34">
        <f t="shared" si="14"/>
        <v>-5170.6600000000017</v>
      </c>
    </row>
    <row r="144" spans="1:19" hidden="1" x14ac:dyDescent="0.25">
      <c r="A144" s="2">
        <v>1</v>
      </c>
      <c r="B144" s="2">
        <v>23100</v>
      </c>
      <c r="C144" s="2" t="s">
        <v>504</v>
      </c>
      <c r="D144" s="2">
        <v>1200301</v>
      </c>
      <c r="E144" s="2" t="s">
        <v>504</v>
      </c>
      <c r="F144" s="2" t="str">
        <f t="shared" si="10"/>
        <v>1231001200301</v>
      </c>
      <c r="G144" s="2" t="s">
        <v>13</v>
      </c>
      <c r="H144" s="4">
        <v>5711.39</v>
      </c>
      <c r="I144" s="4">
        <v>0</v>
      </c>
      <c r="J144" s="4">
        <v>5711.39</v>
      </c>
      <c r="K144" s="4">
        <v>5833.15</v>
      </c>
      <c r="L144" s="4">
        <v>5833.15</v>
      </c>
      <c r="M144" s="4">
        <v>5833.15</v>
      </c>
      <c r="N144" s="4">
        <v>0</v>
      </c>
      <c r="O144" s="4">
        <v>-121.76</v>
      </c>
      <c r="P144" s="20">
        <f t="shared" si="11"/>
        <v>1.0213188033035741</v>
      </c>
      <c r="Q144" s="20">
        <f t="shared" si="12"/>
        <v>1.0213188033035741</v>
      </c>
      <c r="R144" s="34">
        <f t="shared" si="13"/>
        <v>121.75999999999931</v>
      </c>
      <c r="S144" s="34">
        <f t="shared" si="14"/>
        <v>121.75999999999931</v>
      </c>
    </row>
    <row r="145" spans="1:19" hidden="1" x14ac:dyDescent="0.25">
      <c r="A145" s="2">
        <v>1</v>
      </c>
      <c r="B145" s="2">
        <v>23100</v>
      </c>
      <c r="C145" s="2" t="s">
        <v>504</v>
      </c>
      <c r="D145" s="2">
        <v>1210001</v>
      </c>
      <c r="E145" s="2" t="s">
        <v>504</v>
      </c>
      <c r="F145" s="2" t="str">
        <f t="shared" si="10"/>
        <v>1231001210001</v>
      </c>
      <c r="G145" s="2" t="s">
        <v>16</v>
      </c>
      <c r="H145" s="4">
        <v>3194.8</v>
      </c>
      <c r="I145" s="4">
        <v>0</v>
      </c>
      <c r="J145" s="4">
        <v>3194.8</v>
      </c>
      <c r="K145" s="4">
        <v>3259.74</v>
      </c>
      <c r="L145" s="4">
        <v>3259.74</v>
      </c>
      <c r="M145" s="4">
        <v>3259.74</v>
      </c>
      <c r="N145" s="4">
        <v>0</v>
      </c>
      <c r="O145" s="4">
        <v>-64.94</v>
      </c>
      <c r="P145" s="20">
        <f t="shared" si="11"/>
        <v>1.0203267810191561</v>
      </c>
      <c r="Q145" s="20">
        <f t="shared" si="12"/>
        <v>1.0203267810191561</v>
      </c>
      <c r="R145" s="34">
        <f t="shared" si="13"/>
        <v>64.9399999999996</v>
      </c>
      <c r="S145" s="34">
        <f t="shared" si="14"/>
        <v>64.9399999999996</v>
      </c>
    </row>
    <row r="146" spans="1:19" hidden="1" x14ac:dyDescent="0.25">
      <c r="A146" s="2">
        <v>1</v>
      </c>
      <c r="B146" s="2">
        <v>23100</v>
      </c>
      <c r="C146" s="2" t="s">
        <v>504</v>
      </c>
      <c r="D146" s="2">
        <v>1210101</v>
      </c>
      <c r="E146" s="2" t="s">
        <v>504</v>
      </c>
      <c r="F146" s="2" t="str">
        <f t="shared" si="10"/>
        <v>1231001210101</v>
      </c>
      <c r="G146" s="2" t="s">
        <v>17</v>
      </c>
      <c r="H146" s="4">
        <v>2481.7800000000002</v>
      </c>
      <c r="I146" s="4">
        <v>0</v>
      </c>
      <c r="J146" s="4">
        <v>2481.7800000000002</v>
      </c>
      <c r="K146" s="4">
        <v>2532.66</v>
      </c>
      <c r="L146" s="4">
        <v>2532.66</v>
      </c>
      <c r="M146" s="4">
        <v>2532.66</v>
      </c>
      <c r="N146" s="4">
        <v>0</v>
      </c>
      <c r="O146" s="4">
        <v>-50.88</v>
      </c>
      <c r="P146" s="20">
        <f t="shared" si="11"/>
        <v>1.0205014143074727</v>
      </c>
      <c r="Q146" s="20">
        <f t="shared" si="12"/>
        <v>1.0205014143074727</v>
      </c>
      <c r="R146" s="34">
        <f t="shared" si="13"/>
        <v>50.879999999999654</v>
      </c>
      <c r="S146" s="34">
        <f t="shared" si="14"/>
        <v>50.879999999999654</v>
      </c>
    </row>
    <row r="147" spans="1:19" hidden="1" x14ac:dyDescent="0.25">
      <c r="A147" s="2">
        <v>1</v>
      </c>
      <c r="B147" s="2">
        <v>23100</v>
      </c>
      <c r="C147" s="2" t="s">
        <v>504</v>
      </c>
      <c r="D147" s="2">
        <v>1300001</v>
      </c>
      <c r="E147" s="2" t="s">
        <v>504</v>
      </c>
      <c r="F147" s="2" t="str">
        <f t="shared" si="10"/>
        <v>1231001300001</v>
      </c>
      <c r="G147" s="2" t="s">
        <v>18</v>
      </c>
      <c r="H147" s="4">
        <v>0</v>
      </c>
      <c r="I147" s="4">
        <v>0</v>
      </c>
      <c r="J147" s="4">
        <v>0</v>
      </c>
      <c r="K147" s="4">
        <v>8380.94</v>
      </c>
      <c r="L147" s="4">
        <v>8380.94</v>
      </c>
      <c r="M147" s="4">
        <v>8380.94</v>
      </c>
      <c r="N147" s="4">
        <v>0</v>
      </c>
      <c r="O147" s="4">
        <v>-8380.94</v>
      </c>
      <c r="P147" s="20" t="e">
        <f t="shared" si="11"/>
        <v>#DIV/0!</v>
      </c>
      <c r="Q147" s="20" t="e">
        <f t="shared" si="12"/>
        <v>#DIV/0!</v>
      </c>
      <c r="R147" s="34">
        <f t="shared" si="13"/>
        <v>8380.94</v>
      </c>
      <c r="S147" s="34">
        <f t="shared" si="14"/>
        <v>8380.94</v>
      </c>
    </row>
    <row r="148" spans="1:19" hidden="1" x14ac:dyDescent="0.25">
      <c r="A148" s="2">
        <v>1</v>
      </c>
      <c r="B148" s="2">
        <v>23100</v>
      </c>
      <c r="C148" s="2" t="s">
        <v>504</v>
      </c>
      <c r="D148" s="2">
        <v>1300002</v>
      </c>
      <c r="E148" s="2" t="s">
        <v>504</v>
      </c>
      <c r="F148" s="2" t="str">
        <f t="shared" si="10"/>
        <v>1231001300002</v>
      </c>
      <c r="G148" s="2" t="s">
        <v>19</v>
      </c>
      <c r="H148" s="4">
        <v>0</v>
      </c>
      <c r="I148" s="4">
        <v>0</v>
      </c>
      <c r="J148" s="4">
        <v>0</v>
      </c>
      <c r="K148" s="4">
        <v>1075.74</v>
      </c>
      <c r="L148" s="4">
        <v>1075.74</v>
      </c>
      <c r="M148" s="4">
        <v>1075.74</v>
      </c>
      <c r="N148" s="4">
        <v>0</v>
      </c>
      <c r="O148" s="4">
        <v>-1075.74</v>
      </c>
      <c r="P148" s="20" t="e">
        <f t="shared" si="11"/>
        <v>#DIV/0!</v>
      </c>
      <c r="Q148" s="20" t="e">
        <f t="shared" si="12"/>
        <v>#DIV/0!</v>
      </c>
      <c r="R148" s="34">
        <f t="shared" si="13"/>
        <v>1075.74</v>
      </c>
      <c r="S148" s="34">
        <f t="shared" si="14"/>
        <v>1075.74</v>
      </c>
    </row>
    <row r="149" spans="1:19" hidden="1" x14ac:dyDescent="0.25">
      <c r="A149" s="2">
        <v>1</v>
      </c>
      <c r="B149" s="2">
        <v>23100</v>
      </c>
      <c r="C149" s="2" t="s">
        <v>504</v>
      </c>
      <c r="D149" s="2">
        <v>1300201</v>
      </c>
      <c r="E149" s="2" t="s">
        <v>504</v>
      </c>
      <c r="F149" s="2" t="str">
        <f t="shared" si="10"/>
        <v>1231001300201</v>
      </c>
      <c r="G149" s="2" t="s">
        <v>21</v>
      </c>
      <c r="H149" s="4">
        <v>0</v>
      </c>
      <c r="I149" s="4">
        <v>0</v>
      </c>
      <c r="J149" s="4">
        <v>0</v>
      </c>
      <c r="K149" s="4">
        <v>4634.3599999999997</v>
      </c>
      <c r="L149" s="4">
        <v>4634.3599999999997</v>
      </c>
      <c r="M149" s="4">
        <v>4634.3599999999997</v>
      </c>
      <c r="N149" s="4">
        <v>0</v>
      </c>
      <c r="O149" s="4">
        <v>-4634.3599999999997</v>
      </c>
      <c r="P149" s="20" t="e">
        <f t="shared" si="11"/>
        <v>#DIV/0!</v>
      </c>
      <c r="Q149" s="20" t="e">
        <f t="shared" si="12"/>
        <v>#DIV/0!</v>
      </c>
      <c r="R149" s="34">
        <f t="shared" si="13"/>
        <v>4634.3599999999997</v>
      </c>
      <c r="S149" s="34">
        <f t="shared" si="14"/>
        <v>4634.3599999999997</v>
      </c>
    </row>
    <row r="150" spans="1:19" hidden="1" x14ac:dyDescent="0.25">
      <c r="A150" s="2">
        <v>1</v>
      </c>
      <c r="B150" s="2">
        <v>23100</v>
      </c>
      <c r="C150" s="2" t="s">
        <v>504</v>
      </c>
      <c r="D150" s="2">
        <v>1300202</v>
      </c>
      <c r="E150" s="2" t="s">
        <v>504</v>
      </c>
      <c r="F150" s="2" t="str">
        <f t="shared" si="10"/>
        <v>1231001300202</v>
      </c>
      <c r="G150" s="2" t="s">
        <v>22</v>
      </c>
      <c r="H150" s="4">
        <v>0</v>
      </c>
      <c r="I150" s="4">
        <v>0</v>
      </c>
      <c r="J150" s="4">
        <v>0</v>
      </c>
      <c r="K150" s="4">
        <v>3973.78</v>
      </c>
      <c r="L150" s="4">
        <v>3973.78</v>
      </c>
      <c r="M150" s="4">
        <v>3973.78</v>
      </c>
      <c r="N150" s="4">
        <v>0</v>
      </c>
      <c r="O150" s="4">
        <v>-3973.78</v>
      </c>
      <c r="P150" s="20" t="e">
        <f t="shared" si="11"/>
        <v>#DIV/0!</v>
      </c>
      <c r="Q150" s="20" t="e">
        <f t="shared" si="12"/>
        <v>#DIV/0!</v>
      </c>
      <c r="R150" s="34">
        <f t="shared" si="13"/>
        <v>3973.78</v>
      </c>
      <c r="S150" s="34">
        <f t="shared" si="14"/>
        <v>3973.78</v>
      </c>
    </row>
    <row r="151" spans="1:19" hidden="1" x14ac:dyDescent="0.25">
      <c r="A151" s="2">
        <v>1</v>
      </c>
      <c r="B151" s="2">
        <v>23100</v>
      </c>
      <c r="C151" s="2" t="s">
        <v>504</v>
      </c>
      <c r="D151" s="2">
        <v>1310001</v>
      </c>
      <c r="E151" s="2" t="s">
        <v>504</v>
      </c>
      <c r="F151" s="2" t="str">
        <f t="shared" ref="F151:F214" si="15">_xlfn.CONCAT(A151,B151,D151)</f>
        <v>1231001310001</v>
      </c>
      <c r="G151" s="2" t="s">
        <v>23</v>
      </c>
      <c r="H151" s="4">
        <v>14915.02</v>
      </c>
      <c r="I151" s="4">
        <v>0</v>
      </c>
      <c r="J151" s="4">
        <v>14915.02</v>
      </c>
      <c r="K151" s="4">
        <v>9724.2900000000009</v>
      </c>
      <c r="L151" s="4">
        <v>9724.2900000000009</v>
      </c>
      <c r="M151" s="4">
        <v>9724.2900000000009</v>
      </c>
      <c r="N151" s="4">
        <v>0</v>
      </c>
      <c r="O151" s="4">
        <v>5190.7299999999996</v>
      </c>
      <c r="P151" s="20">
        <f t="shared" ref="P151:P214" si="16">(L151*100%)/H151</f>
        <v>0.65197968222637315</v>
      </c>
      <c r="Q151" s="20">
        <f t="shared" si="12"/>
        <v>0.65197968222637315</v>
      </c>
      <c r="R151" s="34">
        <f t="shared" si="13"/>
        <v>-5190.7299999999996</v>
      </c>
      <c r="S151" s="34">
        <f t="shared" si="14"/>
        <v>-5190.7299999999996</v>
      </c>
    </row>
    <row r="152" spans="1:19" hidden="1" x14ac:dyDescent="0.25">
      <c r="A152" s="2">
        <v>1</v>
      </c>
      <c r="B152" s="2">
        <v>23100</v>
      </c>
      <c r="C152" s="2" t="s">
        <v>504</v>
      </c>
      <c r="D152" s="2">
        <v>1310002</v>
      </c>
      <c r="E152" s="2" t="s">
        <v>504</v>
      </c>
      <c r="F152" s="2" t="str">
        <f t="shared" si="15"/>
        <v>1231001310002</v>
      </c>
      <c r="G152" s="2" t="s">
        <v>24</v>
      </c>
      <c r="H152" s="4">
        <v>2071.09</v>
      </c>
      <c r="I152" s="4">
        <v>0</v>
      </c>
      <c r="J152" s="4">
        <v>2071.09</v>
      </c>
      <c r="K152" s="4">
        <v>1316.38</v>
      </c>
      <c r="L152" s="4">
        <v>1316.38</v>
      </c>
      <c r="M152" s="4">
        <v>1316.38</v>
      </c>
      <c r="N152" s="4">
        <v>0</v>
      </c>
      <c r="O152" s="4">
        <v>754.71</v>
      </c>
      <c r="P152" s="20">
        <f t="shared" si="16"/>
        <v>0.63559768044845955</v>
      </c>
      <c r="Q152" s="20">
        <f t="shared" si="12"/>
        <v>0.63559768044845955</v>
      </c>
      <c r="R152" s="34">
        <f t="shared" si="13"/>
        <v>-754.71</v>
      </c>
      <c r="S152" s="34">
        <f t="shared" si="14"/>
        <v>-754.71</v>
      </c>
    </row>
    <row r="153" spans="1:19" hidden="1" x14ac:dyDescent="0.25">
      <c r="A153" s="2">
        <v>1</v>
      </c>
      <c r="B153" s="2">
        <v>23100</v>
      </c>
      <c r="C153" s="2" t="s">
        <v>504</v>
      </c>
      <c r="D153" s="2">
        <v>1310003</v>
      </c>
      <c r="E153" s="2" t="s">
        <v>504</v>
      </c>
      <c r="F153" s="2" t="str">
        <f t="shared" si="15"/>
        <v>1231001310003</v>
      </c>
      <c r="G153" s="2" t="s">
        <v>25</v>
      </c>
      <c r="H153" s="4">
        <v>8251.32</v>
      </c>
      <c r="I153" s="4">
        <v>0</v>
      </c>
      <c r="J153" s="4">
        <v>8251.32</v>
      </c>
      <c r="K153" s="4">
        <v>5330.43</v>
      </c>
      <c r="L153" s="4">
        <v>5330.43</v>
      </c>
      <c r="M153" s="4">
        <v>5330.43</v>
      </c>
      <c r="N153" s="4">
        <v>0</v>
      </c>
      <c r="O153" s="4">
        <v>2920.89</v>
      </c>
      <c r="P153" s="20">
        <f t="shared" si="16"/>
        <v>0.64600936577420343</v>
      </c>
      <c r="Q153" s="20">
        <f t="shared" si="12"/>
        <v>0.64600936577420343</v>
      </c>
      <c r="R153" s="34">
        <f t="shared" si="13"/>
        <v>-2920.8899999999994</v>
      </c>
      <c r="S153" s="34">
        <f t="shared" si="14"/>
        <v>-2920.8899999999994</v>
      </c>
    </row>
    <row r="154" spans="1:19" hidden="1" x14ac:dyDescent="0.25">
      <c r="A154" s="2">
        <v>1</v>
      </c>
      <c r="B154" s="2">
        <v>23100</v>
      </c>
      <c r="C154" s="2" t="s">
        <v>504</v>
      </c>
      <c r="D154" s="2">
        <v>1310004</v>
      </c>
      <c r="E154" s="2" t="s">
        <v>504</v>
      </c>
      <c r="F154" s="2" t="str">
        <f t="shared" si="15"/>
        <v>1231001310004</v>
      </c>
      <c r="G154" s="2" t="s">
        <v>26</v>
      </c>
      <c r="H154" s="4">
        <v>8005.34</v>
      </c>
      <c r="I154" s="4">
        <v>0</v>
      </c>
      <c r="J154" s="4">
        <v>8005.34</v>
      </c>
      <c r="K154" s="4">
        <v>5171.3999999999996</v>
      </c>
      <c r="L154" s="4">
        <v>5171.3999999999996</v>
      </c>
      <c r="M154" s="4">
        <v>5171.3999999999996</v>
      </c>
      <c r="N154" s="4">
        <v>0</v>
      </c>
      <c r="O154" s="4">
        <v>2833.94</v>
      </c>
      <c r="P154" s="20">
        <f t="shared" si="16"/>
        <v>0.64599379913907462</v>
      </c>
      <c r="Q154" s="20">
        <f t="shared" si="12"/>
        <v>0.64599379913907462</v>
      </c>
      <c r="R154" s="34">
        <f t="shared" si="13"/>
        <v>-2833.9400000000005</v>
      </c>
      <c r="S154" s="34">
        <f t="shared" si="14"/>
        <v>-2833.9400000000005</v>
      </c>
    </row>
    <row r="155" spans="1:19" hidden="1" x14ac:dyDescent="0.25">
      <c r="A155" s="2">
        <v>1</v>
      </c>
      <c r="B155" s="2">
        <v>23100</v>
      </c>
      <c r="C155" s="2" t="s">
        <v>504</v>
      </c>
      <c r="D155" s="2">
        <v>1500001</v>
      </c>
      <c r="E155" s="2" t="s">
        <v>504</v>
      </c>
      <c r="F155" s="2" t="str">
        <f t="shared" si="15"/>
        <v>1231001500001</v>
      </c>
      <c r="G155" s="2" t="s">
        <v>28</v>
      </c>
      <c r="H155" s="4">
        <v>0</v>
      </c>
      <c r="I155" s="4">
        <v>335.61</v>
      </c>
      <c r="J155" s="4">
        <v>335.61</v>
      </c>
      <c r="K155" s="4">
        <v>0</v>
      </c>
      <c r="L155" s="4">
        <v>0</v>
      </c>
      <c r="M155" s="4">
        <v>0</v>
      </c>
      <c r="N155" s="4">
        <v>0</v>
      </c>
      <c r="O155" s="4">
        <v>335.61</v>
      </c>
      <c r="P155" s="20" t="e">
        <f t="shared" si="16"/>
        <v>#DIV/0!</v>
      </c>
      <c r="Q155" s="20">
        <f t="shared" si="12"/>
        <v>0</v>
      </c>
      <c r="R155" s="34">
        <f t="shared" si="13"/>
        <v>0</v>
      </c>
      <c r="S155" s="34">
        <f t="shared" si="14"/>
        <v>-335.61</v>
      </c>
    </row>
    <row r="156" spans="1:19" hidden="1" x14ac:dyDescent="0.25">
      <c r="A156" s="2">
        <v>1</v>
      </c>
      <c r="B156" s="2">
        <v>23100</v>
      </c>
      <c r="C156" s="2" t="s">
        <v>504</v>
      </c>
      <c r="D156" s="2">
        <v>1500002</v>
      </c>
      <c r="E156" s="2" t="s">
        <v>504</v>
      </c>
      <c r="F156" s="2" t="str">
        <f t="shared" si="15"/>
        <v>1231001500002</v>
      </c>
      <c r="G156" s="2" t="s">
        <v>29</v>
      </c>
      <c r="H156" s="4">
        <v>0</v>
      </c>
      <c r="I156" s="4">
        <v>0</v>
      </c>
      <c r="J156" s="4">
        <v>0</v>
      </c>
      <c r="K156" s="4">
        <v>83.88</v>
      </c>
      <c r="L156" s="4">
        <v>83.88</v>
      </c>
      <c r="M156" s="4">
        <v>83.88</v>
      </c>
      <c r="N156" s="4">
        <v>0</v>
      </c>
      <c r="O156" s="4">
        <v>-83.88</v>
      </c>
      <c r="P156" s="20" t="e">
        <f t="shared" si="16"/>
        <v>#DIV/0!</v>
      </c>
      <c r="Q156" s="20" t="e">
        <f t="shared" si="12"/>
        <v>#DIV/0!</v>
      </c>
      <c r="R156" s="34">
        <f t="shared" si="13"/>
        <v>83.88</v>
      </c>
      <c r="S156" s="34">
        <f t="shared" si="14"/>
        <v>83.88</v>
      </c>
    </row>
    <row r="157" spans="1:19" hidden="1" x14ac:dyDescent="0.25">
      <c r="A157" s="2">
        <v>1</v>
      </c>
      <c r="B157" s="2">
        <v>23100</v>
      </c>
      <c r="C157" s="2" t="s">
        <v>504</v>
      </c>
      <c r="D157" s="2">
        <v>1500003</v>
      </c>
      <c r="E157" s="2" t="s">
        <v>504</v>
      </c>
      <c r="F157" s="2" t="str">
        <f t="shared" si="15"/>
        <v>1231001500003</v>
      </c>
      <c r="G157" s="2" t="s">
        <v>30</v>
      </c>
      <c r="H157" s="4">
        <v>0</v>
      </c>
      <c r="I157" s="4">
        <v>0</v>
      </c>
      <c r="J157" s="4">
        <v>0</v>
      </c>
      <c r="K157" s="4">
        <v>251.42</v>
      </c>
      <c r="L157" s="4">
        <v>251.42</v>
      </c>
      <c r="M157" s="4">
        <v>251.42</v>
      </c>
      <c r="N157" s="4">
        <v>0</v>
      </c>
      <c r="O157" s="4">
        <v>-251.42</v>
      </c>
      <c r="P157" s="20" t="e">
        <f t="shared" si="16"/>
        <v>#DIV/0!</v>
      </c>
      <c r="Q157" s="20" t="e">
        <f t="shared" si="12"/>
        <v>#DIV/0!</v>
      </c>
      <c r="R157" s="34">
        <f t="shared" si="13"/>
        <v>251.42</v>
      </c>
      <c r="S157" s="34">
        <f t="shared" si="14"/>
        <v>251.42</v>
      </c>
    </row>
    <row r="158" spans="1:19" hidden="1" x14ac:dyDescent="0.25">
      <c r="A158" s="2">
        <v>1</v>
      </c>
      <c r="B158" s="2">
        <v>23100</v>
      </c>
      <c r="C158" s="2" t="s">
        <v>504</v>
      </c>
      <c r="D158" s="2">
        <v>1600001</v>
      </c>
      <c r="E158" s="2" t="s">
        <v>504</v>
      </c>
      <c r="F158" s="2" t="str">
        <f t="shared" si="15"/>
        <v>1231001600001</v>
      </c>
      <c r="G158" s="2" t="s">
        <v>33</v>
      </c>
      <c r="H158" s="4">
        <v>14061.8</v>
      </c>
      <c r="I158" s="4">
        <v>0</v>
      </c>
      <c r="J158" s="4">
        <v>14061.8</v>
      </c>
      <c r="K158" s="4">
        <v>14067.82</v>
      </c>
      <c r="L158" s="4">
        <v>14067.82</v>
      </c>
      <c r="M158" s="4">
        <v>14067.82</v>
      </c>
      <c r="N158" s="4">
        <v>0</v>
      </c>
      <c r="O158" s="4">
        <v>-6.02</v>
      </c>
      <c r="P158" s="20">
        <f t="shared" si="16"/>
        <v>1.0004281101992634</v>
      </c>
      <c r="Q158" s="20">
        <f t="shared" si="12"/>
        <v>1.0004281101992634</v>
      </c>
      <c r="R158" s="34">
        <f t="shared" si="13"/>
        <v>6.0200000000004366</v>
      </c>
      <c r="S158" s="34">
        <f t="shared" si="14"/>
        <v>6.0200000000004366</v>
      </c>
    </row>
    <row r="159" spans="1:19" hidden="1" x14ac:dyDescent="0.25">
      <c r="A159" s="2">
        <v>5</v>
      </c>
      <c r="B159" s="2">
        <v>92404</v>
      </c>
      <c r="C159" s="2" t="s">
        <v>505</v>
      </c>
      <c r="D159" s="2">
        <v>2269911</v>
      </c>
      <c r="E159" s="2" t="s">
        <v>505</v>
      </c>
      <c r="F159" s="2" t="str">
        <f t="shared" si="15"/>
        <v>5924042269911</v>
      </c>
      <c r="G159" s="2" t="s">
        <v>303</v>
      </c>
      <c r="H159" s="4">
        <v>11760</v>
      </c>
      <c r="I159" s="4">
        <v>0</v>
      </c>
      <c r="J159" s="4">
        <v>11760</v>
      </c>
      <c r="K159" s="4">
        <v>15145.7</v>
      </c>
      <c r="L159" s="4">
        <v>15145.7</v>
      </c>
      <c r="M159" s="4">
        <v>15145.7</v>
      </c>
      <c r="N159" s="4">
        <v>0</v>
      </c>
      <c r="O159" s="4">
        <v>-3385.7</v>
      </c>
      <c r="P159" s="20">
        <f t="shared" si="16"/>
        <v>1.2878996598639456</v>
      </c>
      <c r="Q159" s="20">
        <f t="shared" si="12"/>
        <v>1.2878996598639456</v>
      </c>
      <c r="R159" s="34">
        <f t="shared" si="13"/>
        <v>3385.7000000000007</v>
      </c>
      <c r="S159" s="34">
        <f t="shared" si="14"/>
        <v>3385.7000000000007</v>
      </c>
    </row>
    <row r="160" spans="1:19" hidden="1" x14ac:dyDescent="0.25">
      <c r="A160" s="2">
        <v>5</v>
      </c>
      <c r="B160" s="2">
        <v>92405</v>
      </c>
      <c r="C160" s="2" t="s">
        <v>505</v>
      </c>
      <c r="D160" s="2">
        <v>2269911</v>
      </c>
      <c r="E160" s="2" t="s">
        <v>505</v>
      </c>
      <c r="F160" s="2" t="str">
        <f t="shared" si="15"/>
        <v>5924052269911</v>
      </c>
      <c r="G160" s="2" t="s">
        <v>303</v>
      </c>
      <c r="H160" s="4">
        <v>4770</v>
      </c>
      <c r="I160" s="4">
        <v>0</v>
      </c>
      <c r="J160" s="4">
        <v>4770</v>
      </c>
      <c r="K160" s="4">
        <v>4461.01</v>
      </c>
      <c r="L160" s="4">
        <v>4461.01</v>
      </c>
      <c r="M160" s="4">
        <v>4461.01</v>
      </c>
      <c r="N160" s="4">
        <v>0</v>
      </c>
      <c r="O160" s="4">
        <v>308.99</v>
      </c>
      <c r="P160" s="20">
        <f t="shared" si="16"/>
        <v>0.93522222222222229</v>
      </c>
      <c r="Q160" s="20">
        <f t="shared" si="12"/>
        <v>0.93522222222222229</v>
      </c>
      <c r="R160" s="34">
        <f t="shared" si="13"/>
        <v>-308.98999999999978</v>
      </c>
      <c r="S160" s="34">
        <f t="shared" si="14"/>
        <v>-308.98999999999978</v>
      </c>
    </row>
    <row r="161" spans="1:19" hidden="1" x14ac:dyDescent="0.25">
      <c r="A161" s="2">
        <v>5</v>
      </c>
      <c r="B161" s="2">
        <v>92406</v>
      </c>
      <c r="C161" s="2" t="s">
        <v>505</v>
      </c>
      <c r="D161" s="2">
        <v>2269911</v>
      </c>
      <c r="E161" s="2" t="s">
        <v>505</v>
      </c>
      <c r="F161" s="2" t="str">
        <f t="shared" si="15"/>
        <v>5924062269911</v>
      </c>
      <c r="G161" s="2" t="s">
        <v>303</v>
      </c>
      <c r="H161" s="4">
        <v>13270</v>
      </c>
      <c r="I161" s="4">
        <v>2844.26</v>
      </c>
      <c r="J161" s="4">
        <v>16114.26</v>
      </c>
      <c r="K161" s="4">
        <v>22507.72</v>
      </c>
      <c r="L161" s="4">
        <v>22507.72</v>
      </c>
      <c r="M161" s="4">
        <v>21818.26</v>
      </c>
      <c r="N161" s="4">
        <v>689.46</v>
      </c>
      <c r="O161" s="4">
        <v>-6393.46</v>
      </c>
      <c r="P161" s="20">
        <f t="shared" si="16"/>
        <v>1.6961356443104749</v>
      </c>
      <c r="Q161" s="20">
        <f t="shared" si="12"/>
        <v>1.3967579026278589</v>
      </c>
      <c r="R161" s="34">
        <f t="shared" si="13"/>
        <v>9237.7200000000012</v>
      </c>
      <c r="S161" s="34">
        <f t="shared" si="14"/>
        <v>6393.4600000000009</v>
      </c>
    </row>
    <row r="162" spans="1:19" hidden="1" x14ac:dyDescent="0.25">
      <c r="A162" s="2">
        <v>5</v>
      </c>
      <c r="B162" s="2">
        <v>92403</v>
      </c>
      <c r="C162" s="2" t="s">
        <v>505</v>
      </c>
      <c r="D162" s="2">
        <v>2269933</v>
      </c>
      <c r="E162" s="2" t="s">
        <v>505</v>
      </c>
      <c r="F162" s="2" t="str">
        <f t="shared" si="15"/>
        <v>5924032269933</v>
      </c>
      <c r="G162" s="2" t="s">
        <v>308</v>
      </c>
      <c r="H162" s="4">
        <v>812</v>
      </c>
      <c r="I162" s="4">
        <v>0</v>
      </c>
      <c r="J162" s="4">
        <v>812</v>
      </c>
      <c r="K162" s="4">
        <v>0</v>
      </c>
      <c r="L162" s="4">
        <v>0</v>
      </c>
      <c r="M162" s="4">
        <v>0</v>
      </c>
      <c r="N162" s="4">
        <v>0</v>
      </c>
      <c r="O162" s="4">
        <v>812</v>
      </c>
      <c r="P162" s="20">
        <f t="shared" si="16"/>
        <v>0</v>
      </c>
      <c r="Q162" s="20">
        <f t="shared" si="12"/>
        <v>0</v>
      </c>
      <c r="R162" s="34">
        <f t="shared" si="13"/>
        <v>-812</v>
      </c>
      <c r="S162" s="34">
        <f t="shared" si="14"/>
        <v>-812</v>
      </c>
    </row>
    <row r="163" spans="1:19" hidden="1" x14ac:dyDescent="0.25">
      <c r="A163" s="2">
        <v>5</v>
      </c>
      <c r="B163" s="2">
        <v>92403</v>
      </c>
      <c r="C163" s="2" t="s">
        <v>505</v>
      </c>
      <c r="D163" s="2">
        <v>2269934</v>
      </c>
      <c r="E163" s="2" t="s">
        <v>505</v>
      </c>
      <c r="F163" s="2" t="str">
        <f t="shared" si="15"/>
        <v>5924032269934</v>
      </c>
      <c r="G163" s="2" t="s">
        <v>309</v>
      </c>
      <c r="H163" s="4">
        <v>1831</v>
      </c>
      <c r="I163" s="4">
        <v>0</v>
      </c>
      <c r="J163" s="4">
        <v>1831</v>
      </c>
      <c r="K163" s="4">
        <v>0</v>
      </c>
      <c r="L163" s="4">
        <v>0</v>
      </c>
      <c r="M163" s="4">
        <v>0</v>
      </c>
      <c r="N163" s="4">
        <v>0</v>
      </c>
      <c r="O163" s="4">
        <v>1831</v>
      </c>
      <c r="P163" s="20">
        <f t="shared" si="16"/>
        <v>0</v>
      </c>
      <c r="Q163" s="20">
        <f t="shared" si="12"/>
        <v>0</v>
      </c>
      <c r="R163" s="34">
        <f t="shared" si="13"/>
        <v>-1831</v>
      </c>
      <c r="S163" s="34">
        <f t="shared" si="14"/>
        <v>-1831</v>
      </c>
    </row>
    <row r="164" spans="1:19" hidden="1" x14ac:dyDescent="0.25">
      <c r="A164" s="2">
        <v>5</v>
      </c>
      <c r="B164" s="2">
        <v>92406</v>
      </c>
      <c r="C164" s="2" t="s">
        <v>505</v>
      </c>
      <c r="D164" s="2">
        <v>2269934</v>
      </c>
      <c r="E164" s="2" t="s">
        <v>505</v>
      </c>
      <c r="F164" s="2" t="str">
        <f t="shared" si="15"/>
        <v>5924062269934</v>
      </c>
      <c r="G164" s="2" t="s">
        <v>309</v>
      </c>
      <c r="H164" s="4">
        <v>1160.5</v>
      </c>
      <c r="I164" s="4">
        <v>0</v>
      </c>
      <c r="J164" s="4">
        <v>1160.5</v>
      </c>
      <c r="K164" s="4">
        <v>0</v>
      </c>
      <c r="L164" s="4">
        <v>0</v>
      </c>
      <c r="M164" s="4">
        <v>0</v>
      </c>
      <c r="N164" s="4">
        <v>0</v>
      </c>
      <c r="O164" s="4">
        <v>1160.5</v>
      </c>
      <c r="P164" s="20">
        <f t="shared" si="16"/>
        <v>0</v>
      </c>
      <c r="Q164" s="20">
        <f t="shared" si="12"/>
        <v>0</v>
      </c>
      <c r="R164" s="34">
        <f t="shared" si="13"/>
        <v>-1160.5</v>
      </c>
      <c r="S164" s="34">
        <f t="shared" si="14"/>
        <v>-1160.5</v>
      </c>
    </row>
    <row r="165" spans="1:19" hidden="1" x14ac:dyDescent="0.25">
      <c r="A165" s="2">
        <v>1</v>
      </c>
      <c r="B165" s="2">
        <v>23103</v>
      </c>
      <c r="C165" s="2" t="s">
        <v>504</v>
      </c>
      <c r="D165" s="2">
        <v>1300001</v>
      </c>
      <c r="E165" s="2" t="s">
        <v>504</v>
      </c>
      <c r="F165" s="2" t="str">
        <f t="shared" si="15"/>
        <v>1231031300001</v>
      </c>
      <c r="G165" s="2" t="s">
        <v>18</v>
      </c>
      <c r="H165" s="4">
        <v>30241.65</v>
      </c>
      <c r="I165" s="4">
        <v>0</v>
      </c>
      <c r="J165" s="4">
        <v>30241.65</v>
      </c>
      <c r="K165" s="4">
        <v>37104.629999999997</v>
      </c>
      <c r="L165" s="4">
        <v>37104.629999999997</v>
      </c>
      <c r="M165" s="4">
        <v>37104.629999999997</v>
      </c>
      <c r="N165" s="4">
        <v>0</v>
      </c>
      <c r="O165" s="4">
        <v>-6862.98</v>
      </c>
      <c r="P165" s="20">
        <f t="shared" si="16"/>
        <v>1.2269380142948547</v>
      </c>
      <c r="Q165" s="20">
        <f t="shared" si="12"/>
        <v>1.2269380142948547</v>
      </c>
      <c r="R165" s="34">
        <f t="shared" si="13"/>
        <v>6862.9799999999959</v>
      </c>
      <c r="S165" s="34">
        <f t="shared" si="14"/>
        <v>6862.9799999999959</v>
      </c>
    </row>
    <row r="166" spans="1:19" hidden="1" x14ac:dyDescent="0.25">
      <c r="A166" s="2">
        <v>1</v>
      </c>
      <c r="B166" s="2">
        <v>23103</v>
      </c>
      <c r="C166" s="2" t="s">
        <v>504</v>
      </c>
      <c r="D166" s="2">
        <v>1300002</v>
      </c>
      <c r="E166" s="2" t="s">
        <v>504</v>
      </c>
      <c r="F166" s="2" t="str">
        <f t="shared" si="15"/>
        <v>1231031300002</v>
      </c>
      <c r="G166" s="2" t="s">
        <v>19</v>
      </c>
      <c r="H166" s="4">
        <v>7164.42</v>
      </c>
      <c r="I166" s="4">
        <v>0</v>
      </c>
      <c r="J166" s="4">
        <v>7164.42</v>
      </c>
      <c r="K166" s="4">
        <v>7728.78</v>
      </c>
      <c r="L166" s="4">
        <v>7728.78</v>
      </c>
      <c r="M166" s="4">
        <v>7728.78</v>
      </c>
      <c r="N166" s="4">
        <v>0</v>
      </c>
      <c r="O166" s="4">
        <v>-564.36</v>
      </c>
      <c r="P166" s="20">
        <f t="shared" si="16"/>
        <v>1.0787726012712822</v>
      </c>
      <c r="Q166" s="20">
        <f t="shared" si="12"/>
        <v>1.0787726012712822</v>
      </c>
      <c r="R166" s="34">
        <f t="shared" si="13"/>
        <v>564.35999999999967</v>
      </c>
      <c r="S166" s="34">
        <f t="shared" si="14"/>
        <v>564.35999999999967</v>
      </c>
    </row>
    <row r="167" spans="1:19" hidden="1" x14ac:dyDescent="0.25">
      <c r="A167" s="2">
        <v>1</v>
      </c>
      <c r="B167" s="2">
        <v>23103</v>
      </c>
      <c r="C167" s="2" t="s">
        <v>504</v>
      </c>
      <c r="D167" s="2">
        <v>1300201</v>
      </c>
      <c r="E167" s="2" t="s">
        <v>504</v>
      </c>
      <c r="F167" s="2" t="str">
        <f t="shared" si="15"/>
        <v>1231031300201</v>
      </c>
      <c r="G167" s="2" t="s">
        <v>21</v>
      </c>
      <c r="H167" s="4">
        <v>16963.240000000002</v>
      </c>
      <c r="I167" s="4">
        <v>0</v>
      </c>
      <c r="J167" s="4">
        <v>16963.240000000002</v>
      </c>
      <c r="K167" s="4">
        <v>20444.759999999998</v>
      </c>
      <c r="L167" s="4">
        <v>20444.759999999998</v>
      </c>
      <c r="M167" s="4">
        <v>20444.759999999998</v>
      </c>
      <c r="N167" s="4">
        <v>0</v>
      </c>
      <c r="O167" s="4">
        <v>-3481.52</v>
      </c>
      <c r="P167" s="20">
        <f t="shared" si="16"/>
        <v>1.205239093475067</v>
      </c>
      <c r="Q167" s="20">
        <f t="shared" si="12"/>
        <v>1.205239093475067</v>
      </c>
      <c r="R167" s="34">
        <f t="shared" si="13"/>
        <v>3481.5199999999968</v>
      </c>
      <c r="S167" s="34">
        <f t="shared" si="14"/>
        <v>3481.5199999999968</v>
      </c>
    </row>
    <row r="168" spans="1:19" hidden="1" x14ac:dyDescent="0.25">
      <c r="A168" s="2">
        <v>1</v>
      </c>
      <c r="B168" s="2">
        <v>23103</v>
      </c>
      <c r="C168" s="2" t="s">
        <v>504</v>
      </c>
      <c r="D168" s="2">
        <v>1300202</v>
      </c>
      <c r="E168" s="2" t="s">
        <v>504</v>
      </c>
      <c r="F168" s="2" t="str">
        <f t="shared" si="15"/>
        <v>1231031300202</v>
      </c>
      <c r="G168" s="2" t="s">
        <v>22</v>
      </c>
      <c r="H168" s="4">
        <v>15743.56</v>
      </c>
      <c r="I168" s="4">
        <v>0</v>
      </c>
      <c r="J168" s="4">
        <v>15743.56</v>
      </c>
      <c r="K168" s="4">
        <v>18728.71</v>
      </c>
      <c r="L168" s="4">
        <v>18728.71</v>
      </c>
      <c r="M168" s="4">
        <v>18728.71</v>
      </c>
      <c r="N168" s="4">
        <v>0</v>
      </c>
      <c r="O168" s="4">
        <v>-2985.15</v>
      </c>
      <c r="P168" s="20">
        <f t="shared" si="16"/>
        <v>1.189610863108471</v>
      </c>
      <c r="Q168" s="20">
        <f t="shared" si="12"/>
        <v>1.189610863108471</v>
      </c>
      <c r="R168" s="34">
        <f t="shared" si="13"/>
        <v>2985.1499999999996</v>
      </c>
      <c r="S168" s="34">
        <f t="shared" si="14"/>
        <v>2985.1499999999996</v>
      </c>
    </row>
    <row r="169" spans="1:19" hidden="1" x14ac:dyDescent="0.25">
      <c r="A169" s="2">
        <v>1</v>
      </c>
      <c r="B169" s="2">
        <v>23103</v>
      </c>
      <c r="C169" s="2" t="s">
        <v>504</v>
      </c>
      <c r="D169" s="2">
        <v>1310001</v>
      </c>
      <c r="E169" s="2" t="s">
        <v>504</v>
      </c>
      <c r="F169" s="2" t="str">
        <f t="shared" si="15"/>
        <v>1231031310001</v>
      </c>
      <c r="G169" s="2" t="s">
        <v>23</v>
      </c>
      <c r="H169" s="4">
        <v>14915.02</v>
      </c>
      <c r="I169" s="4">
        <v>0</v>
      </c>
      <c r="J169" s="4">
        <v>14915.02</v>
      </c>
      <c r="K169" s="4">
        <v>9084.41</v>
      </c>
      <c r="L169" s="4">
        <v>9084.41</v>
      </c>
      <c r="M169" s="4">
        <v>9084.41</v>
      </c>
      <c r="N169" s="4">
        <v>0</v>
      </c>
      <c r="O169" s="4">
        <v>5830.61</v>
      </c>
      <c r="P169" s="20">
        <f t="shared" si="16"/>
        <v>0.60907796301982831</v>
      </c>
      <c r="Q169" s="20">
        <f t="shared" si="12"/>
        <v>0.60907796301982831</v>
      </c>
      <c r="R169" s="34">
        <f t="shared" si="13"/>
        <v>-5830.6100000000006</v>
      </c>
      <c r="S169" s="34">
        <f t="shared" si="14"/>
        <v>-5830.6100000000006</v>
      </c>
    </row>
    <row r="170" spans="1:19" hidden="1" x14ac:dyDescent="0.25">
      <c r="A170" s="2">
        <v>1</v>
      </c>
      <c r="B170" s="2">
        <v>23103</v>
      </c>
      <c r="C170" s="2" t="s">
        <v>504</v>
      </c>
      <c r="D170" s="2">
        <v>1310002</v>
      </c>
      <c r="E170" s="2" t="s">
        <v>504</v>
      </c>
      <c r="F170" s="2" t="str">
        <f t="shared" si="15"/>
        <v>1231031310002</v>
      </c>
      <c r="G170" s="2" t="s">
        <v>24</v>
      </c>
      <c r="H170" s="4">
        <v>1083.1199999999999</v>
      </c>
      <c r="I170" s="4">
        <v>0</v>
      </c>
      <c r="J170" s="4">
        <v>1083.1199999999999</v>
      </c>
      <c r="K170" s="4">
        <v>242.64</v>
      </c>
      <c r="L170" s="4">
        <v>242.64</v>
      </c>
      <c r="M170" s="4">
        <v>242.64</v>
      </c>
      <c r="N170" s="4">
        <v>0</v>
      </c>
      <c r="O170" s="4">
        <v>840.48</v>
      </c>
      <c r="P170" s="20">
        <f t="shared" si="16"/>
        <v>0.22401949922446268</v>
      </c>
      <c r="Q170" s="20">
        <f t="shared" si="12"/>
        <v>0.22401949922446268</v>
      </c>
      <c r="R170" s="34">
        <f t="shared" si="13"/>
        <v>-840.4799999999999</v>
      </c>
      <c r="S170" s="34">
        <f t="shared" si="14"/>
        <v>-840.4799999999999</v>
      </c>
    </row>
    <row r="171" spans="1:19" hidden="1" x14ac:dyDescent="0.25">
      <c r="A171" s="2">
        <v>1</v>
      </c>
      <c r="B171" s="2">
        <v>23103</v>
      </c>
      <c r="C171" s="2" t="s">
        <v>504</v>
      </c>
      <c r="D171" s="2">
        <v>1310003</v>
      </c>
      <c r="E171" s="2" t="s">
        <v>504</v>
      </c>
      <c r="F171" s="2" t="str">
        <f t="shared" si="15"/>
        <v>1231031310003</v>
      </c>
      <c r="G171" s="2" t="s">
        <v>25</v>
      </c>
      <c r="H171" s="4">
        <v>7116.2</v>
      </c>
      <c r="I171" s="4">
        <v>0</v>
      </c>
      <c r="J171" s="4">
        <v>7116.2</v>
      </c>
      <c r="K171" s="4">
        <v>4399.1000000000004</v>
      </c>
      <c r="L171" s="4">
        <v>4399.1000000000004</v>
      </c>
      <c r="M171" s="4">
        <v>4399.1000000000004</v>
      </c>
      <c r="N171" s="4">
        <v>0</v>
      </c>
      <c r="O171" s="4">
        <v>2717.1</v>
      </c>
      <c r="P171" s="20">
        <f t="shared" si="16"/>
        <v>0.61818105168488802</v>
      </c>
      <c r="Q171" s="20">
        <f t="shared" si="12"/>
        <v>0.61818105168488802</v>
      </c>
      <c r="R171" s="34">
        <f t="shared" si="13"/>
        <v>-2717.0999999999995</v>
      </c>
      <c r="S171" s="34">
        <f t="shared" si="14"/>
        <v>-2717.0999999999995</v>
      </c>
    </row>
    <row r="172" spans="1:19" hidden="1" x14ac:dyDescent="0.25">
      <c r="A172" s="2">
        <v>1</v>
      </c>
      <c r="B172" s="2">
        <v>23103</v>
      </c>
      <c r="C172" s="2" t="s">
        <v>504</v>
      </c>
      <c r="D172" s="2">
        <v>1310004</v>
      </c>
      <c r="E172" s="2" t="s">
        <v>504</v>
      </c>
      <c r="F172" s="2" t="str">
        <f t="shared" si="15"/>
        <v>1231031310004</v>
      </c>
      <c r="G172" s="2" t="s">
        <v>26</v>
      </c>
      <c r="H172" s="4">
        <v>6084.12</v>
      </c>
      <c r="I172" s="4">
        <v>0</v>
      </c>
      <c r="J172" s="4">
        <v>6084.12</v>
      </c>
      <c r="K172" s="4">
        <v>3728.63</v>
      </c>
      <c r="L172" s="4">
        <v>3728.63</v>
      </c>
      <c r="M172" s="4">
        <v>3728.63</v>
      </c>
      <c r="N172" s="4">
        <v>0</v>
      </c>
      <c r="O172" s="4">
        <v>2355.4899999999998</v>
      </c>
      <c r="P172" s="20">
        <f t="shared" si="16"/>
        <v>0.61284622919995002</v>
      </c>
      <c r="Q172" s="20">
        <f t="shared" si="12"/>
        <v>0.61284622919995002</v>
      </c>
      <c r="R172" s="34">
        <f t="shared" si="13"/>
        <v>-2355.4899999999998</v>
      </c>
      <c r="S172" s="34">
        <f t="shared" si="14"/>
        <v>-2355.4899999999998</v>
      </c>
    </row>
    <row r="173" spans="1:19" hidden="1" x14ac:dyDescent="0.25">
      <c r="A173" s="2">
        <v>1</v>
      </c>
      <c r="B173" s="2">
        <v>23103</v>
      </c>
      <c r="C173" s="2" t="s">
        <v>504</v>
      </c>
      <c r="D173" s="2">
        <v>1310005</v>
      </c>
      <c r="E173" s="2" t="s">
        <v>504</v>
      </c>
      <c r="F173" s="2" t="str">
        <f t="shared" si="15"/>
        <v>1231031310005</v>
      </c>
      <c r="G173" s="2" t="s">
        <v>27</v>
      </c>
      <c r="H173" s="4">
        <v>0</v>
      </c>
      <c r="I173" s="4">
        <v>0</v>
      </c>
      <c r="J173" s="4">
        <v>0</v>
      </c>
      <c r="K173" s="4">
        <v>15.87</v>
      </c>
      <c r="L173" s="4">
        <v>15.87</v>
      </c>
      <c r="M173" s="4">
        <v>15.87</v>
      </c>
      <c r="N173" s="4">
        <v>0</v>
      </c>
      <c r="O173" s="4">
        <v>-15.87</v>
      </c>
      <c r="P173" s="20" t="e">
        <f t="shared" si="16"/>
        <v>#DIV/0!</v>
      </c>
      <c r="Q173" s="20" t="e">
        <f t="shared" si="12"/>
        <v>#DIV/0!</v>
      </c>
      <c r="R173" s="34">
        <f t="shared" si="13"/>
        <v>15.87</v>
      </c>
      <c r="S173" s="34">
        <f t="shared" si="14"/>
        <v>15.87</v>
      </c>
    </row>
    <row r="174" spans="1:19" hidden="1" x14ac:dyDescent="0.25">
      <c r="A174" s="2">
        <v>1</v>
      </c>
      <c r="B174" s="2">
        <v>23103</v>
      </c>
      <c r="C174" s="2" t="s">
        <v>504</v>
      </c>
      <c r="D174" s="2">
        <v>1500002</v>
      </c>
      <c r="E174" s="2" t="s">
        <v>504</v>
      </c>
      <c r="F174" s="2" t="str">
        <f t="shared" si="15"/>
        <v>1231031500002</v>
      </c>
      <c r="G174" s="2" t="s">
        <v>29</v>
      </c>
      <c r="H174" s="4">
        <v>0</v>
      </c>
      <c r="I174" s="4">
        <v>756.47</v>
      </c>
      <c r="J174" s="4">
        <v>756.47</v>
      </c>
      <c r="K174" s="4">
        <v>786.79</v>
      </c>
      <c r="L174" s="4">
        <v>786.79</v>
      </c>
      <c r="M174" s="4">
        <v>786.79</v>
      </c>
      <c r="N174" s="4">
        <v>0</v>
      </c>
      <c r="O174" s="4">
        <v>-30.32</v>
      </c>
      <c r="P174" s="20" t="e">
        <f t="shared" si="16"/>
        <v>#DIV/0!</v>
      </c>
      <c r="Q174" s="20">
        <f t="shared" si="12"/>
        <v>1.0400809020846826</v>
      </c>
      <c r="R174" s="34">
        <f t="shared" si="13"/>
        <v>786.79</v>
      </c>
      <c r="S174" s="34">
        <f t="shared" si="14"/>
        <v>30.319999999999936</v>
      </c>
    </row>
    <row r="175" spans="1:19" hidden="1" x14ac:dyDescent="0.25">
      <c r="A175" s="2">
        <v>1</v>
      </c>
      <c r="B175" s="2">
        <v>23103</v>
      </c>
      <c r="C175" s="2" t="s">
        <v>504</v>
      </c>
      <c r="D175" s="2">
        <v>1600001</v>
      </c>
      <c r="E175" s="2" t="s">
        <v>504</v>
      </c>
      <c r="F175" s="2" t="str">
        <f t="shared" si="15"/>
        <v>1231031600001</v>
      </c>
      <c r="G175" s="2" t="s">
        <v>33</v>
      </c>
      <c r="H175" s="4">
        <v>31339.93</v>
      </c>
      <c r="I175" s="4">
        <v>0</v>
      </c>
      <c r="J175" s="4">
        <v>31339.93</v>
      </c>
      <c r="K175" s="4">
        <v>22679.53</v>
      </c>
      <c r="L175" s="4">
        <v>22679.53</v>
      </c>
      <c r="M175" s="4">
        <v>22679.53</v>
      </c>
      <c r="N175" s="4">
        <v>0</v>
      </c>
      <c r="O175" s="4">
        <v>8660.4</v>
      </c>
      <c r="P175" s="20">
        <f t="shared" si="16"/>
        <v>0.72366243319624513</v>
      </c>
      <c r="Q175" s="20">
        <f t="shared" si="12"/>
        <v>0.72366243319624513</v>
      </c>
      <c r="R175" s="34">
        <f t="shared" si="13"/>
        <v>-8660.4000000000015</v>
      </c>
      <c r="S175" s="34">
        <f t="shared" si="14"/>
        <v>-8660.4000000000015</v>
      </c>
    </row>
    <row r="176" spans="1:19" hidden="1" x14ac:dyDescent="0.25">
      <c r="A176" s="2">
        <v>1</v>
      </c>
      <c r="B176" s="2">
        <v>23103</v>
      </c>
      <c r="C176" s="2" t="s">
        <v>504</v>
      </c>
      <c r="D176" s="2">
        <v>1620001</v>
      </c>
      <c r="E176" s="2" t="s">
        <v>504</v>
      </c>
      <c r="F176" s="2" t="str">
        <f t="shared" si="15"/>
        <v>1231031620001</v>
      </c>
      <c r="G176" s="2" t="s">
        <v>45</v>
      </c>
      <c r="H176" s="4">
        <v>100</v>
      </c>
      <c r="I176" s="4">
        <v>0</v>
      </c>
      <c r="J176" s="4">
        <v>100</v>
      </c>
      <c r="K176" s="4">
        <v>0</v>
      </c>
      <c r="L176" s="4">
        <v>0</v>
      </c>
      <c r="M176" s="4">
        <v>0</v>
      </c>
      <c r="N176" s="4">
        <v>0</v>
      </c>
      <c r="O176" s="4">
        <v>100</v>
      </c>
      <c r="P176" s="20">
        <f t="shared" si="16"/>
        <v>0</v>
      </c>
      <c r="Q176" s="20">
        <f t="shared" si="12"/>
        <v>0</v>
      </c>
      <c r="R176" s="34">
        <f t="shared" si="13"/>
        <v>-100</v>
      </c>
      <c r="S176" s="34">
        <f t="shared" si="14"/>
        <v>-100</v>
      </c>
    </row>
    <row r="177" spans="1:19" hidden="1" x14ac:dyDescent="0.25">
      <c r="A177" s="2">
        <v>8</v>
      </c>
      <c r="B177" s="2">
        <v>32702</v>
      </c>
      <c r="C177" s="2" t="s">
        <v>505</v>
      </c>
      <c r="D177" s="2">
        <v>2269917</v>
      </c>
      <c r="E177" s="2" t="s">
        <v>505</v>
      </c>
      <c r="F177" s="2" t="str">
        <f t="shared" si="15"/>
        <v>8327022269917</v>
      </c>
      <c r="G177" s="2" t="s">
        <v>403</v>
      </c>
      <c r="H177" s="4">
        <v>6000</v>
      </c>
      <c r="I177" s="4">
        <v>0</v>
      </c>
      <c r="J177" s="4">
        <v>6000</v>
      </c>
      <c r="K177" s="4">
        <v>8791.3700000000008</v>
      </c>
      <c r="L177" s="4">
        <v>8791.3700000000008</v>
      </c>
      <c r="M177" s="4">
        <v>8791.3700000000008</v>
      </c>
      <c r="N177" s="4">
        <v>0</v>
      </c>
      <c r="O177" s="4">
        <v>-2791.37</v>
      </c>
      <c r="P177" s="20">
        <f t="shared" si="16"/>
        <v>1.4652283333333336</v>
      </c>
      <c r="Q177" s="20">
        <f t="shared" si="12"/>
        <v>1.4652283333333336</v>
      </c>
      <c r="R177" s="34">
        <f t="shared" si="13"/>
        <v>2791.3700000000008</v>
      </c>
      <c r="S177" s="34">
        <f t="shared" si="14"/>
        <v>2791.3700000000008</v>
      </c>
    </row>
    <row r="178" spans="1:19" hidden="1" x14ac:dyDescent="0.25">
      <c r="A178" s="2">
        <v>8</v>
      </c>
      <c r="B178" s="2">
        <v>32702</v>
      </c>
      <c r="C178" s="2" t="s">
        <v>505</v>
      </c>
      <c r="D178" s="2">
        <v>2269909</v>
      </c>
      <c r="E178" s="2" t="s">
        <v>505</v>
      </c>
      <c r="F178" s="2" t="str">
        <f t="shared" si="15"/>
        <v>8327022269909</v>
      </c>
      <c r="G178" s="2" t="s">
        <v>402</v>
      </c>
      <c r="H178" s="4">
        <v>16000</v>
      </c>
      <c r="I178" s="4">
        <v>0</v>
      </c>
      <c r="J178" s="4">
        <v>16000</v>
      </c>
      <c r="K178" s="4">
        <v>17151.11</v>
      </c>
      <c r="L178" s="4">
        <v>17151.11</v>
      </c>
      <c r="M178" s="4">
        <v>17151.11</v>
      </c>
      <c r="N178" s="4">
        <v>0</v>
      </c>
      <c r="O178" s="4">
        <v>-1151.1099999999999</v>
      </c>
      <c r="P178" s="20">
        <f t="shared" si="16"/>
        <v>1.0719443749999999</v>
      </c>
      <c r="Q178" s="20">
        <f t="shared" si="12"/>
        <v>1.0719443749999999</v>
      </c>
      <c r="R178" s="34">
        <f t="shared" si="13"/>
        <v>1151.1100000000006</v>
      </c>
      <c r="S178" s="34">
        <f t="shared" si="14"/>
        <v>1151.1100000000006</v>
      </c>
    </row>
    <row r="179" spans="1:19" hidden="1" x14ac:dyDescent="0.25">
      <c r="A179" s="2">
        <v>8</v>
      </c>
      <c r="B179" s="2">
        <v>32702</v>
      </c>
      <c r="C179" s="2" t="s">
        <v>505</v>
      </c>
      <c r="D179" s="2">
        <v>2279957</v>
      </c>
      <c r="E179" s="2" t="s">
        <v>505</v>
      </c>
      <c r="F179" s="2" t="str">
        <f t="shared" si="15"/>
        <v>8327022279957</v>
      </c>
      <c r="G179" s="2" t="s">
        <v>407</v>
      </c>
      <c r="H179" s="4">
        <v>15241.28</v>
      </c>
      <c r="I179" s="4">
        <v>4911.8500000000004</v>
      </c>
      <c r="J179" s="4">
        <v>20153.13</v>
      </c>
      <c r="K179" s="4">
        <v>20903.439999999999</v>
      </c>
      <c r="L179" s="4">
        <v>20685.14</v>
      </c>
      <c r="M179" s="4">
        <v>20685.14</v>
      </c>
      <c r="N179" s="4">
        <v>0</v>
      </c>
      <c r="O179" s="4">
        <v>-532.01</v>
      </c>
      <c r="P179" s="20">
        <f t="shared" si="16"/>
        <v>1.3571786621596085</v>
      </c>
      <c r="Q179" s="20">
        <f t="shared" si="12"/>
        <v>1.0263983807974244</v>
      </c>
      <c r="R179" s="34">
        <f t="shared" si="13"/>
        <v>5443.8599999999988</v>
      </c>
      <c r="S179" s="34">
        <f t="shared" si="14"/>
        <v>532.0099999999984</v>
      </c>
    </row>
    <row r="180" spans="1:19" hidden="1" x14ac:dyDescent="0.25">
      <c r="A180" s="2">
        <v>7</v>
      </c>
      <c r="B180" s="2">
        <v>23103</v>
      </c>
      <c r="C180" s="2" t="s">
        <v>505</v>
      </c>
      <c r="D180" s="2">
        <v>2269931</v>
      </c>
      <c r="E180" s="2" t="s">
        <v>505</v>
      </c>
      <c r="F180" s="2" t="str">
        <f t="shared" si="15"/>
        <v>7231032269931</v>
      </c>
      <c r="G180" s="2" t="s">
        <v>383</v>
      </c>
      <c r="H180" s="4">
        <v>5000</v>
      </c>
      <c r="I180" s="4">
        <v>0</v>
      </c>
      <c r="J180" s="4">
        <v>5000</v>
      </c>
      <c r="K180" s="4">
        <v>3900.39</v>
      </c>
      <c r="L180" s="4">
        <v>3900.39</v>
      </c>
      <c r="M180" s="4">
        <v>3900.39</v>
      </c>
      <c r="N180" s="4">
        <v>0</v>
      </c>
      <c r="O180" s="4">
        <v>1099.6099999999999</v>
      </c>
      <c r="P180" s="20">
        <f t="shared" si="16"/>
        <v>0.78007799999999994</v>
      </c>
      <c r="Q180" s="20">
        <f t="shared" si="12"/>
        <v>0.78007799999999994</v>
      </c>
      <c r="R180" s="34">
        <f t="shared" si="13"/>
        <v>-1099.6100000000001</v>
      </c>
      <c r="S180" s="34">
        <f t="shared" si="14"/>
        <v>-1099.6100000000001</v>
      </c>
    </row>
    <row r="181" spans="1:19" hidden="1" x14ac:dyDescent="0.25">
      <c r="A181" s="2">
        <v>7</v>
      </c>
      <c r="B181" s="2">
        <v>23103</v>
      </c>
      <c r="C181" s="2" t="s">
        <v>505</v>
      </c>
      <c r="D181" s="2">
        <v>2269930</v>
      </c>
      <c r="E181" s="2" t="s">
        <v>505</v>
      </c>
      <c r="F181" s="2" t="str">
        <f t="shared" si="15"/>
        <v>7231032269930</v>
      </c>
      <c r="G181" s="2" t="s">
        <v>382</v>
      </c>
      <c r="H181" s="4">
        <v>2500</v>
      </c>
      <c r="I181" s="4">
        <v>0</v>
      </c>
      <c r="J181" s="4">
        <v>2500</v>
      </c>
      <c r="K181" s="4">
        <v>1618.1</v>
      </c>
      <c r="L181" s="4">
        <v>1618.1</v>
      </c>
      <c r="M181" s="4">
        <v>1618.1</v>
      </c>
      <c r="N181" s="4">
        <v>0</v>
      </c>
      <c r="O181" s="4">
        <v>881.9</v>
      </c>
      <c r="P181" s="20">
        <f t="shared" si="16"/>
        <v>0.64723999999999993</v>
      </c>
      <c r="Q181" s="20">
        <f t="shared" si="12"/>
        <v>0.64723999999999993</v>
      </c>
      <c r="R181" s="34">
        <f t="shared" si="13"/>
        <v>-881.90000000000009</v>
      </c>
      <c r="S181" s="34">
        <f t="shared" si="14"/>
        <v>-881.90000000000009</v>
      </c>
    </row>
    <row r="182" spans="1:19" hidden="1" x14ac:dyDescent="0.25">
      <c r="A182" s="2">
        <v>8</v>
      </c>
      <c r="B182" s="2">
        <v>32702</v>
      </c>
      <c r="C182" s="2" t="s">
        <v>505</v>
      </c>
      <c r="D182" s="2">
        <v>2269942</v>
      </c>
      <c r="E182" s="2" t="s">
        <v>505</v>
      </c>
      <c r="F182" s="2" t="str">
        <f t="shared" si="15"/>
        <v>8327022269942</v>
      </c>
      <c r="G182" s="2" t="s">
        <v>406</v>
      </c>
      <c r="H182" s="4">
        <v>0</v>
      </c>
      <c r="I182" s="4">
        <v>20000</v>
      </c>
      <c r="J182" s="4">
        <v>20000</v>
      </c>
      <c r="K182" s="4">
        <v>20000</v>
      </c>
      <c r="L182" s="4">
        <v>20000</v>
      </c>
      <c r="M182" s="4">
        <v>20000</v>
      </c>
      <c r="N182" s="4">
        <v>0</v>
      </c>
      <c r="O182" s="4">
        <v>0</v>
      </c>
      <c r="P182" s="20" t="e">
        <f t="shared" si="16"/>
        <v>#DIV/0!</v>
      </c>
      <c r="Q182" s="20">
        <f t="shared" si="12"/>
        <v>1</v>
      </c>
      <c r="R182" s="34">
        <f t="shared" si="13"/>
        <v>20000</v>
      </c>
      <c r="S182" s="34">
        <f t="shared" si="14"/>
        <v>0</v>
      </c>
    </row>
    <row r="183" spans="1:19" x14ac:dyDescent="0.25">
      <c r="A183" s="2">
        <v>10</v>
      </c>
      <c r="B183" s="2">
        <v>31100</v>
      </c>
      <c r="C183" s="2" t="s">
        <v>506</v>
      </c>
      <c r="D183" s="2">
        <v>6500005</v>
      </c>
      <c r="E183" s="2" t="s">
        <v>506</v>
      </c>
      <c r="F183" s="2" t="str">
        <f t="shared" si="15"/>
        <v>10311006500005</v>
      </c>
      <c r="G183" s="2" t="s">
        <v>488</v>
      </c>
      <c r="H183" s="4">
        <v>0</v>
      </c>
      <c r="I183" s="4">
        <v>20146.5</v>
      </c>
      <c r="J183" s="4">
        <v>20146.5</v>
      </c>
      <c r="K183" s="4">
        <v>20146.5</v>
      </c>
      <c r="L183" s="4">
        <v>20146.5</v>
      </c>
      <c r="M183" s="4">
        <v>20146.5</v>
      </c>
      <c r="N183" s="4">
        <v>0</v>
      </c>
      <c r="O183" s="4">
        <v>0</v>
      </c>
      <c r="P183" s="20" t="e">
        <f t="shared" si="16"/>
        <v>#DIV/0!</v>
      </c>
      <c r="Q183" s="20">
        <f t="shared" si="12"/>
        <v>1</v>
      </c>
      <c r="R183" s="34">
        <f t="shared" si="13"/>
        <v>20146.5</v>
      </c>
      <c r="S183" s="34">
        <f t="shared" si="14"/>
        <v>0</v>
      </c>
    </row>
    <row r="184" spans="1:19" x14ac:dyDescent="0.25">
      <c r="A184" s="2">
        <v>10</v>
      </c>
      <c r="B184" s="2">
        <v>92404</v>
      </c>
      <c r="C184" s="2" t="s">
        <v>506</v>
      </c>
      <c r="D184" s="2">
        <v>6220000</v>
      </c>
      <c r="E184" s="2" t="s">
        <v>506</v>
      </c>
      <c r="F184" s="2" t="str">
        <f t="shared" si="15"/>
        <v>10924046220000</v>
      </c>
      <c r="G184" s="2" t="s">
        <v>502</v>
      </c>
      <c r="H184" s="4">
        <v>10000</v>
      </c>
      <c r="I184" s="4">
        <v>6000</v>
      </c>
      <c r="J184" s="4">
        <v>16000</v>
      </c>
      <c r="K184" s="4">
        <v>0</v>
      </c>
      <c r="L184" s="4">
        <v>0</v>
      </c>
      <c r="M184" s="4">
        <v>0</v>
      </c>
      <c r="N184" s="4">
        <v>0</v>
      </c>
      <c r="O184" s="4">
        <v>16000</v>
      </c>
      <c r="P184" s="20">
        <f t="shared" si="16"/>
        <v>0</v>
      </c>
      <c r="Q184" s="20">
        <f t="shared" si="12"/>
        <v>0</v>
      </c>
      <c r="R184" s="34">
        <f t="shared" si="13"/>
        <v>-10000</v>
      </c>
      <c r="S184" s="34">
        <f t="shared" si="14"/>
        <v>-16000</v>
      </c>
    </row>
    <row r="185" spans="1:19" x14ac:dyDescent="0.25">
      <c r="A185" s="2">
        <v>1</v>
      </c>
      <c r="B185" s="2">
        <v>33302</v>
      </c>
      <c r="C185" s="2" t="s">
        <v>506</v>
      </c>
      <c r="D185" s="2">
        <v>6890000</v>
      </c>
      <c r="E185" s="2" t="s">
        <v>506</v>
      </c>
      <c r="F185" s="2" t="str">
        <f t="shared" si="15"/>
        <v>1333026890000</v>
      </c>
      <c r="G185" s="2" t="s">
        <v>88</v>
      </c>
      <c r="H185" s="4">
        <v>1500</v>
      </c>
      <c r="I185" s="4">
        <v>0</v>
      </c>
      <c r="J185" s="4">
        <v>1500</v>
      </c>
      <c r="K185" s="4">
        <v>4100</v>
      </c>
      <c r="L185" s="4">
        <v>4100</v>
      </c>
      <c r="M185" s="4">
        <v>4100</v>
      </c>
      <c r="N185" s="4">
        <v>0</v>
      </c>
      <c r="O185" s="4">
        <v>-2600</v>
      </c>
      <c r="P185" s="20">
        <f t="shared" si="16"/>
        <v>2.7333333333333334</v>
      </c>
      <c r="Q185" s="20">
        <f t="shared" si="12"/>
        <v>2.7333333333333334</v>
      </c>
      <c r="R185" s="34">
        <f t="shared" si="13"/>
        <v>2600</v>
      </c>
      <c r="S185" s="34">
        <f t="shared" si="14"/>
        <v>2600</v>
      </c>
    </row>
    <row r="186" spans="1:19" x14ac:dyDescent="0.25">
      <c r="A186" s="2">
        <v>10</v>
      </c>
      <c r="B186" s="2">
        <v>33302</v>
      </c>
      <c r="C186" s="2" t="s">
        <v>506</v>
      </c>
      <c r="D186" s="2">
        <v>6220000</v>
      </c>
      <c r="E186" s="2" t="s">
        <v>506</v>
      </c>
      <c r="F186" s="2" t="str">
        <f t="shared" si="15"/>
        <v>10333026220000</v>
      </c>
      <c r="G186" s="2" t="s">
        <v>490</v>
      </c>
      <c r="H186" s="4">
        <v>0</v>
      </c>
      <c r="I186" s="4">
        <v>55000</v>
      </c>
      <c r="J186" s="4">
        <v>55000</v>
      </c>
      <c r="K186" s="4">
        <v>0</v>
      </c>
      <c r="L186" s="4">
        <v>0</v>
      </c>
      <c r="M186" s="4">
        <v>0</v>
      </c>
      <c r="N186" s="4">
        <v>0</v>
      </c>
      <c r="O186" s="4">
        <v>55000</v>
      </c>
      <c r="P186" s="20" t="e">
        <f t="shared" si="16"/>
        <v>#DIV/0!</v>
      </c>
      <c r="Q186" s="20">
        <f t="shared" si="12"/>
        <v>0</v>
      </c>
      <c r="R186" s="34">
        <f t="shared" si="13"/>
        <v>0</v>
      </c>
      <c r="S186" s="34">
        <f t="shared" si="14"/>
        <v>-55000</v>
      </c>
    </row>
    <row r="187" spans="1:19" x14ac:dyDescent="0.25">
      <c r="A187" s="2">
        <v>1</v>
      </c>
      <c r="B187" s="2">
        <v>33302</v>
      </c>
      <c r="C187" s="2" t="s">
        <v>506</v>
      </c>
      <c r="D187" s="2">
        <v>6890002</v>
      </c>
      <c r="E187" s="2" t="s">
        <v>506</v>
      </c>
      <c r="F187" s="2" t="str">
        <f t="shared" si="15"/>
        <v>1333026890002</v>
      </c>
      <c r="G187" s="2" t="s">
        <v>89</v>
      </c>
      <c r="H187" s="4">
        <v>0</v>
      </c>
      <c r="I187" s="4">
        <v>0</v>
      </c>
      <c r="J187" s="4">
        <v>0</v>
      </c>
      <c r="K187" s="4">
        <v>2100</v>
      </c>
      <c r="L187" s="4">
        <v>0</v>
      </c>
      <c r="M187" s="4">
        <v>0</v>
      </c>
      <c r="N187" s="4">
        <v>0</v>
      </c>
      <c r="O187" s="4">
        <v>0</v>
      </c>
      <c r="P187" s="20" t="e">
        <f t="shared" si="16"/>
        <v>#DIV/0!</v>
      </c>
      <c r="Q187" s="20" t="e">
        <f t="shared" si="12"/>
        <v>#DIV/0!</v>
      </c>
      <c r="R187" s="34">
        <f t="shared" si="13"/>
        <v>0</v>
      </c>
      <c r="S187" s="34">
        <f t="shared" si="14"/>
        <v>0</v>
      </c>
    </row>
    <row r="188" spans="1:19" hidden="1" x14ac:dyDescent="0.25">
      <c r="A188" s="2">
        <v>1</v>
      </c>
      <c r="B188" s="2">
        <v>24100</v>
      </c>
      <c r="C188" s="2" t="s">
        <v>504</v>
      </c>
      <c r="D188" s="2">
        <v>1200301</v>
      </c>
      <c r="E188" s="2" t="s">
        <v>504</v>
      </c>
      <c r="F188" s="2" t="str">
        <f t="shared" si="15"/>
        <v>1241001200301</v>
      </c>
      <c r="G188" s="2" t="s">
        <v>13</v>
      </c>
      <c r="H188" s="4">
        <v>11422.79</v>
      </c>
      <c r="I188" s="4">
        <v>0</v>
      </c>
      <c r="J188" s="4">
        <v>11422.79</v>
      </c>
      <c r="K188" s="4">
        <v>10169.23</v>
      </c>
      <c r="L188" s="4">
        <v>10169.23</v>
      </c>
      <c r="M188" s="4">
        <v>10169.23</v>
      </c>
      <c r="N188" s="4">
        <v>0</v>
      </c>
      <c r="O188" s="4">
        <v>1253.56</v>
      </c>
      <c r="P188" s="20">
        <f t="shared" si="16"/>
        <v>0.89025798425778635</v>
      </c>
      <c r="Q188" s="20">
        <f t="shared" si="12"/>
        <v>0.89025798425778635</v>
      </c>
      <c r="R188" s="34">
        <f t="shared" si="13"/>
        <v>-1253.5600000000013</v>
      </c>
      <c r="S188" s="34">
        <f t="shared" si="14"/>
        <v>-1253.5600000000013</v>
      </c>
    </row>
    <row r="189" spans="1:19" hidden="1" x14ac:dyDescent="0.25">
      <c r="A189" s="2">
        <v>1</v>
      </c>
      <c r="B189" s="2">
        <v>24100</v>
      </c>
      <c r="C189" s="2" t="s">
        <v>504</v>
      </c>
      <c r="D189" s="2">
        <v>1200601</v>
      </c>
      <c r="E189" s="2" t="s">
        <v>504</v>
      </c>
      <c r="F189" s="2" t="str">
        <f t="shared" si="15"/>
        <v>1241001200601</v>
      </c>
      <c r="G189" s="2" t="s">
        <v>15</v>
      </c>
      <c r="H189" s="4">
        <v>1676.28</v>
      </c>
      <c r="I189" s="4">
        <v>0</v>
      </c>
      <c r="J189" s="4">
        <v>1676.28</v>
      </c>
      <c r="K189" s="4">
        <v>1311.16</v>
      </c>
      <c r="L189" s="4">
        <v>1311.16</v>
      </c>
      <c r="M189" s="4">
        <v>1311.16</v>
      </c>
      <c r="N189" s="4">
        <v>0</v>
      </c>
      <c r="O189" s="4">
        <v>365.12</v>
      </c>
      <c r="P189" s="20">
        <f t="shared" si="16"/>
        <v>0.782184360608013</v>
      </c>
      <c r="Q189" s="20">
        <f t="shared" si="12"/>
        <v>0.782184360608013</v>
      </c>
      <c r="R189" s="34">
        <f t="shared" si="13"/>
        <v>-365.11999999999989</v>
      </c>
      <c r="S189" s="34">
        <f t="shared" si="14"/>
        <v>-365.11999999999989</v>
      </c>
    </row>
    <row r="190" spans="1:19" hidden="1" x14ac:dyDescent="0.25">
      <c r="A190" s="2">
        <v>1</v>
      </c>
      <c r="B190" s="2">
        <v>24100</v>
      </c>
      <c r="C190" s="2" t="s">
        <v>504</v>
      </c>
      <c r="D190" s="2">
        <v>1210001</v>
      </c>
      <c r="E190" s="2" t="s">
        <v>504</v>
      </c>
      <c r="F190" s="2" t="str">
        <f t="shared" si="15"/>
        <v>1241001210001</v>
      </c>
      <c r="G190" s="2" t="s">
        <v>16</v>
      </c>
      <c r="H190" s="4">
        <v>6389.6</v>
      </c>
      <c r="I190" s="4">
        <v>0</v>
      </c>
      <c r="J190" s="4">
        <v>6389.6</v>
      </c>
      <c r="K190" s="4">
        <v>5824.89</v>
      </c>
      <c r="L190" s="4">
        <v>5824.89</v>
      </c>
      <c r="M190" s="4">
        <v>5824.89</v>
      </c>
      <c r="N190" s="4">
        <v>0</v>
      </c>
      <c r="O190" s="4">
        <v>564.71</v>
      </c>
      <c r="P190" s="20">
        <f t="shared" si="16"/>
        <v>0.91162044572430201</v>
      </c>
      <c r="Q190" s="20">
        <f t="shared" si="12"/>
        <v>0.91162044572430201</v>
      </c>
      <c r="R190" s="34">
        <f t="shared" si="13"/>
        <v>-564.71</v>
      </c>
      <c r="S190" s="34">
        <f t="shared" si="14"/>
        <v>-564.71</v>
      </c>
    </row>
    <row r="191" spans="1:19" hidden="1" x14ac:dyDescent="0.25">
      <c r="A191" s="2">
        <v>1</v>
      </c>
      <c r="B191" s="2">
        <v>24100</v>
      </c>
      <c r="C191" s="2" t="s">
        <v>504</v>
      </c>
      <c r="D191" s="2">
        <v>1210101</v>
      </c>
      <c r="E191" s="2" t="s">
        <v>504</v>
      </c>
      <c r="F191" s="2" t="str">
        <f t="shared" si="15"/>
        <v>1241001210101</v>
      </c>
      <c r="G191" s="2" t="s">
        <v>17</v>
      </c>
      <c r="H191" s="4">
        <v>4963.5600000000004</v>
      </c>
      <c r="I191" s="4">
        <v>0</v>
      </c>
      <c r="J191" s="4">
        <v>4963.5600000000004</v>
      </c>
      <c r="K191" s="4">
        <v>4524.9799999999996</v>
      </c>
      <c r="L191" s="4">
        <v>4524.9799999999996</v>
      </c>
      <c r="M191" s="4">
        <v>4524.9799999999996</v>
      </c>
      <c r="N191" s="4">
        <v>0</v>
      </c>
      <c r="O191" s="4">
        <v>438.58</v>
      </c>
      <c r="P191" s="20">
        <f t="shared" si="16"/>
        <v>0.91164003255727732</v>
      </c>
      <c r="Q191" s="20">
        <f t="shared" si="12"/>
        <v>0.91164003255727732</v>
      </c>
      <c r="R191" s="34">
        <f t="shared" si="13"/>
        <v>-438.58000000000084</v>
      </c>
      <c r="S191" s="34">
        <f t="shared" si="14"/>
        <v>-438.58000000000084</v>
      </c>
    </row>
    <row r="192" spans="1:19" hidden="1" x14ac:dyDescent="0.25">
      <c r="A192" s="2">
        <v>1</v>
      </c>
      <c r="B192" s="2">
        <v>24100</v>
      </c>
      <c r="C192" s="2" t="s">
        <v>504</v>
      </c>
      <c r="D192" s="2">
        <v>1300001</v>
      </c>
      <c r="E192" s="2" t="s">
        <v>504</v>
      </c>
      <c r="F192" s="2" t="str">
        <f t="shared" si="15"/>
        <v>1241001300001</v>
      </c>
      <c r="G192" s="2" t="s">
        <v>18</v>
      </c>
      <c r="H192" s="4">
        <v>16962.259999999998</v>
      </c>
      <c r="I192" s="4">
        <v>0</v>
      </c>
      <c r="J192" s="4">
        <v>16962.259999999998</v>
      </c>
      <c r="K192" s="4">
        <v>17132.96</v>
      </c>
      <c r="L192" s="4">
        <v>17132.96</v>
      </c>
      <c r="M192" s="4">
        <v>17132.96</v>
      </c>
      <c r="N192" s="4">
        <v>0</v>
      </c>
      <c r="O192" s="4">
        <v>-170.7</v>
      </c>
      <c r="P192" s="20">
        <f t="shared" si="16"/>
        <v>1.0100635174793926</v>
      </c>
      <c r="Q192" s="20">
        <f t="shared" si="12"/>
        <v>1.0100635174793926</v>
      </c>
      <c r="R192" s="34">
        <f t="shared" si="13"/>
        <v>170.70000000000073</v>
      </c>
      <c r="S192" s="34">
        <f t="shared" si="14"/>
        <v>170.70000000000073</v>
      </c>
    </row>
    <row r="193" spans="1:19" hidden="1" x14ac:dyDescent="0.25">
      <c r="A193" s="2">
        <v>1</v>
      </c>
      <c r="B193" s="2">
        <v>24100</v>
      </c>
      <c r="C193" s="2" t="s">
        <v>504</v>
      </c>
      <c r="D193" s="2">
        <v>1300002</v>
      </c>
      <c r="E193" s="2" t="s">
        <v>504</v>
      </c>
      <c r="F193" s="2" t="str">
        <f t="shared" si="15"/>
        <v>1241001300002</v>
      </c>
      <c r="G193" s="2" t="s">
        <v>19</v>
      </c>
      <c r="H193" s="4">
        <v>5876.88</v>
      </c>
      <c r="I193" s="4">
        <v>0</v>
      </c>
      <c r="J193" s="4">
        <v>5876.88</v>
      </c>
      <c r="K193" s="4">
        <v>5935.32</v>
      </c>
      <c r="L193" s="4">
        <v>5935.32</v>
      </c>
      <c r="M193" s="4">
        <v>5935.32</v>
      </c>
      <c r="N193" s="4">
        <v>0</v>
      </c>
      <c r="O193" s="4">
        <v>-58.44</v>
      </c>
      <c r="P193" s="20">
        <f t="shared" si="16"/>
        <v>1.0099440519459304</v>
      </c>
      <c r="Q193" s="20">
        <f t="shared" si="12"/>
        <v>1.0099440519459304</v>
      </c>
      <c r="R193" s="34">
        <f t="shared" si="13"/>
        <v>58.4399999999996</v>
      </c>
      <c r="S193" s="34">
        <f t="shared" si="14"/>
        <v>58.4399999999996</v>
      </c>
    </row>
    <row r="194" spans="1:19" hidden="1" x14ac:dyDescent="0.25">
      <c r="A194" s="2">
        <v>1</v>
      </c>
      <c r="B194" s="2">
        <v>24100</v>
      </c>
      <c r="C194" s="2" t="s">
        <v>504</v>
      </c>
      <c r="D194" s="2">
        <v>1300201</v>
      </c>
      <c r="E194" s="2" t="s">
        <v>504</v>
      </c>
      <c r="F194" s="2" t="str">
        <f t="shared" si="15"/>
        <v>1241001300201</v>
      </c>
      <c r="G194" s="2" t="s">
        <v>21</v>
      </c>
      <c r="H194" s="4">
        <v>9433.9</v>
      </c>
      <c r="I194" s="4">
        <v>0</v>
      </c>
      <c r="J194" s="4">
        <v>9433.9</v>
      </c>
      <c r="K194" s="4">
        <v>9526.2999999999993</v>
      </c>
      <c r="L194" s="4">
        <v>9526.2999999999993</v>
      </c>
      <c r="M194" s="4">
        <v>9526.2999999999993</v>
      </c>
      <c r="N194" s="4">
        <v>0</v>
      </c>
      <c r="O194" s="4">
        <v>-92.4</v>
      </c>
      <c r="P194" s="20">
        <f t="shared" si="16"/>
        <v>1.0097944646434667</v>
      </c>
      <c r="Q194" s="20">
        <f t="shared" si="12"/>
        <v>1.0097944646434667</v>
      </c>
      <c r="R194" s="34">
        <f t="shared" si="13"/>
        <v>92.399999999999636</v>
      </c>
      <c r="S194" s="34">
        <f t="shared" si="14"/>
        <v>92.399999999999636</v>
      </c>
    </row>
    <row r="195" spans="1:19" hidden="1" x14ac:dyDescent="0.25">
      <c r="A195" s="2">
        <v>1</v>
      </c>
      <c r="B195" s="2">
        <v>24100</v>
      </c>
      <c r="C195" s="2" t="s">
        <v>504</v>
      </c>
      <c r="D195" s="2">
        <v>1300202</v>
      </c>
      <c r="E195" s="2" t="s">
        <v>504</v>
      </c>
      <c r="F195" s="2" t="str">
        <f t="shared" si="15"/>
        <v>1241001300202</v>
      </c>
      <c r="G195" s="2" t="s">
        <v>22</v>
      </c>
      <c r="H195" s="4">
        <v>8005.34</v>
      </c>
      <c r="I195" s="4">
        <v>0</v>
      </c>
      <c r="J195" s="4">
        <v>8005.34</v>
      </c>
      <c r="K195" s="4">
        <v>8083.6</v>
      </c>
      <c r="L195" s="4">
        <v>8083.6</v>
      </c>
      <c r="M195" s="4">
        <v>8083.6</v>
      </c>
      <c r="N195" s="4">
        <v>0</v>
      </c>
      <c r="O195" s="4">
        <v>-78.260000000000005</v>
      </c>
      <c r="P195" s="20">
        <f t="shared" si="16"/>
        <v>1.0097759745369965</v>
      </c>
      <c r="Q195" s="20">
        <f t="shared" ref="Q195:Q258" si="17">(L195*100%)/J195</f>
        <v>1.0097759745369965</v>
      </c>
      <c r="R195" s="34">
        <f t="shared" ref="R195:R258" si="18">L195-H195</f>
        <v>78.260000000000218</v>
      </c>
      <c r="S195" s="34">
        <f t="shared" ref="S195:S258" si="19">L195-J195</f>
        <v>78.260000000000218</v>
      </c>
    </row>
    <row r="196" spans="1:19" hidden="1" x14ac:dyDescent="0.25">
      <c r="A196" s="2">
        <v>1</v>
      </c>
      <c r="B196" s="2">
        <v>24100</v>
      </c>
      <c r="C196" s="2" t="s">
        <v>504</v>
      </c>
      <c r="D196" s="2">
        <v>1310001</v>
      </c>
      <c r="E196" s="2" t="s">
        <v>504</v>
      </c>
      <c r="F196" s="2" t="str">
        <f t="shared" si="15"/>
        <v>1241001310001</v>
      </c>
      <c r="G196" s="2" t="s">
        <v>23</v>
      </c>
      <c r="H196" s="4">
        <v>29830.04</v>
      </c>
      <c r="I196" s="4">
        <v>13538.64</v>
      </c>
      <c r="J196" s="4">
        <v>43368.68</v>
      </c>
      <c r="K196" s="4">
        <v>30131.48</v>
      </c>
      <c r="L196" s="4">
        <v>30131.48</v>
      </c>
      <c r="M196" s="4">
        <v>30131.48</v>
      </c>
      <c r="N196" s="4">
        <v>0</v>
      </c>
      <c r="O196" s="4">
        <v>13237.2</v>
      </c>
      <c r="P196" s="20">
        <f t="shared" si="16"/>
        <v>1.0101052496074427</v>
      </c>
      <c r="Q196" s="20">
        <f t="shared" si="17"/>
        <v>0.69477512343008829</v>
      </c>
      <c r="R196" s="34">
        <f t="shared" si="18"/>
        <v>301.43999999999869</v>
      </c>
      <c r="S196" s="34">
        <f t="shared" si="19"/>
        <v>-13237.2</v>
      </c>
    </row>
    <row r="197" spans="1:19" hidden="1" x14ac:dyDescent="0.25">
      <c r="A197" s="2">
        <v>1</v>
      </c>
      <c r="B197" s="2">
        <v>24100</v>
      </c>
      <c r="C197" s="2" t="s">
        <v>504</v>
      </c>
      <c r="D197" s="2">
        <v>1310002</v>
      </c>
      <c r="E197" s="2" t="s">
        <v>504</v>
      </c>
      <c r="F197" s="2" t="str">
        <f t="shared" si="15"/>
        <v>1241001310002</v>
      </c>
      <c r="G197" s="2" t="s">
        <v>24</v>
      </c>
      <c r="H197" s="4">
        <v>2793.17</v>
      </c>
      <c r="I197" s="4">
        <v>0</v>
      </c>
      <c r="J197" s="4">
        <v>2793.17</v>
      </c>
      <c r="K197" s="4">
        <v>2820.2</v>
      </c>
      <c r="L197" s="4">
        <v>2820.2</v>
      </c>
      <c r="M197" s="4">
        <v>2820.2</v>
      </c>
      <c r="N197" s="4">
        <v>0</v>
      </c>
      <c r="O197" s="4">
        <v>-27.03</v>
      </c>
      <c r="P197" s="20">
        <f t="shared" si="16"/>
        <v>1.0096771768277619</v>
      </c>
      <c r="Q197" s="20">
        <f t="shared" si="17"/>
        <v>1.0096771768277619</v>
      </c>
      <c r="R197" s="34">
        <f t="shared" si="18"/>
        <v>27.029999999999745</v>
      </c>
      <c r="S197" s="34">
        <f t="shared" si="19"/>
        <v>27.029999999999745</v>
      </c>
    </row>
    <row r="198" spans="1:19" hidden="1" x14ac:dyDescent="0.25">
      <c r="A198" s="2">
        <v>1</v>
      </c>
      <c r="B198" s="2">
        <v>24100</v>
      </c>
      <c r="C198" s="2" t="s">
        <v>504</v>
      </c>
      <c r="D198" s="2">
        <v>1310003</v>
      </c>
      <c r="E198" s="2" t="s">
        <v>504</v>
      </c>
      <c r="F198" s="2" t="str">
        <f t="shared" si="15"/>
        <v>1241001310003</v>
      </c>
      <c r="G198" s="2" t="s">
        <v>25</v>
      </c>
      <c r="H198" s="4">
        <v>14232.4</v>
      </c>
      <c r="I198" s="4">
        <v>3478.08</v>
      </c>
      <c r="J198" s="4">
        <v>17710.48</v>
      </c>
      <c r="K198" s="4">
        <v>14371.84</v>
      </c>
      <c r="L198" s="4">
        <v>14371.84</v>
      </c>
      <c r="M198" s="4">
        <v>14371.84</v>
      </c>
      <c r="N198" s="4">
        <v>0</v>
      </c>
      <c r="O198" s="4">
        <v>3338.64</v>
      </c>
      <c r="P198" s="20">
        <f t="shared" si="16"/>
        <v>1.0097973637615583</v>
      </c>
      <c r="Q198" s="20">
        <f t="shared" si="17"/>
        <v>0.81148788739774413</v>
      </c>
      <c r="R198" s="34">
        <f t="shared" si="18"/>
        <v>139.44000000000051</v>
      </c>
      <c r="S198" s="34">
        <f t="shared" si="19"/>
        <v>-3338.6399999999994</v>
      </c>
    </row>
    <row r="199" spans="1:19" hidden="1" x14ac:dyDescent="0.25">
      <c r="A199" s="2">
        <v>1</v>
      </c>
      <c r="B199" s="2">
        <v>24100</v>
      </c>
      <c r="C199" s="2" t="s">
        <v>504</v>
      </c>
      <c r="D199" s="2">
        <v>1310004</v>
      </c>
      <c r="E199" s="2" t="s">
        <v>504</v>
      </c>
      <c r="F199" s="2" t="str">
        <f t="shared" si="15"/>
        <v>1241001310004</v>
      </c>
      <c r="G199" s="2" t="s">
        <v>26</v>
      </c>
      <c r="H199" s="4">
        <v>12168.24</v>
      </c>
      <c r="I199" s="4">
        <v>2318.7199999999998</v>
      </c>
      <c r="J199" s="4">
        <v>14486.96</v>
      </c>
      <c r="K199" s="4">
        <v>12287.24</v>
      </c>
      <c r="L199" s="4">
        <v>12287.24</v>
      </c>
      <c r="M199" s="4">
        <v>12287.24</v>
      </c>
      <c r="N199" s="4">
        <v>0</v>
      </c>
      <c r="O199" s="4">
        <v>2199.7199999999998</v>
      </c>
      <c r="P199" s="20">
        <f t="shared" si="16"/>
        <v>1.0097795572736896</v>
      </c>
      <c r="Q199" s="20">
        <f t="shared" si="17"/>
        <v>0.84815861988988717</v>
      </c>
      <c r="R199" s="34">
        <f t="shared" si="18"/>
        <v>119</v>
      </c>
      <c r="S199" s="34">
        <f t="shared" si="19"/>
        <v>-2199.7199999999993</v>
      </c>
    </row>
    <row r="200" spans="1:19" hidden="1" x14ac:dyDescent="0.25">
      <c r="A200" s="2">
        <v>1</v>
      </c>
      <c r="B200" s="2">
        <v>24100</v>
      </c>
      <c r="C200" s="2" t="s">
        <v>504</v>
      </c>
      <c r="D200" s="2">
        <v>1310005</v>
      </c>
      <c r="E200" s="2" t="s">
        <v>504</v>
      </c>
      <c r="F200" s="2" t="str">
        <f t="shared" si="15"/>
        <v>1241001310005</v>
      </c>
      <c r="G200" s="2" t="s">
        <v>27</v>
      </c>
      <c r="H200" s="4">
        <v>0</v>
      </c>
      <c r="I200" s="4">
        <v>0</v>
      </c>
      <c r="J200" s="4">
        <v>0</v>
      </c>
      <c r="K200" s="4">
        <v>946.51</v>
      </c>
      <c r="L200" s="4">
        <v>946.51</v>
      </c>
      <c r="M200" s="4">
        <v>946.51</v>
      </c>
      <c r="N200" s="4">
        <v>0</v>
      </c>
      <c r="O200" s="4">
        <v>-946.51</v>
      </c>
      <c r="P200" s="20" t="e">
        <f t="shared" si="16"/>
        <v>#DIV/0!</v>
      </c>
      <c r="Q200" s="20" t="e">
        <f t="shared" si="17"/>
        <v>#DIV/0!</v>
      </c>
      <c r="R200" s="34">
        <f t="shared" si="18"/>
        <v>946.51</v>
      </c>
      <c r="S200" s="34">
        <f t="shared" si="19"/>
        <v>946.51</v>
      </c>
    </row>
    <row r="201" spans="1:19" hidden="1" x14ac:dyDescent="0.25">
      <c r="A201" s="2">
        <v>1</v>
      </c>
      <c r="B201" s="2">
        <v>24100</v>
      </c>
      <c r="C201" s="2" t="s">
        <v>504</v>
      </c>
      <c r="D201" s="2">
        <v>1500001</v>
      </c>
      <c r="E201" s="2" t="s">
        <v>504</v>
      </c>
      <c r="F201" s="2" t="str">
        <f t="shared" si="15"/>
        <v>1241001500001</v>
      </c>
      <c r="G201" s="2" t="s">
        <v>28</v>
      </c>
      <c r="H201" s="4">
        <v>0</v>
      </c>
      <c r="I201" s="4">
        <v>1839.74</v>
      </c>
      <c r="J201" s="4">
        <v>1839.74</v>
      </c>
      <c r="K201" s="4">
        <v>498.31</v>
      </c>
      <c r="L201" s="4">
        <v>498.31</v>
      </c>
      <c r="M201" s="4">
        <v>498.31</v>
      </c>
      <c r="N201" s="4">
        <v>0</v>
      </c>
      <c r="O201" s="4">
        <v>1341.43</v>
      </c>
      <c r="P201" s="20" t="e">
        <f t="shared" si="16"/>
        <v>#DIV/0!</v>
      </c>
      <c r="Q201" s="20">
        <f t="shared" si="17"/>
        <v>0.27085892571776449</v>
      </c>
      <c r="R201" s="34">
        <f t="shared" si="18"/>
        <v>498.31</v>
      </c>
      <c r="S201" s="34">
        <f t="shared" si="19"/>
        <v>-1341.43</v>
      </c>
    </row>
    <row r="202" spans="1:19" hidden="1" x14ac:dyDescent="0.25">
      <c r="A202" s="2">
        <v>1</v>
      </c>
      <c r="B202" s="2">
        <v>24100</v>
      </c>
      <c r="C202" s="2" t="s">
        <v>504</v>
      </c>
      <c r="D202" s="2">
        <v>1500002</v>
      </c>
      <c r="E202" s="2" t="s">
        <v>504</v>
      </c>
      <c r="F202" s="2" t="str">
        <f t="shared" si="15"/>
        <v>1241001500002</v>
      </c>
      <c r="G202" s="2" t="s">
        <v>29</v>
      </c>
      <c r="H202" s="4">
        <v>0</v>
      </c>
      <c r="I202" s="4">
        <v>0</v>
      </c>
      <c r="J202" s="4">
        <v>0</v>
      </c>
      <c r="K202" s="4">
        <v>308.75</v>
      </c>
      <c r="L202" s="4">
        <v>308.75</v>
      </c>
      <c r="M202" s="4">
        <v>308.75</v>
      </c>
      <c r="N202" s="4">
        <v>0</v>
      </c>
      <c r="O202" s="4">
        <v>-308.75</v>
      </c>
      <c r="P202" s="20" t="e">
        <f t="shared" si="16"/>
        <v>#DIV/0!</v>
      </c>
      <c r="Q202" s="20" t="e">
        <f t="shared" si="17"/>
        <v>#DIV/0!</v>
      </c>
      <c r="R202" s="34">
        <f t="shared" si="18"/>
        <v>308.75</v>
      </c>
      <c r="S202" s="34">
        <f t="shared" si="19"/>
        <v>308.75</v>
      </c>
    </row>
    <row r="203" spans="1:19" hidden="1" x14ac:dyDescent="0.25">
      <c r="A203" s="2">
        <v>1</v>
      </c>
      <c r="B203" s="2">
        <v>24100</v>
      </c>
      <c r="C203" s="2" t="s">
        <v>504</v>
      </c>
      <c r="D203" s="2">
        <v>1500003</v>
      </c>
      <c r="E203" s="2" t="s">
        <v>504</v>
      </c>
      <c r="F203" s="2" t="str">
        <f t="shared" si="15"/>
        <v>1241001500003</v>
      </c>
      <c r="G203" s="2" t="s">
        <v>30</v>
      </c>
      <c r="H203" s="4">
        <v>0</v>
      </c>
      <c r="I203" s="4">
        <v>0</v>
      </c>
      <c r="J203" s="4">
        <v>0</v>
      </c>
      <c r="K203" s="4">
        <v>998</v>
      </c>
      <c r="L203" s="4">
        <v>998</v>
      </c>
      <c r="M203" s="4">
        <v>998</v>
      </c>
      <c r="N203" s="4">
        <v>0</v>
      </c>
      <c r="O203" s="4">
        <v>-998</v>
      </c>
      <c r="P203" s="20" t="e">
        <f t="shared" si="16"/>
        <v>#DIV/0!</v>
      </c>
      <c r="Q203" s="20" t="e">
        <f t="shared" si="17"/>
        <v>#DIV/0!</v>
      </c>
      <c r="R203" s="34">
        <f t="shared" si="18"/>
        <v>998</v>
      </c>
      <c r="S203" s="34">
        <f t="shared" si="19"/>
        <v>998</v>
      </c>
    </row>
    <row r="204" spans="1:19" hidden="1" x14ac:dyDescent="0.25">
      <c r="A204" s="2">
        <v>1</v>
      </c>
      <c r="B204" s="2">
        <v>24100</v>
      </c>
      <c r="C204" s="2" t="s">
        <v>504</v>
      </c>
      <c r="D204" s="2">
        <v>1600001</v>
      </c>
      <c r="E204" s="2" t="s">
        <v>504</v>
      </c>
      <c r="F204" s="2" t="str">
        <f t="shared" si="15"/>
        <v>1241001600001</v>
      </c>
      <c r="G204" s="2" t="s">
        <v>33</v>
      </c>
      <c r="H204" s="4">
        <v>39347.800000000003</v>
      </c>
      <c r="I204" s="4">
        <v>7651.79</v>
      </c>
      <c r="J204" s="4">
        <v>46999.59</v>
      </c>
      <c r="K204" s="4">
        <v>39663.370000000003</v>
      </c>
      <c r="L204" s="4">
        <v>39663.370000000003</v>
      </c>
      <c r="M204" s="4">
        <v>39663.370000000003</v>
      </c>
      <c r="N204" s="4">
        <v>0</v>
      </c>
      <c r="O204" s="4">
        <v>7336.22</v>
      </c>
      <c r="P204" s="20">
        <f t="shared" si="16"/>
        <v>1.0080200163668618</v>
      </c>
      <c r="Q204" s="20">
        <f t="shared" si="17"/>
        <v>0.84390885111976521</v>
      </c>
      <c r="R204" s="34">
        <f t="shared" si="18"/>
        <v>315.56999999999971</v>
      </c>
      <c r="S204" s="34">
        <f t="shared" si="19"/>
        <v>-7336.2199999999939</v>
      </c>
    </row>
    <row r="205" spans="1:19" hidden="1" x14ac:dyDescent="0.25">
      <c r="A205" s="2">
        <v>1</v>
      </c>
      <c r="B205" s="2">
        <v>24100</v>
      </c>
      <c r="C205" s="2" t="s">
        <v>504</v>
      </c>
      <c r="D205" s="2">
        <v>1620001</v>
      </c>
      <c r="E205" s="2" t="s">
        <v>504</v>
      </c>
      <c r="F205" s="2" t="str">
        <f t="shared" si="15"/>
        <v>1241001620001</v>
      </c>
      <c r="G205" s="2" t="s">
        <v>45</v>
      </c>
      <c r="H205" s="4">
        <v>300</v>
      </c>
      <c r="I205" s="4">
        <v>0</v>
      </c>
      <c r="J205" s="4">
        <v>300</v>
      </c>
      <c r="K205" s="4">
        <v>0</v>
      </c>
      <c r="L205" s="4">
        <v>0</v>
      </c>
      <c r="M205" s="4">
        <v>0</v>
      </c>
      <c r="N205" s="4">
        <v>0</v>
      </c>
      <c r="O205" s="4">
        <v>300</v>
      </c>
      <c r="P205" s="20">
        <f t="shared" si="16"/>
        <v>0</v>
      </c>
      <c r="Q205" s="20">
        <f t="shared" si="17"/>
        <v>0</v>
      </c>
      <c r="R205" s="34">
        <f t="shared" si="18"/>
        <v>-300</v>
      </c>
      <c r="S205" s="34">
        <f t="shared" si="19"/>
        <v>-300</v>
      </c>
    </row>
    <row r="206" spans="1:19" x14ac:dyDescent="0.25">
      <c r="A206" s="2">
        <v>1</v>
      </c>
      <c r="B206" s="2">
        <v>24100</v>
      </c>
      <c r="C206" s="2" t="s">
        <v>506</v>
      </c>
      <c r="D206" s="2">
        <v>6360000</v>
      </c>
      <c r="E206" s="2" t="s">
        <v>506</v>
      </c>
      <c r="F206" s="2" t="str">
        <f t="shared" si="15"/>
        <v>1241006360000</v>
      </c>
      <c r="G206" s="2" t="s">
        <v>51</v>
      </c>
      <c r="H206" s="4">
        <v>1000</v>
      </c>
      <c r="I206" s="4">
        <v>0</v>
      </c>
      <c r="J206" s="4">
        <v>1000</v>
      </c>
      <c r="K206" s="4">
        <v>544.5</v>
      </c>
      <c r="L206" s="4">
        <v>544.5</v>
      </c>
      <c r="M206" s="4">
        <v>544.5</v>
      </c>
      <c r="N206" s="4">
        <v>0</v>
      </c>
      <c r="O206" s="4">
        <v>455.5</v>
      </c>
      <c r="P206" s="20">
        <f t="shared" si="16"/>
        <v>0.54449999999999998</v>
      </c>
      <c r="Q206" s="20">
        <f t="shared" si="17"/>
        <v>0.54449999999999998</v>
      </c>
      <c r="R206" s="34">
        <f t="shared" si="18"/>
        <v>-455.5</v>
      </c>
      <c r="S206" s="34">
        <f t="shared" si="19"/>
        <v>-455.5</v>
      </c>
    </row>
    <row r="207" spans="1:19" x14ac:dyDescent="0.25">
      <c r="A207" s="2">
        <v>1</v>
      </c>
      <c r="B207" s="2">
        <v>32600</v>
      </c>
      <c r="C207" s="2" t="s">
        <v>506</v>
      </c>
      <c r="D207" s="2">
        <v>6360000</v>
      </c>
      <c r="E207" s="2" t="s">
        <v>506</v>
      </c>
      <c r="F207" s="2" t="str">
        <f t="shared" si="15"/>
        <v>1326006360000</v>
      </c>
      <c r="G207" s="2" t="s">
        <v>51</v>
      </c>
      <c r="H207" s="4">
        <v>1000</v>
      </c>
      <c r="I207" s="4">
        <v>0</v>
      </c>
      <c r="J207" s="4">
        <v>1000</v>
      </c>
      <c r="K207" s="4">
        <v>0</v>
      </c>
      <c r="L207" s="4">
        <v>0</v>
      </c>
      <c r="M207" s="4">
        <v>0</v>
      </c>
      <c r="N207" s="4">
        <v>0</v>
      </c>
      <c r="O207" s="4">
        <v>1000</v>
      </c>
      <c r="P207" s="20">
        <f t="shared" si="16"/>
        <v>0</v>
      </c>
      <c r="Q207" s="20">
        <f t="shared" si="17"/>
        <v>0</v>
      </c>
      <c r="R207" s="34">
        <f t="shared" si="18"/>
        <v>-1000</v>
      </c>
      <c r="S207" s="34">
        <f t="shared" si="19"/>
        <v>-1000</v>
      </c>
    </row>
    <row r="208" spans="1:19" x14ac:dyDescent="0.25">
      <c r="A208" s="2">
        <v>1</v>
      </c>
      <c r="B208" s="2">
        <v>32601</v>
      </c>
      <c r="C208" s="2" t="s">
        <v>506</v>
      </c>
      <c r="D208" s="2">
        <v>6360000</v>
      </c>
      <c r="E208" s="2" t="s">
        <v>506</v>
      </c>
      <c r="F208" s="2" t="str">
        <f t="shared" si="15"/>
        <v>1326016360000</v>
      </c>
      <c r="G208" s="2" t="s">
        <v>51</v>
      </c>
      <c r="H208" s="4">
        <v>3500</v>
      </c>
      <c r="I208" s="4">
        <v>0</v>
      </c>
      <c r="J208" s="4">
        <v>3500</v>
      </c>
      <c r="K208" s="4">
        <v>3500</v>
      </c>
      <c r="L208" s="4">
        <v>3500</v>
      </c>
      <c r="M208" s="4">
        <v>3500</v>
      </c>
      <c r="N208" s="4">
        <v>0</v>
      </c>
      <c r="O208" s="4">
        <v>0</v>
      </c>
      <c r="P208" s="20">
        <f t="shared" si="16"/>
        <v>1</v>
      </c>
      <c r="Q208" s="20">
        <f t="shared" si="17"/>
        <v>1</v>
      </c>
      <c r="R208" s="34">
        <f t="shared" si="18"/>
        <v>0</v>
      </c>
      <c r="S208" s="34">
        <f t="shared" si="19"/>
        <v>0</v>
      </c>
    </row>
    <row r="209" spans="1:19" x14ac:dyDescent="0.25">
      <c r="A209" s="2">
        <v>1</v>
      </c>
      <c r="B209" s="2">
        <v>34203</v>
      </c>
      <c r="C209" s="2" t="s">
        <v>506</v>
      </c>
      <c r="D209" s="2">
        <v>6360000</v>
      </c>
      <c r="E209" s="2" t="s">
        <v>506</v>
      </c>
      <c r="F209" s="2" t="str">
        <f t="shared" si="15"/>
        <v>1342036360000</v>
      </c>
      <c r="G209" s="2" t="s">
        <v>51</v>
      </c>
      <c r="H209" s="4">
        <v>9600</v>
      </c>
      <c r="I209" s="4">
        <v>0</v>
      </c>
      <c r="J209" s="4">
        <v>9600</v>
      </c>
      <c r="K209" s="4">
        <v>3427.83</v>
      </c>
      <c r="L209" s="4">
        <v>2173.06</v>
      </c>
      <c r="M209" s="4">
        <v>2173.06</v>
      </c>
      <c r="N209" s="4">
        <v>0</v>
      </c>
      <c r="O209" s="4">
        <v>7426.94</v>
      </c>
      <c r="P209" s="20">
        <f t="shared" si="16"/>
        <v>0.22636041666666665</v>
      </c>
      <c r="Q209" s="20">
        <f t="shared" si="17"/>
        <v>0.22636041666666665</v>
      </c>
      <c r="R209" s="34">
        <f t="shared" si="18"/>
        <v>-7426.9400000000005</v>
      </c>
      <c r="S209" s="34">
        <f t="shared" si="19"/>
        <v>-7426.9400000000005</v>
      </c>
    </row>
    <row r="210" spans="1:19" x14ac:dyDescent="0.25">
      <c r="A210" s="2">
        <v>1</v>
      </c>
      <c r="B210" s="2">
        <v>45901</v>
      </c>
      <c r="C210" s="2" t="s">
        <v>506</v>
      </c>
      <c r="D210" s="2">
        <v>6360000</v>
      </c>
      <c r="E210" s="2" t="s">
        <v>506</v>
      </c>
      <c r="F210" s="2" t="str">
        <f t="shared" si="15"/>
        <v>1459016360000</v>
      </c>
      <c r="G210" s="2" t="s">
        <v>51</v>
      </c>
      <c r="H210" s="4">
        <v>26000</v>
      </c>
      <c r="I210" s="4">
        <v>0</v>
      </c>
      <c r="J210" s="4">
        <v>26000</v>
      </c>
      <c r="K210" s="4">
        <v>0</v>
      </c>
      <c r="L210" s="4">
        <v>0</v>
      </c>
      <c r="M210" s="4">
        <v>0</v>
      </c>
      <c r="N210" s="4">
        <v>0</v>
      </c>
      <c r="O210" s="4">
        <v>26000</v>
      </c>
      <c r="P210" s="20">
        <f t="shared" si="16"/>
        <v>0</v>
      </c>
      <c r="Q210" s="20">
        <f t="shared" si="17"/>
        <v>0</v>
      </c>
      <c r="R210" s="34">
        <f t="shared" si="18"/>
        <v>-26000</v>
      </c>
      <c r="S210" s="34">
        <f t="shared" si="19"/>
        <v>-26000</v>
      </c>
    </row>
    <row r="211" spans="1:19" x14ac:dyDescent="0.25">
      <c r="A211" s="2">
        <v>1</v>
      </c>
      <c r="B211" s="2">
        <v>92000</v>
      </c>
      <c r="C211" s="2" t="s">
        <v>506</v>
      </c>
      <c r="D211" s="2">
        <v>6360000</v>
      </c>
      <c r="E211" s="2" t="s">
        <v>506</v>
      </c>
      <c r="F211" s="2" t="str">
        <f t="shared" si="15"/>
        <v>1920006360000</v>
      </c>
      <c r="G211" s="2" t="s">
        <v>51</v>
      </c>
      <c r="H211" s="4">
        <v>14500</v>
      </c>
      <c r="I211" s="4">
        <v>0</v>
      </c>
      <c r="J211" s="4">
        <v>14500</v>
      </c>
      <c r="K211" s="4">
        <v>17088.3</v>
      </c>
      <c r="L211" s="4">
        <v>3325.66</v>
      </c>
      <c r="M211" s="4">
        <v>3325.66</v>
      </c>
      <c r="N211" s="4">
        <v>0</v>
      </c>
      <c r="O211" s="4">
        <v>11174.34</v>
      </c>
      <c r="P211" s="20">
        <f t="shared" si="16"/>
        <v>0.22935586206896549</v>
      </c>
      <c r="Q211" s="20">
        <f t="shared" si="17"/>
        <v>0.22935586206896549</v>
      </c>
      <c r="R211" s="34">
        <f t="shared" si="18"/>
        <v>-11174.34</v>
      </c>
      <c r="S211" s="34">
        <f t="shared" si="19"/>
        <v>-11174.34</v>
      </c>
    </row>
    <row r="212" spans="1:19" hidden="1" x14ac:dyDescent="0.25">
      <c r="A212" s="2">
        <v>5</v>
      </c>
      <c r="B212" s="2">
        <v>33400</v>
      </c>
      <c r="C212" s="2" t="s">
        <v>505</v>
      </c>
      <c r="D212" s="2">
        <v>2260900</v>
      </c>
      <c r="E212" s="2" t="s">
        <v>505</v>
      </c>
      <c r="F212" s="2" t="str">
        <f t="shared" si="15"/>
        <v>5334002260900</v>
      </c>
      <c r="G212" s="2" t="s">
        <v>249</v>
      </c>
      <c r="H212" s="4">
        <v>6000</v>
      </c>
      <c r="I212" s="4">
        <v>0</v>
      </c>
      <c r="J212" s="4">
        <v>6000</v>
      </c>
      <c r="K212" s="4">
        <v>6000</v>
      </c>
      <c r="L212" s="4">
        <v>6000</v>
      </c>
      <c r="M212" s="4">
        <v>6000</v>
      </c>
      <c r="N212" s="4">
        <v>0</v>
      </c>
      <c r="O212" s="4">
        <v>0</v>
      </c>
      <c r="P212" s="20">
        <f t="shared" si="16"/>
        <v>1</v>
      </c>
      <c r="Q212" s="20">
        <f t="shared" si="17"/>
        <v>1</v>
      </c>
      <c r="R212" s="34">
        <f t="shared" si="18"/>
        <v>0</v>
      </c>
      <c r="S212" s="34">
        <f t="shared" si="19"/>
        <v>0</v>
      </c>
    </row>
    <row r="213" spans="1:19" hidden="1" x14ac:dyDescent="0.25">
      <c r="A213" s="2">
        <v>5</v>
      </c>
      <c r="B213" s="2">
        <v>33400</v>
      </c>
      <c r="C213" s="2" t="s">
        <v>505</v>
      </c>
      <c r="D213" s="2">
        <v>2260913</v>
      </c>
      <c r="E213" s="2" t="s">
        <v>505</v>
      </c>
      <c r="F213" s="2" t="str">
        <f t="shared" si="15"/>
        <v>5334002260913</v>
      </c>
      <c r="G213" s="2" t="s">
        <v>250</v>
      </c>
      <c r="H213" s="4">
        <v>800</v>
      </c>
      <c r="I213" s="4">
        <v>0</v>
      </c>
      <c r="J213" s="4">
        <v>800</v>
      </c>
      <c r="K213" s="4">
        <v>800</v>
      </c>
      <c r="L213" s="4">
        <v>800</v>
      </c>
      <c r="M213" s="4">
        <v>800</v>
      </c>
      <c r="N213" s="4">
        <v>0</v>
      </c>
      <c r="O213" s="4">
        <v>0</v>
      </c>
      <c r="P213" s="20">
        <f t="shared" si="16"/>
        <v>1</v>
      </c>
      <c r="Q213" s="20">
        <f t="shared" si="17"/>
        <v>1</v>
      </c>
      <c r="R213" s="34">
        <f t="shared" si="18"/>
        <v>0</v>
      </c>
      <c r="S213" s="34">
        <f t="shared" si="19"/>
        <v>0</v>
      </c>
    </row>
    <row r="214" spans="1:19" hidden="1" x14ac:dyDescent="0.25">
      <c r="A214" s="2">
        <v>1</v>
      </c>
      <c r="B214" s="2">
        <v>24104</v>
      </c>
      <c r="C214" s="2" t="s">
        <v>504</v>
      </c>
      <c r="D214" s="2">
        <v>1310001</v>
      </c>
      <c r="E214" s="2" t="s">
        <v>504</v>
      </c>
      <c r="F214" s="2" t="str">
        <f t="shared" si="15"/>
        <v>1241041310001</v>
      </c>
      <c r="G214" s="2" t="s">
        <v>23</v>
      </c>
      <c r="H214" s="4">
        <v>7457.44</v>
      </c>
      <c r="I214" s="4">
        <v>0</v>
      </c>
      <c r="J214" s="4">
        <v>7457.44</v>
      </c>
      <c r="K214" s="4">
        <v>7600.95</v>
      </c>
      <c r="L214" s="4">
        <v>7600.95</v>
      </c>
      <c r="M214" s="4">
        <v>7600.95</v>
      </c>
      <c r="N214" s="4">
        <v>0</v>
      </c>
      <c r="O214" s="4">
        <v>-143.51</v>
      </c>
      <c r="P214" s="20">
        <f t="shared" si="16"/>
        <v>1.0192438692098094</v>
      </c>
      <c r="Q214" s="20">
        <f t="shared" si="17"/>
        <v>1.0192438692098094</v>
      </c>
      <c r="R214" s="34">
        <f t="shared" si="18"/>
        <v>143.51000000000022</v>
      </c>
      <c r="S214" s="34">
        <f t="shared" si="19"/>
        <v>143.51000000000022</v>
      </c>
    </row>
    <row r="215" spans="1:19" hidden="1" x14ac:dyDescent="0.25">
      <c r="A215" s="2">
        <v>1</v>
      </c>
      <c r="B215" s="2">
        <v>24104</v>
      </c>
      <c r="C215" s="2" t="s">
        <v>504</v>
      </c>
      <c r="D215" s="2">
        <v>1310002</v>
      </c>
      <c r="E215" s="2" t="s">
        <v>504</v>
      </c>
      <c r="F215" s="2" t="str">
        <f t="shared" ref="F215:F278" si="20">_xlfn.CONCAT(A215,B215,D215)</f>
        <v>1241041310002</v>
      </c>
      <c r="G215" s="2" t="s">
        <v>24</v>
      </c>
      <c r="H215" s="4">
        <v>472.84</v>
      </c>
      <c r="I215" s="4">
        <v>0</v>
      </c>
      <c r="J215" s="4">
        <v>472.84</v>
      </c>
      <c r="K215" s="4">
        <v>489.26</v>
      </c>
      <c r="L215" s="4">
        <v>489.26</v>
      </c>
      <c r="M215" s="4">
        <v>489.26</v>
      </c>
      <c r="N215" s="4">
        <v>0</v>
      </c>
      <c r="O215" s="4">
        <v>-16.420000000000002</v>
      </c>
      <c r="P215" s="20">
        <f t="shared" ref="P215:P278" si="21">(L215*100%)/H215</f>
        <v>1.0347263344894679</v>
      </c>
      <c r="Q215" s="20">
        <f t="shared" si="17"/>
        <v>1.0347263344894679</v>
      </c>
      <c r="R215" s="34">
        <f t="shared" si="18"/>
        <v>16.420000000000016</v>
      </c>
      <c r="S215" s="34">
        <f t="shared" si="19"/>
        <v>16.420000000000016</v>
      </c>
    </row>
    <row r="216" spans="1:19" hidden="1" x14ac:dyDescent="0.25">
      <c r="A216" s="2">
        <v>1</v>
      </c>
      <c r="B216" s="2">
        <v>24104</v>
      </c>
      <c r="C216" s="2" t="s">
        <v>504</v>
      </c>
      <c r="D216" s="2">
        <v>1310003</v>
      </c>
      <c r="E216" s="2" t="s">
        <v>504</v>
      </c>
      <c r="F216" s="2" t="str">
        <f t="shared" si="20"/>
        <v>1241041310003</v>
      </c>
      <c r="G216" s="2" t="s">
        <v>25</v>
      </c>
      <c r="H216" s="4">
        <v>3558.1</v>
      </c>
      <c r="I216" s="4">
        <v>0</v>
      </c>
      <c r="J216" s="4">
        <v>3558.1</v>
      </c>
      <c r="K216" s="4">
        <v>3635.73</v>
      </c>
      <c r="L216" s="4">
        <v>3635.73</v>
      </c>
      <c r="M216" s="4">
        <v>3635.73</v>
      </c>
      <c r="N216" s="4">
        <v>0</v>
      </c>
      <c r="O216" s="4">
        <v>-77.63</v>
      </c>
      <c r="P216" s="20">
        <f t="shared" si="21"/>
        <v>1.0218178241196145</v>
      </c>
      <c r="Q216" s="20">
        <f t="shared" si="17"/>
        <v>1.0218178241196145</v>
      </c>
      <c r="R216" s="34">
        <f t="shared" si="18"/>
        <v>77.630000000000109</v>
      </c>
      <c r="S216" s="34">
        <f t="shared" si="19"/>
        <v>77.630000000000109</v>
      </c>
    </row>
    <row r="217" spans="1:19" hidden="1" x14ac:dyDescent="0.25">
      <c r="A217" s="2">
        <v>1</v>
      </c>
      <c r="B217" s="2">
        <v>24104</v>
      </c>
      <c r="C217" s="2" t="s">
        <v>504</v>
      </c>
      <c r="D217" s="2">
        <v>1310004</v>
      </c>
      <c r="E217" s="2" t="s">
        <v>504</v>
      </c>
      <c r="F217" s="2" t="str">
        <f t="shared" si="20"/>
        <v>1241041310004</v>
      </c>
      <c r="G217" s="2" t="s">
        <v>26</v>
      </c>
      <c r="H217" s="4">
        <v>2561.7199999999998</v>
      </c>
      <c r="I217" s="4">
        <v>0</v>
      </c>
      <c r="J217" s="4">
        <v>2561.7199999999998</v>
      </c>
      <c r="K217" s="4">
        <v>2617.58</v>
      </c>
      <c r="L217" s="4">
        <v>2617.58</v>
      </c>
      <c r="M217" s="4">
        <v>2617.58</v>
      </c>
      <c r="N217" s="4">
        <v>0</v>
      </c>
      <c r="O217" s="4">
        <v>-55.86</v>
      </c>
      <c r="P217" s="20">
        <f t="shared" si="21"/>
        <v>1.0218056618209641</v>
      </c>
      <c r="Q217" s="20">
        <f t="shared" si="17"/>
        <v>1.0218056618209641</v>
      </c>
      <c r="R217" s="34">
        <f t="shared" si="18"/>
        <v>55.860000000000127</v>
      </c>
      <c r="S217" s="34">
        <f t="shared" si="19"/>
        <v>55.860000000000127</v>
      </c>
    </row>
    <row r="218" spans="1:19" hidden="1" x14ac:dyDescent="0.25">
      <c r="A218" s="2">
        <v>1</v>
      </c>
      <c r="B218" s="2">
        <v>24104</v>
      </c>
      <c r="C218" s="2" t="s">
        <v>504</v>
      </c>
      <c r="D218" s="2">
        <v>1310005</v>
      </c>
      <c r="E218" s="2" t="s">
        <v>504</v>
      </c>
      <c r="F218" s="2" t="str">
        <f t="shared" si="20"/>
        <v>1241041310005</v>
      </c>
      <c r="G218" s="2" t="s">
        <v>27</v>
      </c>
      <c r="H218" s="4">
        <v>0</v>
      </c>
      <c r="I218" s="4">
        <v>0</v>
      </c>
      <c r="J218" s="4">
        <v>0</v>
      </c>
      <c r="K218" s="4">
        <v>1569.58</v>
      </c>
      <c r="L218" s="4">
        <v>1569.58</v>
      </c>
      <c r="M218" s="4">
        <v>1569.58</v>
      </c>
      <c r="N218" s="4">
        <v>0</v>
      </c>
      <c r="O218" s="4">
        <v>-1569.58</v>
      </c>
      <c r="P218" s="20" t="e">
        <f t="shared" si="21"/>
        <v>#DIV/0!</v>
      </c>
      <c r="Q218" s="20" t="e">
        <f t="shared" si="17"/>
        <v>#DIV/0!</v>
      </c>
      <c r="R218" s="34">
        <f t="shared" si="18"/>
        <v>1569.58</v>
      </c>
      <c r="S218" s="34">
        <f t="shared" si="19"/>
        <v>1569.58</v>
      </c>
    </row>
    <row r="219" spans="1:19" hidden="1" x14ac:dyDescent="0.25">
      <c r="A219" s="2">
        <v>1</v>
      </c>
      <c r="B219" s="2">
        <v>24104</v>
      </c>
      <c r="C219" s="2" t="s">
        <v>504</v>
      </c>
      <c r="D219" s="2">
        <v>1500002</v>
      </c>
      <c r="E219" s="2" t="s">
        <v>504</v>
      </c>
      <c r="F219" s="2" t="str">
        <f t="shared" si="20"/>
        <v>1241041500002</v>
      </c>
      <c r="G219" s="2" t="s">
        <v>29</v>
      </c>
      <c r="H219" s="4">
        <v>0</v>
      </c>
      <c r="I219" s="4">
        <v>122.94</v>
      </c>
      <c r="J219" s="4">
        <v>122.94</v>
      </c>
      <c r="K219" s="4">
        <v>0</v>
      </c>
      <c r="L219" s="4">
        <v>0</v>
      </c>
      <c r="M219" s="4">
        <v>0</v>
      </c>
      <c r="N219" s="4">
        <v>0</v>
      </c>
      <c r="O219" s="4">
        <v>122.94</v>
      </c>
      <c r="P219" s="20" t="e">
        <f t="shared" si="21"/>
        <v>#DIV/0!</v>
      </c>
      <c r="Q219" s="20">
        <f t="shared" si="17"/>
        <v>0</v>
      </c>
      <c r="R219" s="34">
        <f t="shared" si="18"/>
        <v>0</v>
      </c>
      <c r="S219" s="34">
        <f t="shared" si="19"/>
        <v>-122.94</v>
      </c>
    </row>
    <row r="220" spans="1:19" hidden="1" x14ac:dyDescent="0.25">
      <c r="A220" s="2">
        <v>1</v>
      </c>
      <c r="B220" s="2">
        <v>24104</v>
      </c>
      <c r="C220" s="2" t="s">
        <v>504</v>
      </c>
      <c r="D220" s="2">
        <v>1500003</v>
      </c>
      <c r="E220" s="2" t="s">
        <v>504</v>
      </c>
      <c r="F220" s="2" t="str">
        <f t="shared" si="20"/>
        <v>1241041500003</v>
      </c>
      <c r="G220" s="2" t="s">
        <v>30</v>
      </c>
      <c r="H220" s="4">
        <v>0</v>
      </c>
      <c r="I220" s="4">
        <v>0</v>
      </c>
      <c r="J220" s="4">
        <v>0</v>
      </c>
      <c r="K220" s="4">
        <v>122.94</v>
      </c>
      <c r="L220" s="4">
        <v>122.94</v>
      </c>
      <c r="M220" s="4">
        <v>122.94</v>
      </c>
      <c r="N220" s="4">
        <v>0</v>
      </c>
      <c r="O220" s="4">
        <v>-122.94</v>
      </c>
      <c r="P220" s="20" t="e">
        <f t="shared" si="21"/>
        <v>#DIV/0!</v>
      </c>
      <c r="Q220" s="20" t="e">
        <f t="shared" si="17"/>
        <v>#DIV/0!</v>
      </c>
      <c r="R220" s="34">
        <f t="shared" si="18"/>
        <v>122.94</v>
      </c>
      <c r="S220" s="34">
        <f t="shared" si="19"/>
        <v>122.94</v>
      </c>
    </row>
    <row r="221" spans="1:19" hidden="1" x14ac:dyDescent="0.25">
      <c r="A221" s="2">
        <v>1</v>
      </c>
      <c r="B221" s="2">
        <v>24104</v>
      </c>
      <c r="C221" s="2" t="s">
        <v>504</v>
      </c>
      <c r="D221" s="2">
        <v>1600001</v>
      </c>
      <c r="E221" s="2" t="s">
        <v>504</v>
      </c>
      <c r="F221" s="2" t="str">
        <f t="shared" si="20"/>
        <v>1241041600001</v>
      </c>
      <c r="G221" s="2" t="s">
        <v>33</v>
      </c>
      <c r="H221" s="4">
        <v>4602.12</v>
      </c>
      <c r="I221" s="4">
        <v>0</v>
      </c>
      <c r="J221" s="4">
        <v>4602.12</v>
      </c>
      <c r="K221" s="4">
        <v>4777.5</v>
      </c>
      <c r="L221" s="4">
        <v>4777.5</v>
      </c>
      <c r="M221" s="4">
        <v>4777.5</v>
      </c>
      <c r="N221" s="4">
        <v>0</v>
      </c>
      <c r="O221" s="4">
        <v>-175.38</v>
      </c>
      <c r="P221" s="20">
        <f t="shared" si="21"/>
        <v>1.0381085238976819</v>
      </c>
      <c r="Q221" s="20">
        <f t="shared" si="17"/>
        <v>1.0381085238976819</v>
      </c>
      <c r="R221" s="34">
        <f t="shared" si="18"/>
        <v>175.38000000000011</v>
      </c>
      <c r="S221" s="34">
        <f t="shared" si="19"/>
        <v>175.38000000000011</v>
      </c>
    </row>
    <row r="222" spans="1:19" hidden="1" x14ac:dyDescent="0.25">
      <c r="A222" s="2">
        <v>4</v>
      </c>
      <c r="B222" s="2">
        <v>17200</v>
      </c>
      <c r="C222" s="2" t="s">
        <v>505</v>
      </c>
      <c r="D222" s="2">
        <v>2210102</v>
      </c>
      <c r="E222" s="2" t="s">
        <v>505</v>
      </c>
      <c r="F222" s="2" t="str">
        <f t="shared" si="20"/>
        <v>4172002210102</v>
      </c>
      <c r="G222" s="2" t="s">
        <v>220</v>
      </c>
      <c r="H222" s="4">
        <v>0</v>
      </c>
      <c r="I222" s="4">
        <v>0</v>
      </c>
      <c r="J222" s="4">
        <v>0</v>
      </c>
      <c r="K222" s="4">
        <v>416.06</v>
      </c>
      <c r="L222" s="4">
        <v>416.06</v>
      </c>
      <c r="M222" s="4">
        <v>416.06</v>
      </c>
      <c r="N222" s="4">
        <v>0</v>
      </c>
      <c r="O222" s="4">
        <v>-416.06</v>
      </c>
      <c r="P222" s="20" t="e">
        <f t="shared" si="21"/>
        <v>#DIV/0!</v>
      </c>
      <c r="Q222" s="20" t="e">
        <f t="shared" si="17"/>
        <v>#DIV/0!</v>
      </c>
      <c r="R222" s="34">
        <f>L222-H222</f>
        <v>416.06</v>
      </c>
      <c r="S222" s="34">
        <f t="shared" si="19"/>
        <v>416.06</v>
      </c>
    </row>
    <row r="223" spans="1:19" hidden="1" x14ac:dyDescent="0.25">
      <c r="A223" s="2">
        <v>1</v>
      </c>
      <c r="B223" s="2">
        <v>24131</v>
      </c>
      <c r="C223" s="2" t="s">
        <v>504</v>
      </c>
      <c r="D223" s="2">
        <v>1310001</v>
      </c>
      <c r="E223" s="2" t="s">
        <v>504</v>
      </c>
      <c r="F223" s="2" t="str">
        <f t="shared" si="20"/>
        <v>1241311310001</v>
      </c>
      <c r="G223" s="2" t="s">
        <v>23</v>
      </c>
      <c r="H223" s="4">
        <v>0</v>
      </c>
      <c r="I223" s="4">
        <v>9325.42</v>
      </c>
      <c r="J223" s="4">
        <v>9325.42</v>
      </c>
      <c r="K223" s="4">
        <v>31.11</v>
      </c>
      <c r="L223" s="4">
        <v>31.11</v>
      </c>
      <c r="M223" s="4">
        <v>31.11</v>
      </c>
      <c r="N223" s="4">
        <v>0</v>
      </c>
      <c r="O223" s="4">
        <v>9294.31</v>
      </c>
      <c r="P223" s="20" t="e">
        <f t="shared" si="21"/>
        <v>#DIV/0!</v>
      </c>
      <c r="Q223" s="20">
        <f t="shared" si="17"/>
        <v>3.3360427734085971E-3</v>
      </c>
      <c r="R223" s="34">
        <f t="shared" si="18"/>
        <v>31.11</v>
      </c>
      <c r="S223" s="34">
        <f t="shared" si="19"/>
        <v>-9294.31</v>
      </c>
    </row>
    <row r="224" spans="1:19" hidden="1" x14ac:dyDescent="0.25">
      <c r="A224" s="2">
        <v>1</v>
      </c>
      <c r="B224" s="2">
        <v>24131</v>
      </c>
      <c r="C224" s="2" t="s">
        <v>504</v>
      </c>
      <c r="D224" s="2">
        <v>1500002</v>
      </c>
      <c r="E224" s="2" t="s">
        <v>504</v>
      </c>
      <c r="F224" s="2" t="str">
        <f t="shared" si="20"/>
        <v>1241311500002</v>
      </c>
      <c r="G224" s="2" t="s">
        <v>29</v>
      </c>
      <c r="H224" s="4">
        <v>0</v>
      </c>
      <c r="I224" s="4">
        <v>0</v>
      </c>
      <c r="J224" s="4">
        <v>0</v>
      </c>
      <c r="K224" s="4">
        <v>1200</v>
      </c>
      <c r="L224" s="4">
        <v>1200</v>
      </c>
      <c r="M224" s="4">
        <v>1200</v>
      </c>
      <c r="N224" s="4">
        <v>0</v>
      </c>
      <c r="O224" s="4">
        <v>-1200</v>
      </c>
      <c r="P224" s="20" t="e">
        <f t="shared" si="21"/>
        <v>#DIV/0!</v>
      </c>
      <c r="Q224" s="20" t="e">
        <f t="shared" si="17"/>
        <v>#DIV/0!</v>
      </c>
      <c r="R224" s="34">
        <f t="shared" si="18"/>
        <v>1200</v>
      </c>
      <c r="S224" s="34">
        <f t="shared" si="19"/>
        <v>1200</v>
      </c>
    </row>
    <row r="225" spans="1:19" hidden="1" x14ac:dyDescent="0.25">
      <c r="A225" s="2">
        <v>1</v>
      </c>
      <c r="B225" s="2">
        <v>24133</v>
      </c>
      <c r="C225" s="2" t="s">
        <v>504</v>
      </c>
      <c r="D225" s="2">
        <v>1310001</v>
      </c>
      <c r="E225" s="2" t="s">
        <v>504</v>
      </c>
      <c r="F225" s="2" t="str">
        <f t="shared" si="20"/>
        <v>1241331310001</v>
      </c>
      <c r="G225" s="2" t="s">
        <v>23</v>
      </c>
      <c r="H225" s="4">
        <v>0</v>
      </c>
      <c r="I225" s="4">
        <v>9336.8700000000008</v>
      </c>
      <c r="J225" s="4">
        <v>9336.8700000000008</v>
      </c>
      <c r="K225" s="4">
        <v>37449.22</v>
      </c>
      <c r="L225" s="4">
        <v>37449.22</v>
      </c>
      <c r="M225" s="4">
        <v>37449.22</v>
      </c>
      <c r="N225" s="4">
        <v>0</v>
      </c>
      <c r="O225" s="4">
        <v>-28112.35</v>
      </c>
      <c r="P225" s="20" t="e">
        <f t="shared" si="21"/>
        <v>#DIV/0!</v>
      </c>
      <c r="Q225" s="20">
        <f t="shared" si="17"/>
        <v>4.0108965852582283</v>
      </c>
      <c r="R225" s="34">
        <f t="shared" si="18"/>
        <v>37449.22</v>
      </c>
      <c r="S225" s="34">
        <f t="shared" si="19"/>
        <v>28112.35</v>
      </c>
    </row>
    <row r="226" spans="1:19" hidden="1" x14ac:dyDescent="0.25">
      <c r="A226" s="2">
        <v>1</v>
      </c>
      <c r="B226" s="2">
        <v>24133</v>
      </c>
      <c r="C226" s="2" t="s">
        <v>504</v>
      </c>
      <c r="D226" s="2">
        <v>1310003</v>
      </c>
      <c r="E226" s="2" t="s">
        <v>504</v>
      </c>
      <c r="F226" s="2" t="str">
        <f t="shared" si="20"/>
        <v>1241331310003</v>
      </c>
      <c r="G226" s="2" t="s">
        <v>25</v>
      </c>
      <c r="H226" s="4">
        <v>0</v>
      </c>
      <c r="I226" s="4">
        <v>28226.63</v>
      </c>
      <c r="J226" s="4">
        <v>28226.63</v>
      </c>
      <c r="K226" s="4">
        <v>0</v>
      </c>
      <c r="L226" s="4">
        <v>0</v>
      </c>
      <c r="M226" s="4">
        <v>0</v>
      </c>
      <c r="N226" s="4">
        <v>0</v>
      </c>
      <c r="O226" s="4">
        <v>28226.63</v>
      </c>
      <c r="P226" s="20" t="e">
        <f t="shared" si="21"/>
        <v>#DIV/0!</v>
      </c>
      <c r="Q226" s="20">
        <f t="shared" si="17"/>
        <v>0</v>
      </c>
      <c r="R226" s="34">
        <f t="shared" si="18"/>
        <v>0</v>
      </c>
      <c r="S226" s="34">
        <f t="shared" si="19"/>
        <v>-28226.63</v>
      </c>
    </row>
    <row r="227" spans="1:19" hidden="1" x14ac:dyDescent="0.25">
      <c r="A227" s="2">
        <v>1</v>
      </c>
      <c r="B227" s="2">
        <v>24133</v>
      </c>
      <c r="C227" s="2" t="s">
        <v>504</v>
      </c>
      <c r="D227" s="2">
        <v>1310004</v>
      </c>
      <c r="E227" s="2" t="s">
        <v>504</v>
      </c>
      <c r="F227" s="2" t="str">
        <f t="shared" si="20"/>
        <v>1241331310004</v>
      </c>
      <c r="G227" s="2" t="s">
        <v>26</v>
      </c>
      <c r="H227" s="4">
        <v>0</v>
      </c>
      <c r="I227" s="4">
        <v>18825.13</v>
      </c>
      <c r="J227" s="4">
        <v>18825.13</v>
      </c>
      <c r="K227" s="4">
        <v>0</v>
      </c>
      <c r="L227" s="4">
        <v>0</v>
      </c>
      <c r="M227" s="4">
        <v>0</v>
      </c>
      <c r="N227" s="4">
        <v>0</v>
      </c>
      <c r="O227" s="4">
        <v>18825.13</v>
      </c>
      <c r="P227" s="20" t="e">
        <f t="shared" si="21"/>
        <v>#DIV/0!</v>
      </c>
      <c r="Q227" s="20">
        <f t="shared" si="17"/>
        <v>0</v>
      </c>
      <c r="R227" s="34">
        <f t="shared" si="18"/>
        <v>0</v>
      </c>
      <c r="S227" s="34">
        <f t="shared" si="19"/>
        <v>-18825.13</v>
      </c>
    </row>
    <row r="228" spans="1:19" hidden="1" x14ac:dyDescent="0.25">
      <c r="A228" s="2">
        <v>1</v>
      </c>
      <c r="B228" s="2">
        <v>24133</v>
      </c>
      <c r="C228" s="2" t="s">
        <v>504</v>
      </c>
      <c r="D228" s="2">
        <v>1310005</v>
      </c>
      <c r="E228" s="2" t="s">
        <v>504</v>
      </c>
      <c r="F228" s="2" t="str">
        <f t="shared" si="20"/>
        <v>1241331310005</v>
      </c>
      <c r="G228" s="2" t="s">
        <v>27</v>
      </c>
      <c r="H228" s="4">
        <v>0</v>
      </c>
      <c r="I228" s="4">
        <v>0</v>
      </c>
      <c r="J228" s="4">
        <v>0</v>
      </c>
      <c r="K228" s="4">
        <v>3456</v>
      </c>
      <c r="L228" s="4">
        <v>3456</v>
      </c>
      <c r="M228" s="4">
        <v>3456</v>
      </c>
      <c r="N228" s="4">
        <v>0</v>
      </c>
      <c r="O228" s="4">
        <v>-3456</v>
      </c>
      <c r="P228" s="20" t="e">
        <f t="shared" si="21"/>
        <v>#DIV/0!</v>
      </c>
      <c r="Q228" s="20" t="e">
        <f t="shared" si="17"/>
        <v>#DIV/0!</v>
      </c>
      <c r="R228" s="34">
        <f t="shared" si="18"/>
        <v>3456</v>
      </c>
      <c r="S228" s="34">
        <f t="shared" si="19"/>
        <v>3456</v>
      </c>
    </row>
    <row r="229" spans="1:19" hidden="1" x14ac:dyDescent="0.25">
      <c r="A229" s="2">
        <v>1</v>
      </c>
      <c r="B229" s="2">
        <v>24133</v>
      </c>
      <c r="C229" s="2" t="s">
        <v>504</v>
      </c>
      <c r="D229" s="2">
        <v>1500003</v>
      </c>
      <c r="E229" s="2" t="s">
        <v>504</v>
      </c>
      <c r="F229" s="2" t="str">
        <f t="shared" si="20"/>
        <v>1241331500003</v>
      </c>
      <c r="G229" s="2" t="s">
        <v>30</v>
      </c>
      <c r="H229" s="4">
        <v>0</v>
      </c>
      <c r="I229" s="4">
        <v>0</v>
      </c>
      <c r="J229" s="4">
        <v>0</v>
      </c>
      <c r="K229" s="4">
        <v>1166.6199999999999</v>
      </c>
      <c r="L229" s="4">
        <v>1166.6199999999999</v>
      </c>
      <c r="M229" s="4">
        <v>1166.6199999999999</v>
      </c>
      <c r="N229" s="4">
        <v>0</v>
      </c>
      <c r="O229" s="4">
        <v>-1166.6199999999999</v>
      </c>
      <c r="P229" s="20" t="e">
        <f t="shared" si="21"/>
        <v>#DIV/0!</v>
      </c>
      <c r="Q229" s="20" t="e">
        <f t="shared" si="17"/>
        <v>#DIV/0!</v>
      </c>
      <c r="R229" s="34">
        <f t="shared" si="18"/>
        <v>1166.6199999999999</v>
      </c>
      <c r="S229" s="34">
        <f t="shared" si="19"/>
        <v>1166.6199999999999</v>
      </c>
    </row>
    <row r="230" spans="1:19" hidden="1" x14ac:dyDescent="0.25">
      <c r="A230" s="2">
        <v>1</v>
      </c>
      <c r="B230" s="2">
        <v>24133</v>
      </c>
      <c r="C230" s="2" t="s">
        <v>504</v>
      </c>
      <c r="D230" s="2">
        <v>1600001</v>
      </c>
      <c r="E230" s="2" t="s">
        <v>504</v>
      </c>
      <c r="F230" s="2" t="str">
        <f t="shared" si="20"/>
        <v>1241331600001</v>
      </c>
      <c r="G230" s="2" t="s">
        <v>33</v>
      </c>
      <c r="H230" s="4">
        <v>0</v>
      </c>
      <c r="I230" s="4">
        <v>38815.43</v>
      </c>
      <c r="J230" s="4">
        <v>38815.43</v>
      </c>
      <c r="K230" s="4">
        <v>7291.96</v>
      </c>
      <c r="L230" s="4">
        <v>7291.96</v>
      </c>
      <c r="M230" s="4">
        <v>7291.96</v>
      </c>
      <c r="N230" s="4">
        <v>0</v>
      </c>
      <c r="O230" s="4">
        <v>31523.47</v>
      </c>
      <c r="P230" s="20" t="e">
        <f t="shared" si="21"/>
        <v>#DIV/0!</v>
      </c>
      <c r="Q230" s="20">
        <f t="shared" si="17"/>
        <v>0.1878624042036891</v>
      </c>
      <c r="R230" s="34">
        <f t="shared" si="18"/>
        <v>7291.96</v>
      </c>
      <c r="S230" s="34">
        <f t="shared" si="19"/>
        <v>-31523.47</v>
      </c>
    </row>
    <row r="231" spans="1:19" hidden="1" x14ac:dyDescent="0.25">
      <c r="A231" s="2">
        <v>1</v>
      </c>
      <c r="B231" s="2">
        <v>24134</v>
      </c>
      <c r="C231" s="2" t="s">
        <v>504</v>
      </c>
      <c r="D231" s="2">
        <v>1310001</v>
      </c>
      <c r="E231" s="2" t="s">
        <v>504</v>
      </c>
      <c r="F231" s="2" t="str">
        <f t="shared" si="20"/>
        <v>1241341310001</v>
      </c>
      <c r="G231" s="2" t="s">
        <v>23</v>
      </c>
      <c r="H231" s="4">
        <v>0</v>
      </c>
      <c r="I231" s="4">
        <v>19913.13</v>
      </c>
      <c r="J231" s="4">
        <v>19913.13</v>
      </c>
      <c r="K231" s="4">
        <v>9060.4500000000007</v>
      </c>
      <c r="L231" s="4">
        <v>9060.4500000000007</v>
      </c>
      <c r="M231" s="4">
        <v>9060.4500000000007</v>
      </c>
      <c r="N231" s="4">
        <v>0</v>
      </c>
      <c r="O231" s="4">
        <v>10852.68</v>
      </c>
      <c r="P231" s="20" t="e">
        <f t="shared" si="21"/>
        <v>#DIV/0!</v>
      </c>
      <c r="Q231" s="20">
        <f t="shared" si="17"/>
        <v>0.45499878723234372</v>
      </c>
      <c r="R231" s="34">
        <f t="shared" si="18"/>
        <v>9060.4500000000007</v>
      </c>
      <c r="S231" s="34">
        <f t="shared" si="19"/>
        <v>-10852.68</v>
      </c>
    </row>
    <row r="232" spans="1:19" hidden="1" x14ac:dyDescent="0.25">
      <c r="A232" s="2">
        <v>1</v>
      </c>
      <c r="B232" s="2">
        <v>24134</v>
      </c>
      <c r="C232" s="2" t="s">
        <v>504</v>
      </c>
      <c r="D232" s="2">
        <v>1310002</v>
      </c>
      <c r="E232" s="2" t="s">
        <v>504</v>
      </c>
      <c r="F232" s="2" t="str">
        <f t="shared" si="20"/>
        <v>1241341310002</v>
      </c>
      <c r="G232" s="2" t="s">
        <v>24</v>
      </c>
      <c r="H232" s="4">
        <v>0</v>
      </c>
      <c r="I232" s="4">
        <v>0</v>
      </c>
      <c r="J232" s="4">
        <v>0</v>
      </c>
      <c r="K232" s="4">
        <v>45.76</v>
      </c>
      <c r="L232" s="4">
        <v>45.76</v>
      </c>
      <c r="M232" s="4">
        <v>45.76</v>
      </c>
      <c r="N232" s="4">
        <v>0</v>
      </c>
      <c r="O232" s="4">
        <v>-45.76</v>
      </c>
      <c r="P232" s="20" t="e">
        <f t="shared" si="21"/>
        <v>#DIV/0!</v>
      </c>
      <c r="Q232" s="20" t="e">
        <f t="shared" si="17"/>
        <v>#DIV/0!</v>
      </c>
      <c r="R232" s="34">
        <f t="shared" si="18"/>
        <v>45.76</v>
      </c>
      <c r="S232" s="34">
        <f t="shared" si="19"/>
        <v>45.76</v>
      </c>
    </row>
    <row r="233" spans="1:19" hidden="1" x14ac:dyDescent="0.25">
      <c r="A233" s="2">
        <v>1</v>
      </c>
      <c r="B233" s="2">
        <v>24134</v>
      </c>
      <c r="C233" s="2" t="s">
        <v>504</v>
      </c>
      <c r="D233" s="2">
        <v>1310003</v>
      </c>
      <c r="E233" s="2" t="s">
        <v>504</v>
      </c>
      <c r="F233" s="2" t="str">
        <f t="shared" si="20"/>
        <v>1241341310003</v>
      </c>
      <c r="G233" s="2" t="s">
        <v>25</v>
      </c>
      <c r="H233" s="4">
        <v>0</v>
      </c>
      <c r="I233" s="4">
        <v>6329.44</v>
      </c>
      <c r="J233" s="4">
        <v>6329.44</v>
      </c>
      <c r="K233" s="4">
        <v>4793.34</v>
      </c>
      <c r="L233" s="4">
        <v>4793.34</v>
      </c>
      <c r="M233" s="4">
        <v>4793.34</v>
      </c>
      <c r="N233" s="4">
        <v>0</v>
      </c>
      <c r="O233" s="4">
        <v>1536.1</v>
      </c>
      <c r="P233" s="20" t="e">
        <f t="shared" si="21"/>
        <v>#DIV/0!</v>
      </c>
      <c r="Q233" s="20">
        <f t="shared" si="17"/>
        <v>0.75730870345559809</v>
      </c>
      <c r="R233" s="34">
        <f t="shared" si="18"/>
        <v>4793.34</v>
      </c>
      <c r="S233" s="34">
        <f t="shared" si="19"/>
        <v>-1536.0999999999995</v>
      </c>
    </row>
    <row r="234" spans="1:19" hidden="1" x14ac:dyDescent="0.25">
      <c r="A234" s="2">
        <v>1</v>
      </c>
      <c r="B234" s="2">
        <v>24134</v>
      </c>
      <c r="C234" s="2" t="s">
        <v>504</v>
      </c>
      <c r="D234" s="2">
        <v>1310004</v>
      </c>
      <c r="E234" s="2" t="s">
        <v>504</v>
      </c>
      <c r="F234" s="2" t="str">
        <f t="shared" si="20"/>
        <v>1241341310004</v>
      </c>
      <c r="G234" s="2" t="s">
        <v>26</v>
      </c>
      <c r="H234" s="4">
        <v>0</v>
      </c>
      <c r="I234" s="4">
        <v>3783.47</v>
      </c>
      <c r="J234" s="4">
        <v>3783.47</v>
      </c>
      <c r="K234" s="4">
        <v>4097.34</v>
      </c>
      <c r="L234" s="4">
        <v>4097.34</v>
      </c>
      <c r="M234" s="4">
        <v>4097.34</v>
      </c>
      <c r="N234" s="4">
        <v>0</v>
      </c>
      <c r="O234" s="4">
        <v>-313.87</v>
      </c>
      <c r="P234" s="20" t="e">
        <f t="shared" si="21"/>
        <v>#DIV/0!</v>
      </c>
      <c r="Q234" s="20">
        <f t="shared" si="17"/>
        <v>1.0829582367509192</v>
      </c>
      <c r="R234" s="34">
        <f t="shared" si="18"/>
        <v>4097.34</v>
      </c>
      <c r="S234" s="34">
        <f t="shared" si="19"/>
        <v>313.87000000000035</v>
      </c>
    </row>
    <row r="235" spans="1:19" hidden="1" x14ac:dyDescent="0.25">
      <c r="A235" s="2">
        <v>1</v>
      </c>
      <c r="B235" s="2">
        <v>24134</v>
      </c>
      <c r="C235" s="2" t="s">
        <v>504</v>
      </c>
      <c r="D235" s="2">
        <v>1310005</v>
      </c>
      <c r="E235" s="2" t="s">
        <v>504</v>
      </c>
      <c r="F235" s="2" t="str">
        <f t="shared" si="20"/>
        <v>1241341310005</v>
      </c>
      <c r="G235" s="2" t="s">
        <v>27</v>
      </c>
      <c r="H235" s="4">
        <v>0</v>
      </c>
      <c r="I235" s="4">
        <v>0</v>
      </c>
      <c r="J235" s="4">
        <v>0</v>
      </c>
      <c r="K235" s="4">
        <v>549.45000000000005</v>
      </c>
      <c r="L235" s="4">
        <v>549.45000000000005</v>
      </c>
      <c r="M235" s="4">
        <v>549.45000000000005</v>
      </c>
      <c r="N235" s="4">
        <v>0</v>
      </c>
      <c r="O235" s="4">
        <v>-549.45000000000005</v>
      </c>
      <c r="P235" s="20" t="e">
        <f t="shared" si="21"/>
        <v>#DIV/0!</v>
      </c>
      <c r="Q235" s="20" t="e">
        <f t="shared" si="17"/>
        <v>#DIV/0!</v>
      </c>
      <c r="R235" s="34">
        <f t="shared" si="18"/>
        <v>549.45000000000005</v>
      </c>
      <c r="S235" s="34">
        <f t="shared" si="19"/>
        <v>549.45000000000005</v>
      </c>
    </row>
    <row r="236" spans="1:19" hidden="1" x14ac:dyDescent="0.25">
      <c r="A236" s="2">
        <v>1</v>
      </c>
      <c r="B236" s="2">
        <v>24134</v>
      </c>
      <c r="C236" s="2" t="s">
        <v>504</v>
      </c>
      <c r="D236" s="2">
        <v>1600001</v>
      </c>
      <c r="E236" s="2" t="s">
        <v>504</v>
      </c>
      <c r="F236" s="2" t="str">
        <f t="shared" si="20"/>
        <v>1241341600001</v>
      </c>
      <c r="G236" s="2" t="s">
        <v>33</v>
      </c>
      <c r="H236" s="4">
        <v>0</v>
      </c>
      <c r="I236" s="4">
        <v>16287.61</v>
      </c>
      <c r="J236" s="4">
        <v>16287.61</v>
      </c>
      <c r="K236" s="4">
        <v>5887.2</v>
      </c>
      <c r="L236" s="4">
        <v>5887.2</v>
      </c>
      <c r="M236" s="4">
        <v>5887.2</v>
      </c>
      <c r="N236" s="4">
        <v>0</v>
      </c>
      <c r="O236" s="4">
        <v>10400.41</v>
      </c>
      <c r="P236" s="20" t="e">
        <f t="shared" si="21"/>
        <v>#DIV/0!</v>
      </c>
      <c r="Q236" s="20">
        <f t="shared" si="17"/>
        <v>0.36145266248393715</v>
      </c>
      <c r="R236" s="34">
        <f t="shared" si="18"/>
        <v>5887.2</v>
      </c>
      <c r="S236" s="34">
        <f t="shared" si="19"/>
        <v>-10400.41</v>
      </c>
    </row>
    <row r="237" spans="1:19" hidden="1" x14ac:dyDescent="0.25">
      <c r="A237" s="2">
        <v>1</v>
      </c>
      <c r="B237" s="2">
        <v>24135</v>
      </c>
      <c r="C237" s="2" t="s">
        <v>504</v>
      </c>
      <c r="D237" s="2">
        <v>1310001</v>
      </c>
      <c r="E237" s="2" t="s">
        <v>504</v>
      </c>
      <c r="F237" s="2" t="str">
        <f t="shared" si="20"/>
        <v>1241351310001</v>
      </c>
      <c r="G237" s="2" t="s">
        <v>23</v>
      </c>
      <c r="H237" s="4">
        <v>0</v>
      </c>
      <c r="I237" s="4">
        <v>15059.98</v>
      </c>
      <c r="J237" s="4">
        <v>15059.98</v>
      </c>
      <c r="K237" s="4">
        <v>12690.85</v>
      </c>
      <c r="L237" s="4">
        <v>12690.85</v>
      </c>
      <c r="M237" s="4">
        <v>12690.85</v>
      </c>
      <c r="N237" s="4">
        <v>0</v>
      </c>
      <c r="O237" s="4">
        <v>2369.13</v>
      </c>
      <c r="P237" s="20" t="e">
        <f t="shared" si="21"/>
        <v>#DIV/0!</v>
      </c>
      <c r="Q237" s="20">
        <f t="shared" si="17"/>
        <v>0.84268704208106526</v>
      </c>
      <c r="R237" s="34">
        <f t="shared" si="18"/>
        <v>12690.85</v>
      </c>
      <c r="S237" s="34">
        <f t="shared" si="19"/>
        <v>-2369.1299999999992</v>
      </c>
    </row>
    <row r="238" spans="1:19" hidden="1" x14ac:dyDescent="0.25">
      <c r="A238" s="2">
        <v>1</v>
      </c>
      <c r="B238" s="2">
        <v>24135</v>
      </c>
      <c r="C238" s="2" t="s">
        <v>504</v>
      </c>
      <c r="D238" s="2">
        <v>1310003</v>
      </c>
      <c r="E238" s="2" t="s">
        <v>504</v>
      </c>
      <c r="F238" s="2" t="str">
        <f t="shared" si="20"/>
        <v>1241351310003</v>
      </c>
      <c r="G238" s="2" t="s">
        <v>25</v>
      </c>
      <c r="H238" s="4">
        <v>0</v>
      </c>
      <c r="I238" s="4">
        <v>4248.83</v>
      </c>
      <c r="J238" s="4">
        <v>4248.83</v>
      </c>
      <c r="K238" s="4">
        <v>6073.81</v>
      </c>
      <c r="L238" s="4">
        <v>6073.81</v>
      </c>
      <c r="M238" s="4">
        <v>6073.81</v>
      </c>
      <c r="N238" s="4">
        <v>0</v>
      </c>
      <c r="O238" s="4">
        <v>-1824.98</v>
      </c>
      <c r="P238" s="20" t="e">
        <f t="shared" si="21"/>
        <v>#DIV/0!</v>
      </c>
      <c r="Q238" s="20">
        <f t="shared" si="17"/>
        <v>1.4295253046132701</v>
      </c>
      <c r="R238" s="34">
        <f t="shared" si="18"/>
        <v>6073.81</v>
      </c>
      <c r="S238" s="34">
        <f t="shared" si="19"/>
        <v>1824.9800000000005</v>
      </c>
    </row>
    <row r="239" spans="1:19" hidden="1" x14ac:dyDescent="0.25">
      <c r="A239" s="2">
        <v>1</v>
      </c>
      <c r="B239" s="2">
        <v>24135</v>
      </c>
      <c r="C239" s="2" t="s">
        <v>504</v>
      </c>
      <c r="D239" s="2">
        <v>1310004</v>
      </c>
      <c r="E239" s="2" t="s">
        <v>504</v>
      </c>
      <c r="F239" s="2" t="str">
        <f t="shared" si="20"/>
        <v>1241351310004</v>
      </c>
      <c r="G239" s="2" t="s">
        <v>26</v>
      </c>
      <c r="H239" s="4">
        <v>0</v>
      </c>
      <c r="I239" s="4">
        <v>2615.84</v>
      </c>
      <c r="J239" s="4">
        <v>2615.84</v>
      </c>
      <c r="K239" s="4">
        <v>5192.82</v>
      </c>
      <c r="L239" s="4">
        <v>5192.82</v>
      </c>
      <c r="M239" s="4">
        <v>5192.82</v>
      </c>
      <c r="N239" s="4">
        <v>0</v>
      </c>
      <c r="O239" s="4">
        <v>-2576.98</v>
      </c>
      <c r="P239" s="20" t="e">
        <f t="shared" si="21"/>
        <v>#DIV/0!</v>
      </c>
      <c r="Q239" s="20">
        <f t="shared" si="17"/>
        <v>1.985144351336473</v>
      </c>
      <c r="R239" s="34">
        <f t="shared" si="18"/>
        <v>5192.82</v>
      </c>
      <c r="S239" s="34">
        <f t="shared" si="19"/>
        <v>2576.9799999999996</v>
      </c>
    </row>
    <row r="240" spans="1:19" hidden="1" x14ac:dyDescent="0.25">
      <c r="A240" s="2">
        <v>1</v>
      </c>
      <c r="B240" s="2">
        <v>24135</v>
      </c>
      <c r="C240" s="2" t="s">
        <v>504</v>
      </c>
      <c r="D240" s="2">
        <v>1500003</v>
      </c>
      <c r="E240" s="2" t="s">
        <v>504</v>
      </c>
      <c r="F240" s="2" t="str">
        <f t="shared" si="20"/>
        <v>1241351500003</v>
      </c>
      <c r="G240" s="2" t="s">
        <v>30</v>
      </c>
      <c r="H240" s="4">
        <v>0</v>
      </c>
      <c r="I240" s="4">
        <v>0</v>
      </c>
      <c r="J240" s="4">
        <v>0</v>
      </c>
      <c r="K240" s="4">
        <v>90.82</v>
      </c>
      <c r="L240" s="4">
        <v>90.82</v>
      </c>
      <c r="M240" s="4">
        <v>90.82</v>
      </c>
      <c r="N240" s="4">
        <v>0</v>
      </c>
      <c r="O240" s="4">
        <v>-90.82</v>
      </c>
      <c r="P240" s="20" t="e">
        <f t="shared" si="21"/>
        <v>#DIV/0!</v>
      </c>
      <c r="Q240" s="20" t="e">
        <f t="shared" si="17"/>
        <v>#DIV/0!</v>
      </c>
      <c r="R240" s="34">
        <f t="shared" si="18"/>
        <v>90.82</v>
      </c>
      <c r="S240" s="34">
        <f t="shared" si="19"/>
        <v>90.82</v>
      </c>
    </row>
    <row r="241" spans="1:19" hidden="1" x14ac:dyDescent="0.25">
      <c r="A241" s="2">
        <v>1</v>
      </c>
      <c r="B241" s="2">
        <v>24135</v>
      </c>
      <c r="C241" s="2" t="s">
        <v>504</v>
      </c>
      <c r="D241" s="2">
        <v>1600001</v>
      </c>
      <c r="E241" s="2" t="s">
        <v>504</v>
      </c>
      <c r="F241" s="2" t="str">
        <f t="shared" si="20"/>
        <v>1241351600001</v>
      </c>
      <c r="G241" s="2" t="s">
        <v>33</v>
      </c>
      <c r="H241" s="4">
        <v>0</v>
      </c>
      <c r="I241" s="4">
        <v>10273.42</v>
      </c>
      <c r="J241" s="4">
        <v>10273.42</v>
      </c>
      <c r="K241" s="4">
        <v>7898</v>
      </c>
      <c r="L241" s="4">
        <v>7898</v>
      </c>
      <c r="M241" s="4">
        <v>7898</v>
      </c>
      <c r="N241" s="4">
        <v>0</v>
      </c>
      <c r="O241" s="4">
        <v>2375.42</v>
      </c>
      <c r="P241" s="20" t="e">
        <f t="shared" si="21"/>
        <v>#DIV/0!</v>
      </c>
      <c r="Q241" s="20">
        <f t="shared" si="17"/>
        <v>0.76878001678116925</v>
      </c>
      <c r="R241" s="34">
        <f t="shared" si="18"/>
        <v>7898</v>
      </c>
      <c r="S241" s="34">
        <f t="shared" si="19"/>
        <v>-2375.42</v>
      </c>
    </row>
    <row r="242" spans="1:19" hidden="1" x14ac:dyDescent="0.25">
      <c r="A242" s="2">
        <v>1</v>
      </c>
      <c r="B242" s="2">
        <v>24136</v>
      </c>
      <c r="C242" s="2" t="s">
        <v>504</v>
      </c>
      <c r="D242" s="2">
        <v>1310001</v>
      </c>
      <c r="E242" s="2" t="s">
        <v>504</v>
      </c>
      <c r="F242" s="2" t="str">
        <f t="shared" si="20"/>
        <v>1241361310001</v>
      </c>
      <c r="G242" s="2" t="s">
        <v>23</v>
      </c>
      <c r="H242" s="4">
        <v>0</v>
      </c>
      <c r="I242" s="4">
        <v>16695.740000000002</v>
      </c>
      <c r="J242" s="4">
        <v>16695.740000000002</v>
      </c>
      <c r="K242" s="4">
        <v>11808.91</v>
      </c>
      <c r="L242" s="4">
        <v>11808.91</v>
      </c>
      <c r="M242" s="4">
        <v>11808.91</v>
      </c>
      <c r="N242" s="4">
        <v>0</v>
      </c>
      <c r="O242" s="4">
        <v>4886.83</v>
      </c>
      <c r="P242" s="20" t="e">
        <f t="shared" si="21"/>
        <v>#DIV/0!</v>
      </c>
      <c r="Q242" s="20">
        <f t="shared" si="17"/>
        <v>0.70730078451149803</v>
      </c>
      <c r="R242" s="34">
        <f t="shared" si="18"/>
        <v>11808.91</v>
      </c>
      <c r="S242" s="34">
        <f t="shared" si="19"/>
        <v>-4886.8300000000017</v>
      </c>
    </row>
    <row r="243" spans="1:19" hidden="1" x14ac:dyDescent="0.25">
      <c r="A243" s="2">
        <v>1</v>
      </c>
      <c r="B243" s="2">
        <v>24136</v>
      </c>
      <c r="C243" s="2" t="s">
        <v>504</v>
      </c>
      <c r="D243" s="2">
        <v>1310003</v>
      </c>
      <c r="E243" s="2" t="s">
        <v>504</v>
      </c>
      <c r="F243" s="2" t="str">
        <f t="shared" si="20"/>
        <v>1241361310003</v>
      </c>
      <c r="G243" s="2" t="s">
        <v>25</v>
      </c>
      <c r="H243" s="4">
        <v>0</v>
      </c>
      <c r="I243" s="4">
        <v>5892.93</v>
      </c>
      <c r="J243" s="4">
        <v>5892.93</v>
      </c>
      <c r="K243" s="4">
        <v>5362.67</v>
      </c>
      <c r="L243" s="4">
        <v>5362.67</v>
      </c>
      <c r="M243" s="4">
        <v>5362.67</v>
      </c>
      <c r="N243" s="4">
        <v>0</v>
      </c>
      <c r="O243" s="4">
        <v>530.26</v>
      </c>
      <c r="P243" s="20" t="e">
        <f t="shared" si="21"/>
        <v>#DIV/0!</v>
      </c>
      <c r="Q243" s="20">
        <f t="shared" si="17"/>
        <v>0.91001759735819021</v>
      </c>
      <c r="R243" s="34">
        <f t="shared" si="18"/>
        <v>5362.67</v>
      </c>
      <c r="S243" s="34">
        <f t="shared" si="19"/>
        <v>-530.26000000000022</v>
      </c>
    </row>
    <row r="244" spans="1:19" hidden="1" x14ac:dyDescent="0.25">
      <c r="A244" s="2">
        <v>1</v>
      </c>
      <c r="B244" s="2">
        <v>24136</v>
      </c>
      <c r="C244" s="2" t="s">
        <v>504</v>
      </c>
      <c r="D244" s="2">
        <v>1310004</v>
      </c>
      <c r="E244" s="2" t="s">
        <v>504</v>
      </c>
      <c r="F244" s="2" t="str">
        <f t="shared" si="20"/>
        <v>1241361310004</v>
      </c>
      <c r="G244" s="2" t="s">
        <v>26</v>
      </c>
      <c r="H244" s="4">
        <v>0</v>
      </c>
      <c r="I244" s="4">
        <v>3869.2</v>
      </c>
      <c r="J244" s="4">
        <v>3869.2</v>
      </c>
      <c r="K244" s="4">
        <v>4584.82</v>
      </c>
      <c r="L244" s="4">
        <v>4584.82</v>
      </c>
      <c r="M244" s="4">
        <v>4584.82</v>
      </c>
      <c r="N244" s="4">
        <v>0</v>
      </c>
      <c r="O244" s="4">
        <v>-715.62</v>
      </c>
      <c r="P244" s="20" t="e">
        <f t="shared" si="21"/>
        <v>#DIV/0!</v>
      </c>
      <c r="Q244" s="20">
        <f t="shared" si="17"/>
        <v>1.1849529618525794</v>
      </c>
      <c r="R244" s="34">
        <f t="shared" si="18"/>
        <v>4584.82</v>
      </c>
      <c r="S244" s="34">
        <f t="shared" si="19"/>
        <v>715.61999999999989</v>
      </c>
    </row>
    <row r="245" spans="1:19" hidden="1" x14ac:dyDescent="0.25">
      <c r="A245" s="2">
        <v>1</v>
      </c>
      <c r="B245" s="2">
        <v>24136</v>
      </c>
      <c r="C245" s="2" t="s">
        <v>504</v>
      </c>
      <c r="D245" s="2">
        <v>1500001</v>
      </c>
      <c r="E245" s="2" t="s">
        <v>504</v>
      </c>
      <c r="F245" s="2" t="str">
        <f t="shared" si="20"/>
        <v>1241361500001</v>
      </c>
      <c r="G245" s="2" t="s">
        <v>28</v>
      </c>
      <c r="H245" s="4">
        <v>0</v>
      </c>
      <c r="I245" s="4">
        <v>0</v>
      </c>
      <c r="J245" s="4">
        <v>0</v>
      </c>
      <c r="K245" s="4">
        <v>80</v>
      </c>
      <c r="L245" s="4">
        <v>80</v>
      </c>
      <c r="M245" s="4">
        <v>80</v>
      </c>
      <c r="N245" s="4">
        <v>0</v>
      </c>
      <c r="O245" s="4">
        <v>-80</v>
      </c>
      <c r="P245" s="20" t="e">
        <f t="shared" si="21"/>
        <v>#DIV/0!</v>
      </c>
      <c r="Q245" s="20" t="e">
        <f t="shared" si="17"/>
        <v>#DIV/0!</v>
      </c>
      <c r="R245" s="34">
        <f t="shared" si="18"/>
        <v>80</v>
      </c>
      <c r="S245" s="34">
        <f t="shared" si="19"/>
        <v>80</v>
      </c>
    </row>
    <row r="246" spans="1:19" hidden="1" x14ac:dyDescent="0.25">
      <c r="A246" s="2">
        <v>1</v>
      </c>
      <c r="B246" s="2">
        <v>24136</v>
      </c>
      <c r="C246" s="2" t="s">
        <v>504</v>
      </c>
      <c r="D246" s="2">
        <v>1600001</v>
      </c>
      <c r="E246" s="2" t="s">
        <v>504</v>
      </c>
      <c r="F246" s="2" t="str">
        <f t="shared" si="20"/>
        <v>1241361600001</v>
      </c>
      <c r="G246" s="2" t="s">
        <v>33</v>
      </c>
      <c r="H246" s="4">
        <v>0</v>
      </c>
      <c r="I246" s="4">
        <v>13182.35</v>
      </c>
      <c r="J246" s="4">
        <v>13182.35</v>
      </c>
      <c r="K246" s="4">
        <v>7434.02</v>
      </c>
      <c r="L246" s="4">
        <v>7434.02</v>
      </c>
      <c r="M246" s="4">
        <v>7434.02</v>
      </c>
      <c r="N246" s="4">
        <v>0</v>
      </c>
      <c r="O246" s="4">
        <v>5748.33</v>
      </c>
      <c r="P246" s="20" t="e">
        <f t="shared" si="21"/>
        <v>#DIV/0!</v>
      </c>
      <c r="Q246" s="20">
        <f t="shared" si="17"/>
        <v>0.563937385974428</v>
      </c>
      <c r="R246" s="34">
        <f t="shared" si="18"/>
        <v>7434.02</v>
      </c>
      <c r="S246" s="34">
        <f t="shared" si="19"/>
        <v>-5748.33</v>
      </c>
    </row>
    <row r="247" spans="1:19" hidden="1" x14ac:dyDescent="0.25">
      <c r="A247" s="2">
        <v>1</v>
      </c>
      <c r="B247" s="2">
        <v>24137</v>
      </c>
      <c r="C247" s="2" t="s">
        <v>504</v>
      </c>
      <c r="D247" s="2">
        <v>1310001</v>
      </c>
      <c r="E247" s="2" t="s">
        <v>504</v>
      </c>
      <c r="F247" s="2" t="str">
        <f t="shared" si="20"/>
        <v>1241371310001</v>
      </c>
      <c r="G247" s="2" t="s">
        <v>23</v>
      </c>
      <c r="H247" s="4">
        <v>0</v>
      </c>
      <c r="I247" s="4">
        <v>13050.3</v>
      </c>
      <c r="J247" s="4">
        <v>13050.3</v>
      </c>
      <c r="K247" s="4">
        <v>16384.91</v>
      </c>
      <c r="L247" s="4">
        <v>16384.91</v>
      </c>
      <c r="M247" s="4">
        <v>16384.91</v>
      </c>
      <c r="N247" s="4">
        <v>0</v>
      </c>
      <c r="O247" s="4">
        <v>-3334.61</v>
      </c>
      <c r="P247" s="20" t="e">
        <f t="shared" si="21"/>
        <v>#DIV/0!</v>
      </c>
      <c r="Q247" s="20">
        <f t="shared" si="17"/>
        <v>1.2555197964797744</v>
      </c>
      <c r="R247" s="34">
        <f t="shared" si="18"/>
        <v>16384.91</v>
      </c>
      <c r="S247" s="34">
        <f t="shared" si="19"/>
        <v>3334.6100000000006</v>
      </c>
    </row>
    <row r="248" spans="1:19" hidden="1" x14ac:dyDescent="0.25">
      <c r="A248" s="2">
        <v>1</v>
      </c>
      <c r="B248" s="2">
        <v>24137</v>
      </c>
      <c r="C248" s="2" t="s">
        <v>504</v>
      </c>
      <c r="D248" s="2">
        <v>1310003</v>
      </c>
      <c r="E248" s="2" t="s">
        <v>504</v>
      </c>
      <c r="F248" s="2" t="str">
        <f t="shared" si="20"/>
        <v>1241371310003</v>
      </c>
      <c r="G248" s="2" t="s">
        <v>25</v>
      </c>
      <c r="H248" s="4">
        <v>0</v>
      </c>
      <c r="I248" s="4">
        <v>4660.82</v>
      </c>
      <c r="J248" s="4">
        <v>4660.82</v>
      </c>
      <c r="K248" s="4">
        <v>0</v>
      </c>
      <c r="L248" s="4">
        <v>0</v>
      </c>
      <c r="M248" s="4">
        <v>0</v>
      </c>
      <c r="N248" s="4">
        <v>0</v>
      </c>
      <c r="O248" s="4">
        <v>4660.82</v>
      </c>
      <c r="P248" s="20" t="e">
        <f t="shared" si="21"/>
        <v>#DIV/0!</v>
      </c>
      <c r="Q248" s="20">
        <f t="shared" si="17"/>
        <v>0</v>
      </c>
      <c r="R248" s="34">
        <f t="shared" si="18"/>
        <v>0</v>
      </c>
      <c r="S248" s="34">
        <f t="shared" si="19"/>
        <v>-4660.82</v>
      </c>
    </row>
    <row r="249" spans="1:19" hidden="1" x14ac:dyDescent="0.25">
      <c r="A249" s="2">
        <v>1</v>
      </c>
      <c r="B249" s="2">
        <v>24137</v>
      </c>
      <c r="C249" s="2" t="s">
        <v>504</v>
      </c>
      <c r="D249" s="2">
        <v>1310004</v>
      </c>
      <c r="E249" s="2" t="s">
        <v>504</v>
      </c>
      <c r="F249" s="2" t="str">
        <f t="shared" si="20"/>
        <v>1241371310004</v>
      </c>
      <c r="G249" s="2" t="s">
        <v>26</v>
      </c>
      <c r="H249" s="4">
        <v>0</v>
      </c>
      <c r="I249" s="4">
        <v>3107.22</v>
      </c>
      <c r="J249" s="4">
        <v>3107.22</v>
      </c>
      <c r="K249" s="4">
        <v>0</v>
      </c>
      <c r="L249" s="4">
        <v>0</v>
      </c>
      <c r="M249" s="4">
        <v>0</v>
      </c>
      <c r="N249" s="4">
        <v>0</v>
      </c>
      <c r="O249" s="4">
        <v>3107.22</v>
      </c>
      <c r="P249" s="20" t="e">
        <f t="shared" si="21"/>
        <v>#DIV/0!</v>
      </c>
      <c r="Q249" s="20">
        <f t="shared" si="17"/>
        <v>0</v>
      </c>
      <c r="R249" s="34">
        <f t="shared" si="18"/>
        <v>0</v>
      </c>
      <c r="S249" s="34">
        <f t="shared" si="19"/>
        <v>-3107.22</v>
      </c>
    </row>
    <row r="250" spans="1:19" hidden="1" x14ac:dyDescent="0.25">
      <c r="A250" s="2">
        <v>1</v>
      </c>
      <c r="B250" s="2">
        <v>24137</v>
      </c>
      <c r="C250" s="2" t="s">
        <v>504</v>
      </c>
      <c r="D250" s="2">
        <v>1600001</v>
      </c>
      <c r="E250" s="2" t="s">
        <v>504</v>
      </c>
      <c r="F250" s="2" t="str">
        <f t="shared" si="20"/>
        <v>1241371600001</v>
      </c>
      <c r="G250" s="2" t="s">
        <v>33</v>
      </c>
      <c r="H250" s="4">
        <v>0</v>
      </c>
      <c r="I250" s="4">
        <v>10253.81</v>
      </c>
      <c r="J250" s="4">
        <v>10253.81</v>
      </c>
      <c r="K250" s="4">
        <v>-3235.93</v>
      </c>
      <c r="L250" s="4">
        <v>-3235.93</v>
      </c>
      <c r="M250" s="4">
        <v>-3235.93</v>
      </c>
      <c r="N250" s="4">
        <v>0</v>
      </c>
      <c r="O250" s="4">
        <v>13489.74</v>
      </c>
      <c r="P250" s="20" t="e">
        <f t="shared" si="21"/>
        <v>#DIV/0!</v>
      </c>
      <c r="Q250" s="20">
        <f t="shared" si="17"/>
        <v>-0.31558318322652751</v>
      </c>
      <c r="R250" s="34">
        <f t="shared" si="18"/>
        <v>-3235.93</v>
      </c>
      <c r="S250" s="34">
        <f t="shared" si="19"/>
        <v>-13489.74</v>
      </c>
    </row>
    <row r="251" spans="1:19" hidden="1" x14ac:dyDescent="0.25">
      <c r="A251" s="2">
        <v>1</v>
      </c>
      <c r="B251" s="2">
        <v>24138</v>
      </c>
      <c r="C251" s="2" t="s">
        <v>504</v>
      </c>
      <c r="D251" s="2">
        <v>1310001</v>
      </c>
      <c r="E251" s="2" t="s">
        <v>504</v>
      </c>
      <c r="F251" s="2" t="str">
        <f t="shared" si="20"/>
        <v>1241381310001</v>
      </c>
      <c r="G251" s="2" t="s">
        <v>23</v>
      </c>
      <c r="H251" s="4">
        <v>0</v>
      </c>
      <c r="I251" s="4">
        <v>37088.449999999997</v>
      </c>
      <c r="J251" s="4">
        <v>37088.449999999997</v>
      </c>
      <c r="K251" s="4">
        <v>55574.52</v>
      </c>
      <c r="L251" s="4">
        <v>55574.52</v>
      </c>
      <c r="M251" s="4">
        <v>55574.52</v>
      </c>
      <c r="N251" s="4">
        <v>0</v>
      </c>
      <c r="O251" s="4">
        <v>-18486.07</v>
      </c>
      <c r="P251" s="20" t="e">
        <f t="shared" si="21"/>
        <v>#DIV/0!</v>
      </c>
      <c r="Q251" s="20">
        <f t="shared" si="17"/>
        <v>1.4984319916308178</v>
      </c>
      <c r="R251" s="34">
        <f t="shared" si="18"/>
        <v>55574.52</v>
      </c>
      <c r="S251" s="34">
        <f t="shared" si="19"/>
        <v>18486.07</v>
      </c>
    </row>
    <row r="252" spans="1:19" hidden="1" x14ac:dyDescent="0.25">
      <c r="A252" s="2">
        <v>1</v>
      </c>
      <c r="B252" s="2">
        <v>24138</v>
      </c>
      <c r="C252" s="2" t="s">
        <v>504</v>
      </c>
      <c r="D252" s="2">
        <v>1310003</v>
      </c>
      <c r="E252" s="2" t="s">
        <v>504</v>
      </c>
      <c r="F252" s="2" t="str">
        <f t="shared" si="20"/>
        <v>1241381310003</v>
      </c>
      <c r="G252" s="2" t="s">
        <v>25</v>
      </c>
      <c r="H252" s="4">
        <v>0</v>
      </c>
      <c r="I252" s="4">
        <v>13245.87</v>
      </c>
      <c r="J252" s="4">
        <v>13245.87</v>
      </c>
      <c r="K252" s="4">
        <v>0</v>
      </c>
      <c r="L252" s="4">
        <v>0</v>
      </c>
      <c r="M252" s="4">
        <v>0</v>
      </c>
      <c r="N252" s="4">
        <v>0</v>
      </c>
      <c r="O252" s="4">
        <v>13245.87</v>
      </c>
      <c r="P252" s="20" t="e">
        <f t="shared" si="21"/>
        <v>#DIV/0!</v>
      </c>
      <c r="Q252" s="20">
        <f t="shared" si="17"/>
        <v>0</v>
      </c>
      <c r="R252" s="34">
        <f t="shared" si="18"/>
        <v>0</v>
      </c>
      <c r="S252" s="34">
        <f t="shared" si="19"/>
        <v>-13245.87</v>
      </c>
    </row>
    <row r="253" spans="1:19" hidden="1" x14ac:dyDescent="0.25">
      <c r="A253" s="2">
        <v>1</v>
      </c>
      <c r="B253" s="2">
        <v>24138</v>
      </c>
      <c r="C253" s="2" t="s">
        <v>504</v>
      </c>
      <c r="D253" s="2">
        <v>1310004</v>
      </c>
      <c r="E253" s="2" t="s">
        <v>504</v>
      </c>
      <c r="F253" s="2" t="str">
        <f t="shared" si="20"/>
        <v>1241381310004</v>
      </c>
      <c r="G253" s="2" t="s">
        <v>26</v>
      </c>
      <c r="H253" s="4">
        <v>0</v>
      </c>
      <c r="I253" s="4">
        <v>8830.59</v>
      </c>
      <c r="J253" s="4">
        <v>8830.59</v>
      </c>
      <c r="K253" s="4">
        <v>0</v>
      </c>
      <c r="L253" s="4">
        <v>0</v>
      </c>
      <c r="M253" s="4">
        <v>0</v>
      </c>
      <c r="N253" s="4">
        <v>0</v>
      </c>
      <c r="O253" s="4">
        <v>8830.59</v>
      </c>
      <c r="P253" s="20" t="e">
        <f t="shared" si="21"/>
        <v>#DIV/0!</v>
      </c>
      <c r="Q253" s="20">
        <f t="shared" si="17"/>
        <v>0</v>
      </c>
      <c r="R253" s="34">
        <f t="shared" si="18"/>
        <v>0</v>
      </c>
      <c r="S253" s="34">
        <f t="shared" si="19"/>
        <v>-8830.59</v>
      </c>
    </row>
    <row r="254" spans="1:19" hidden="1" x14ac:dyDescent="0.25">
      <c r="A254" s="2">
        <v>1</v>
      </c>
      <c r="B254" s="2">
        <v>24138</v>
      </c>
      <c r="C254" s="2" t="s">
        <v>504</v>
      </c>
      <c r="D254" s="2">
        <v>1510002</v>
      </c>
      <c r="E254" s="2" t="s">
        <v>504</v>
      </c>
      <c r="F254" s="2" t="str">
        <f t="shared" si="20"/>
        <v>1241381510002</v>
      </c>
      <c r="G254" s="2" t="s">
        <v>32</v>
      </c>
      <c r="H254" s="4">
        <v>0</v>
      </c>
      <c r="I254" s="4">
        <v>0</v>
      </c>
      <c r="J254" s="4">
        <v>0</v>
      </c>
      <c r="K254" s="4">
        <v>120.64</v>
      </c>
      <c r="L254" s="4">
        <v>120.64</v>
      </c>
      <c r="M254" s="4">
        <v>120.64</v>
      </c>
      <c r="N254" s="4">
        <v>0</v>
      </c>
      <c r="O254" s="4">
        <v>-120.64</v>
      </c>
      <c r="P254" s="20" t="e">
        <f t="shared" si="21"/>
        <v>#DIV/0!</v>
      </c>
      <c r="Q254" s="20" t="e">
        <f t="shared" si="17"/>
        <v>#DIV/0!</v>
      </c>
      <c r="R254" s="34">
        <f t="shared" si="18"/>
        <v>120.64</v>
      </c>
      <c r="S254" s="34">
        <f t="shared" si="19"/>
        <v>120.64</v>
      </c>
    </row>
    <row r="255" spans="1:19" hidden="1" x14ac:dyDescent="0.25">
      <c r="A255" s="2">
        <v>1</v>
      </c>
      <c r="B255" s="2">
        <v>24138</v>
      </c>
      <c r="C255" s="2" t="s">
        <v>504</v>
      </c>
      <c r="D255" s="2">
        <v>1600001</v>
      </c>
      <c r="E255" s="2" t="s">
        <v>504</v>
      </c>
      <c r="F255" s="2" t="str">
        <f t="shared" si="20"/>
        <v>1241381600001</v>
      </c>
      <c r="G255" s="2" t="s">
        <v>33</v>
      </c>
      <c r="H255" s="4">
        <v>0</v>
      </c>
      <c r="I255" s="4">
        <v>29140.93</v>
      </c>
      <c r="J255" s="4">
        <v>29140.93</v>
      </c>
      <c r="K255" s="4">
        <v>21817.05</v>
      </c>
      <c r="L255" s="4">
        <v>21817.05</v>
      </c>
      <c r="M255" s="4">
        <v>21817.05</v>
      </c>
      <c r="N255" s="4">
        <v>0</v>
      </c>
      <c r="O255" s="4">
        <v>7323.88</v>
      </c>
      <c r="P255" s="20" t="e">
        <f t="shared" si="21"/>
        <v>#DIV/0!</v>
      </c>
      <c r="Q255" s="20">
        <f t="shared" si="17"/>
        <v>0.74867377259407986</v>
      </c>
      <c r="R255" s="34">
        <f t="shared" si="18"/>
        <v>21817.05</v>
      </c>
      <c r="S255" s="34">
        <f t="shared" si="19"/>
        <v>-7323.880000000001</v>
      </c>
    </row>
    <row r="256" spans="1:19" hidden="1" x14ac:dyDescent="0.25">
      <c r="A256" s="2">
        <v>1</v>
      </c>
      <c r="B256" s="2">
        <v>24139</v>
      </c>
      <c r="C256" s="2" t="s">
        <v>504</v>
      </c>
      <c r="D256" s="2">
        <v>1310001</v>
      </c>
      <c r="E256" s="2" t="s">
        <v>504</v>
      </c>
      <c r="F256" s="2" t="str">
        <f t="shared" si="20"/>
        <v>1241391310001</v>
      </c>
      <c r="G256" s="2" t="s">
        <v>23</v>
      </c>
      <c r="H256" s="4">
        <v>0</v>
      </c>
      <c r="I256" s="4">
        <v>0</v>
      </c>
      <c r="J256" s="4">
        <v>0</v>
      </c>
      <c r="K256" s="4">
        <v>8860.43</v>
      </c>
      <c r="L256" s="4">
        <v>8860.43</v>
      </c>
      <c r="M256" s="4">
        <v>8860.43</v>
      </c>
      <c r="N256" s="4">
        <v>0</v>
      </c>
      <c r="O256" s="4">
        <v>-8860.43</v>
      </c>
      <c r="P256" s="20" t="e">
        <f t="shared" si="21"/>
        <v>#DIV/0!</v>
      </c>
      <c r="Q256" s="20" t="e">
        <f t="shared" si="17"/>
        <v>#DIV/0!</v>
      </c>
      <c r="R256" s="34">
        <f t="shared" si="18"/>
        <v>8860.43</v>
      </c>
      <c r="S256" s="34">
        <f t="shared" si="19"/>
        <v>8860.43</v>
      </c>
    </row>
    <row r="257" spans="1:19" hidden="1" x14ac:dyDescent="0.25">
      <c r="A257" s="2">
        <v>1</v>
      </c>
      <c r="B257" s="2">
        <v>24139</v>
      </c>
      <c r="C257" s="2" t="s">
        <v>504</v>
      </c>
      <c r="D257" s="2">
        <v>1510002</v>
      </c>
      <c r="E257" s="2" t="s">
        <v>504</v>
      </c>
      <c r="F257" s="2" t="str">
        <f t="shared" si="20"/>
        <v>1241391510002</v>
      </c>
      <c r="G257" s="2" t="s">
        <v>32</v>
      </c>
      <c r="H257" s="4">
        <v>0</v>
      </c>
      <c r="I257" s="4">
        <v>0</v>
      </c>
      <c r="J257" s="4">
        <v>0</v>
      </c>
      <c r="K257" s="4">
        <v>29.77</v>
      </c>
      <c r="L257" s="4">
        <v>29.77</v>
      </c>
      <c r="M257" s="4">
        <v>29.77</v>
      </c>
      <c r="N257" s="4">
        <v>0</v>
      </c>
      <c r="O257" s="4">
        <v>-29.77</v>
      </c>
      <c r="P257" s="20" t="e">
        <f t="shared" si="21"/>
        <v>#DIV/0!</v>
      </c>
      <c r="Q257" s="20" t="e">
        <f t="shared" si="17"/>
        <v>#DIV/0!</v>
      </c>
      <c r="R257" s="34">
        <f t="shared" si="18"/>
        <v>29.77</v>
      </c>
      <c r="S257" s="34">
        <f t="shared" si="19"/>
        <v>29.77</v>
      </c>
    </row>
    <row r="258" spans="1:19" hidden="1" x14ac:dyDescent="0.25">
      <c r="A258" s="2">
        <v>1</v>
      </c>
      <c r="B258" s="2">
        <v>24139</v>
      </c>
      <c r="C258" s="2" t="s">
        <v>504</v>
      </c>
      <c r="D258" s="2">
        <v>1600001</v>
      </c>
      <c r="E258" s="2" t="s">
        <v>504</v>
      </c>
      <c r="F258" s="2" t="str">
        <f t="shared" si="20"/>
        <v>1241391600001</v>
      </c>
      <c r="G258" s="2" t="s">
        <v>52</v>
      </c>
      <c r="H258" s="4">
        <v>0</v>
      </c>
      <c r="I258" s="4">
        <v>24807.63</v>
      </c>
      <c r="J258" s="4">
        <v>24807.63</v>
      </c>
      <c r="K258" s="4">
        <v>3717.59</v>
      </c>
      <c r="L258" s="4">
        <v>3717.59</v>
      </c>
      <c r="M258" s="4">
        <v>3717.59</v>
      </c>
      <c r="N258" s="4">
        <v>0</v>
      </c>
      <c r="O258" s="4">
        <v>21090.04</v>
      </c>
      <c r="P258" s="20" t="e">
        <f t="shared" si="21"/>
        <v>#DIV/0!</v>
      </c>
      <c r="Q258" s="20">
        <f t="shared" si="17"/>
        <v>0.14985671746958495</v>
      </c>
      <c r="R258" s="34">
        <f t="shared" si="18"/>
        <v>3717.59</v>
      </c>
      <c r="S258" s="34">
        <f t="shared" si="19"/>
        <v>-21090.04</v>
      </c>
    </row>
    <row r="259" spans="1:19" hidden="1" x14ac:dyDescent="0.25">
      <c r="A259" s="2">
        <v>1</v>
      </c>
      <c r="B259" s="2">
        <v>24140</v>
      </c>
      <c r="C259" s="2" t="s">
        <v>504</v>
      </c>
      <c r="D259" s="2">
        <v>1310001</v>
      </c>
      <c r="E259" s="2" t="s">
        <v>504</v>
      </c>
      <c r="F259" s="2" t="str">
        <f t="shared" si="20"/>
        <v>1241401310001</v>
      </c>
      <c r="G259" s="2" t="s">
        <v>23</v>
      </c>
      <c r="H259" s="4">
        <v>0</v>
      </c>
      <c r="I259" s="4">
        <v>30348.54</v>
      </c>
      <c r="J259" s="4">
        <v>30348.54</v>
      </c>
      <c r="K259" s="4">
        <v>3673</v>
      </c>
      <c r="L259" s="4">
        <v>3673</v>
      </c>
      <c r="M259" s="4">
        <v>3673</v>
      </c>
      <c r="N259" s="4">
        <v>0</v>
      </c>
      <c r="O259" s="4">
        <v>26675.54</v>
      </c>
      <c r="P259" s="20" t="e">
        <f t="shared" si="21"/>
        <v>#DIV/0!</v>
      </c>
      <c r="Q259" s="20">
        <f t="shared" ref="Q259:Q322" si="22">(L259*100%)/J259</f>
        <v>0.12102723887211707</v>
      </c>
      <c r="R259" s="34">
        <f t="shared" ref="R259:R322" si="23">L259-H259</f>
        <v>3673</v>
      </c>
      <c r="S259" s="34">
        <f t="shared" ref="S259:S322" si="24">L259-J259</f>
        <v>-26675.54</v>
      </c>
    </row>
    <row r="260" spans="1:19" hidden="1" x14ac:dyDescent="0.25">
      <c r="A260" s="2">
        <v>1</v>
      </c>
      <c r="B260" s="2">
        <v>24140</v>
      </c>
      <c r="C260" s="2" t="s">
        <v>504</v>
      </c>
      <c r="D260" s="2">
        <v>1310003</v>
      </c>
      <c r="E260" s="2" t="s">
        <v>504</v>
      </c>
      <c r="F260" s="2" t="str">
        <f t="shared" si="20"/>
        <v>1241401310003</v>
      </c>
      <c r="G260" s="2" t="s">
        <v>25</v>
      </c>
      <c r="H260" s="4">
        <v>0</v>
      </c>
      <c r="I260" s="4">
        <v>10098.129999999999</v>
      </c>
      <c r="J260" s="4">
        <v>10098.129999999999</v>
      </c>
      <c r="K260" s="4">
        <v>1731.26</v>
      </c>
      <c r="L260" s="4">
        <v>1731.26</v>
      </c>
      <c r="M260" s="4">
        <v>1731.26</v>
      </c>
      <c r="N260" s="4">
        <v>0</v>
      </c>
      <c r="O260" s="4">
        <v>8366.8700000000008</v>
      </c>
      <c r="P260" s="20" t="e">
        <f t="shared" si="21"/>
        <v>#DIV/0!</v>
      </c>
      <c r="Q260" s="20">
        <f t="shared" si="22"/>
        <v>0.17144362372043143</v>
      </c>
      <c r="R260" s="34">
        <f t="shared" si="23"/>
        <v>1731.26</v>
      </c>
      <c r="S260" s="34">
        <f t="shared" si="24"/>
        <v>-8366.869999999999</v>
      </c>
    </row>
    <row r="261" spans="1:19" hidden="1" x14ac:dyDescent="0.25">
      <c r="A261" s="2">
        <v>1</v>
      </c>
      <c r="B261" s="2">
        <v>24140</v>
      </c>
      <c r="C261" s="2" t="s">
        <v>504</v>
      </c>
      <c r="D261" s="2">
        <v>1310004</v>
      </c>
      <c r="E261" s="2" t="s">
        <v>504</v>
      </c>
      <c r="F261" s="2" t="str">
        <f t="shared" si="20"/>
        <v>1241401310004</v>
      </c>
      <c r="G261" s="2" t="s">
        <v>26</v>
      </c>
      <c r="H261" s="4">
        <v>0</v>
      </c>
      <c r="I261" s="4">
        <v>6429.78</v>
      </c>
      <c r="J261" s="4">
        <v>6429.78</v>
      </c>
      <c r="K261" s="4">
        <v>1480.16</v>
      </c>
      <c r="L261" s="4">
        <v>1480.16</v>
      </c>
      <c r="M261" s="4">
        <v>1480.16</v>
      </c>
      <c r="N261" s="4">
        <v>0</v>
      </c>
      <c r="O261" s="4">
        <v>4949.62</v>
      </c>
      <c r="P261" s="20" t="e">
        <f t="shared" si="21"/>
        <v>#DIV/0!</v>
      </c>
      <c r="Q261" s="20">
        <f t="shared" si="22"/>
        <v>0.23020383279054651</v>
      </c>
      <c r="R261" s="34">
        <f t="shared" si="23"/>
        <v>1480.16</v>
      </c>
      <c r="S261" s="34">
        <f t="shared" si="24"/>
        <v>-4949.62</v>
      </c>
    </row>
    <row r="262" spans="1:19" hidden="1" x14ac:dyDescent="0.25">
      <c r="A262" s="2">
        <v>1</v>
      </c>
      <c r="B262" s="2">
        <v>24140</v>
      </c>
      <c r="C262" s="2" t="s">
        <v>504</v>
      </c>
      <c r="D262" s="2">
        <v>1310005</v>
      </c>
      <c r="E262" s="2" t="s">
        <v>504</v>
      </c>
      <c r="F262" s="2" t="str">
        <f t="shared" si="20"/>
        <v>1241401310005</v>
      </c>
      <c r="G262" s="2" t="s">
        <v>27</v>
      </c>
      <c r="H262" s="4">
        <v>0</v>
      </c>
      <c r="I262" s="4">
        <v>0</v>
      </c>
      <c r="J262" s="4">
        <v>0</v>
      </c>
      <c r="K262" s="4">
        <v>2.68</v>
      </c>
      <c r="L262" s="4">
        <v>2.68</v>
      </c>
      <c r="M262" s="4">
        <v>2.68</v>
      </c>
      <c r="N262" s="4">
        <v>0</v>
      </c>
      <c r="O262" s="4">
        <v>-2.68</v>
      </c>
      <c r="P262" s="20" t="e">
        <f t="shared" si="21"/>
        <v>#DIV/0!</v>
      </c>
      <c r="Q262" s="20" t="e">
        <f t="shared" si="22"/>
        <v>#DIV/0!</v>
      </c>
      <c r="R262" s="34">
        <f t="shared" si="23"/>
        <v>2.68</v>
      </c>
      <c r="S262" s="34">
        <f t="shared" si="24"/>
        <v>2.68</v>
      </c>
    </row>
    <row r="263" spans="1:19" hidden="1" x14ac:dyDescent="0.25">
      <c r="A263" s="2">
        <v>1</v>
      </c>
      <c r="B263" s="2">
        <v>24140</v>
      </c>
      <c r="C263" s="2" t="s">
        <v>504</v>
      </c>
      <c r="D263" s="2">
        <v>1600001</v>
      </c>
      <c r="E263" s="2" t="s">
        <v>504</v>
      </c>
      <c r="F263" s="2" t="str">
        <f t="shared" si="20"/>
        <v>1241401600001</v>
      </c>
      <c r="G263" s="2" t="s">
        <v>52</v>
      </c>
      <c r="H263" s="4">
        <v>0</v>
      </c>
      <c r="I263" s="4">
        <v>24406.75</v>
      </c>
      <c r="J263" s="4">
        <v>24406.75</v>
      </c>
      <c r="K263" s="4">
        <v>2385.63</v>
      </c>
      <c r="L263" s="4">
        <v>2385.63</v>
      </c>
      <c r="M263" s="4">
        <v>2385.63</v>
      </c>
      <c r="N263" s="4">
        <v>0</v>
      </c>
      <c r="O263" s="4">
        <v>22021.119999999999</v>
      </c>
      <c r="P263" s="20" t="e">
        <f t="shared" si="21"/>
        <v>#DIV/0!</v>
      </c>
      <c r="Q263" s="20">
        <f t="shared" si="22"/>
        <v>9.774468128693907E-2</v>
      </c>
      <c r="R263" s="34">
        <f t="shared" si="23"/>
        <v>2385.63</v>
      </c>
      <c r="S263" s="34">
        <f t="shared" si="24"/>
        <v>-22021.119999999999</v>
      </c>
    </row>
    <row r="264" spans="1:19" hidden="1" x14ac:dyDescent="0.25">
      <c r="A264" s="2">
        <v>1</v>
      </c>
      <c r="B264" s="2">
        <v>24141</v>
      </c>
      <c r="C264" s="2" t="s">
        <v>504</v>
      </c>
      <c r="D264" s="2">
        <v>1200101</v>
      </c>
      <c r="E264" s="2" t="s">
        <v>504</v>
      </c>
      <c r="F264" s="2" t="str">
        <f t="shared" si="20"/>
        <v>1241411200101</v>
      </c>
      <c r="G264" s="2" t="s">
        <v>48</v>
      </c>
      <c r="H264" s="4">
        <v>0</v>
      </c>
      <c r="I264" s="4">
        <v>0</v>
      </c>
      <c r="J264" s="4">
        <v>0</v>
      </c>
      <c r="K264" s="4">
        <v>2374.89</v>
      </c>
      <c r="L264" s="4">
        <v>2374.89</v>
      </c>
      <c r="M264" s="4">
        <v>2374.89</v>
      </c>
      <c r="N264" s="4">
        <v>0</v>
      </c>
      <c r="O264" s="4">
        <v>-2374.89</v>
      </c>
      <c r="P264" s="20" t="e">
        <f t="shared" si="21"/>
        <v>#DIV/0!</v>
      </c>
      <c r="Q264" s="20" t="e">
        <f t="shared" si="22"/>
        <v>#DIV/0!</v>
      </c>
      <c r="R264" s="34">
        <f t="shared" si="23"/>
        <v>2374.89</v>
      </c>
      <c r="S264" s="34">
        <f t="shared" si="24"/>
        <v>2374.89</v>
      </c>
    </row>
    <row r="265" spans="1:19" hidden="1" x14ac:dyDescent="0.25">
      <c r="A265" s="2">
        <v>1</v>
      </c>
      <c r="B265" s="2">
        <v>24141</v>
      </c>
      <c r="C265" s="2" t="s">
        <v>504</v>
      </c>
      <c r="D265" s="2">
        <v>1200601</v>
      </c>
      <c r="E265" s="2" t="s">
        <v>504</v>
      </c>
      <c r="F265" s="2" t="str">
        <f t="shared" si="20"/>
        <v>1241411200601</v>
      </c>
      <c r="G265" s="2" t="s">
        <v>53</v>
      </c>
      <c r="H265" s="4">
        <v>0</v>
      </c>
      <c r="I265" s="4">
        <v>0</v>
      </c>
      <c r="J265" s="4">
        <v>0</v>
      </c>
      <c r="K265" s="4">
        <v>86.2</v>
      </c>
      <c r="L265" s="4">
        <v>86.2</v>
      </c>
      <c r="M265" s="4">
        <v>86.2</v>
      </c>
      <c r="N265" s="4">
        <v>0</v>
      </c>
      <c r="O265" s="4">
        <v>-86.2</v>
      </c>
      <c r="P265" s="20" t="e">
        <f t="shared" si="21"/>
        <v>#DIV/0!</v>
      </c>
      <c r="Q265" s="20" t="e">
        <f t="shared" si="22"/>
        <v>#DIV/0!</v>
      </c>
      <c r="R265" s="34">
        <f t="shared" si="23"/>
        <v>86.2</v>
      </c>
      <c r="S265" s="34">
        <f t="shared" si="24"/>
        <v>86.2</v>
      </c>
    </row>
    <row r="266" spans="1:19" hidden="1" x14ac:dyDescent="0.25">
      <c r="A266" s="2">
        <v>1</v>
      </c>
      <c r="B266" s="2">
        <v>24141</v>
      </c>
      <c r="C266" s="2" t="s">
        <v>504</v>
      </c>
      <c r="D266" s="2">
        <v>1210001</v>
      </c>
      <c r="E266" s="2" t="s">
        <v>504</v>
      </c>
      <c r="F266" s="2" t="str">
        <f t="shared" si="20"/>
        <v>1241411210001</v>
      </c>
      <c r="G266" s="2" t="s">
        <v>16</v>
      </c>
      <c r="H266" s="4">
        <v>0</v>
      </c>
      <c r="I266" s="4">
        <v>0</v>
      </c>
      <c r="J266" s="4">
        <v>0</v>
      </c>
      <c r="K266" s="4">
        <v>1112.1099999999999</v>
      </c>
      <c r="L266" s="4">
        <v>1112.1099999999999</v>
      </c>
      <c r="M266" s="4">
        <v>1112.1099999999999</v>
      </c>
      <c r="N266" s="4">
        <v>0</v>
      </c>
      <c r="O266" s="4">
        <v>-1112.1099999999999</v>
      </c>
      <c r="P266" s="20" t="e">
        <f t="shared" si="21"/>
        <v>#DIV/0!</v>
      </c>
      <c r="Q266" s="20" t="e">
        <f t="shared" si="22"/>
        <v>#DIV/0!</v>
      </c>
      <c r="R266" s="34">
        <f t="shared" si="23"/>
        <v>1112.1099999999999</v>
      </c>
      <c r="S266" s="34">
        <f t="shared" si="24"/>
        <v>1112.1099999999999</v>
      </c>
    </row>
    <row r="267" spans="1:19" hidden="1" x14ac:dyDescent="0.25">
      <c r="A267" s="2">
        <v>1</v>
      </c>
      <c r="B267" s="2">
        <v>24141</v>
      </c>
      <c r="C267" s="2" t="s">
        <v>504</v>
      </c>
      <c r="D267" s="2">
        <v>1210101</v>
      </c>
      <c r="E267" s="2" t="s">
        <v>504</v>
      </c>
      <c r="F267" s="2" t="str">
        <f t="shared" si="20"/>
        <v>1241411210101</v>
      </c>
      <c r="G267" s="2" t="s">
        <v>17</v>
      </c>
      <c r="H267" s="4">
        <v>0</v>
      </c>
      <c r="I267" s="4">
        <v>0</v>
      </c>
      <c r="J267" s="4">
        <v>0</v>
      </c>
      <c r="K267" s="4">
        <v>950.8</v>
      </c>
      <c r="L267" s="4">
        <v>950.8</v>
      </c>
      <c r="M267" s="4">
        <v>950.8</v>
      </c>
      <c r="N267" s="4">
        <v>0</v>
      </c>
      <c r="O267" s="4">
        <v>-950.8</v>
      </c>
      <c r="P267" s="20" t="e">
        <f t="shared" si="21"/>
        <v>#DIV/0!</v>
      </c>
      <c r="Q267" s="20" t="e">
        <f t="shared" si="22"/>
        <v>#DIV/0!</v>
      </c>
      <c r="R267" s="34">
        <f t="shared" si="23"/>
        <v>950.8</v>
      </c>
      <c r="S267" s="34">
        <f t="shared" si="24"/>
        <v>950.8</v>
      </c>
    </row>
    <row r="268" spans="1:19" hidden="1" x14ac:dyDescent="0.25">
      <c r="A268" s="2">
        <v>1</v>
      </c>
      <c r="B268" s="2">
        <v>24141</v>
      </c>
      <c r="C268" s="2" t="s">
        <v>504</v>
      </c>
      <c r="D268" s="2">
        <v>1310001</v>
      </c>
      <c r="E268" s="2" t="s">
        <v>504</v>
      </c>
      <c r="F268" s="2" t="str">
        <f t="shared" si="20"/>
        <v>1241411310001</v>
      </c>
      <c r="G268" s="2" t="s">
        <v>23</v>
      </c>
      <c r="H268" s="4">
        <v>0</v>
      </c>
      <c r="I268" s="4">
        <v>15120</v>
      </c>
      <c r="J268" s="4">
        <v>15120</v>
      </c>
      <c r="K268" s="4">
        <v>0</v>
      </c>
      <c r="L268" s="4">
        <v>0</v>
      </c>
      <c r="M268" s="4">
        <v>0</v>
      </c>
      <c r="N268" s="4">
        <v>0</v>
      </c>
      <c r="O268" s="4">
        <v>15120</v>
      </c>
      <c r="P268" s="20" t="e">
        <f t="shared" si="21"/>
        <v>#DIV/0!</v>
      </c>
      <c r="Q268" s="20">
        <f t="shared" si="22"/>
        <v>0</v>
      </c>
      <c r="R268" s="34">
        <f t="shared" si="23"/>
        <v>0</v>
      </c>
      <c r="S268" s="34">
        <f t="shared" si="24"/>
        <v>-15120</v>
      </c>
    </row>
    <row r="269" spans="1:19" hidden="1" x14ac:dyDescent="0.25">
      <c r="A269" s="2">
        <v>1</v>
      </c>
      <c r="B269" s="2">
        <v>24141</v>
      </c>
      <c r="C269" s="2" t="s">
        <v>504</v>
      </c>
      <c r="D269" s="2">
        <v>1310003</v>
      </c>
      <c r="E269" s="2" t="s">
        <v>504</v>
      </c>
      <c r="F269" s="2" t="str">
        <f t="shared" si="20"/>
        <v>1241411310003</v>
      </c>
      <c r="G269" s="2" t="s">
        <v>25</v>
      </c>
      <c r="H269" s="4">
        <v>0</v>
      </c>
      <c r="I269" s="4">
        <v>5400</v>
      </c>
      <c r="J269" s="4">
        <v>5400</v>
      </c>
      <c r="K269" s="4">
        <v>0</v>
      </c>
      <c r="L269" s="4">
        <v>0</v>
      </c>
      <c r="M269" s="4">
        <v>0</v>
      </c>
      <c r="N269" s="4">
        <v>0</v>
      </c>
      <c r="O269" s="4">
        <v>5400</v>
      </c>
      <c r="P269" s="20" t="e">
        <f t="shared" si="21"/>
        <v>#DIV/0!</v>
      </c>
      <c r="Q269" s="20">
        <f t="shared" si="22"/>
        <v>0</v>
      </c>
      <c r="R269" s="34">
        <f t="shared" si="23"/>
        <v>0</v>
      </c>
      <c r="S269" s="34">
        <f t="shared" si="24"/>
        <v>-5400</v>
      </c>
    </row>
    <row r="270" spans="1:19" hidden="1" x14ac:dyDescent="0.25">
      <c r="A270" s="2">
        <v>1</v>
      </c>
      <c r="B270" s="2">
        <v>24141</v>
      </c>
      <c r="C270" s="2" t="s">
        <v>504</v>
      </c>
      <c r="D270" s="2">
        <v>1310004</v>
      </c>
      <c r="E270" s="2" t="s">
        <v>504</v>
      </c>
      <c r="F270" s="2" t="str">
        <f t="shared" si="20"/>
        <v>1241411310004</v>
      </c>
      <c r="G270" s="2" t="s">
        <v>26</v>
      </c>
      <c r="H270" s="4">
        <v>0</v>
      </c>
      <c r="I270" s="4">
        <v>3600</v>
      </c>
      <c r="J270" s="4">
        <v>3600</v>
      </c>
      <c r="K270" s="4">
        <v>0</v>
      </c>
      <c r="L270" s="4">
        <v>0</v>
      </c>
      <c r="M270" s="4">
        <v>0</v>
      </c>
      <c r="N270" s="4">
        <v>0</v>
      </c>
      <c r="O270" s="4">
        <v>3600</v>
      </c>
      <c r="P270" s="20" t="e">
        <f t="shared" si="21"/>
        <v>#DIV/0!</v>
      </c>
      <c r="Q270" s="20">
        <f t="shared" si="22"/>
        <v>0</v>
      </c>
      <c r="R270" s="34">
        <f t="shared" si="23"/>
        <v>0</v>
      </c>
      <c r="S270" s="34">
        <f t="shared" si="24"/>
        <v>-3600</v>
      </c>
    </row>
    <row r="271" spans="1:19" hidden="1" x14ac:dyDescent="0.25">
      <c r="A271" s="2">
        <v>1</v>
      </c>
      <c r="B271" s="2">
        <v>24141</v>
      </c>
      <c r="C271" s="2" t="s">
        <v>504</v>
      </c>
      <c r="D271" s="2">
        <v>1600001</v>
      </c>
      <c r="E271" s="2" t="s">
        <v>504</v>
      </c>
      <c r="F271" s="2" t="str">
        <f t="shared" si="20"/>
        <v>1241411600001</v>
      </c>
      <c r="G271" s="2" t="s">
        <v>52</v>
      </c>
      <c r="H271" s="4">
        <v>0</v>
      </c>
      <c r="I271" s="4">
        <v>11880</v>
      </c>
      <c r="J271" s="4">
        <v>11880</v>
      </c>
      <c r="K271" s="4">
        <v>1556.09</v>
      </c>
      <c r="L271" s="4">
        <v>1556.09</v>
      </c>
      <c r="M271" s="4">
        <v>1556.09</v>
      </c>
      <c r="N271" s="4">
        <v>0</v>
      </c>
      <c r="O271" s="4">
        <v>10323.91</v>
      </c>
      <c r="P271" s="20" t="e">
        <f t="shared" si="21"/>
        <v>#DIV/0!</v>
      </c>
      <c r="Q271" s="20">
        <f t="shared" si="22"/>
        <v>0.13098400673400673</v>
      </c>
      <c r="R271" s="34">
        <f t="shared" si="23"/>
        <v>1556.09</v>
      </c>
      <c r="S271" s="34">
        <f t="shared" si="24"/>
        <v>-10323.91</v>
      </c>
    </row>
    <row r="272" spans="1:19" hidden="1" x14ac:dyDescent="0.25">
      <c r="A272" s="2">
        <v>1</v>
      </c>
      <c r="B272" s="2">
        <v>31100</v>
      </c>
      <c r="C272" s="2" t="s">
        <v>504</v>
      </c>
      <c r="D272" s="2">
        <v>1200301</v>
      </c>
      <c r="E272" s="2" t="s">
        <v>504</v>
      </c>
      <c r="F272" s="2" t="str">
        <f t="shared" si="20"/>
        <v>1311001200301</v>
      </c>
      <c r="G272" s="2" t="s">
        <v>13</v>
      </c>
      <c r="H272" s="4">
        <v>1130.6300000000001</v>
      </c>
      <c r="I272" s="4">
        <v>0</v>
      </c>
      <c r="J272" s="4">
        <v>1130.6300000000001</v>
      </c>
      <c r="K272" s="4">
        <v>2299.69</v>
      </c>
      <c r="L272" s="4">
        <v>2299.69</v>
      </c>
      <c r="M272" s="4">
        <v>2299.69</v>
      </c>
      <c r="N272" s="4">
        <v>0</v>
      </c>
      <c r="O272" s="4">
        <v>-1169.06</v>
      </c>
      <c r="P272" s="20">
        <f t="shared" si="21"/>
        <v>2.0339898994365972</v>
      </c>
      <c r="Q272" s="20">
        <f t="shared" si="22"/>
        <v>2.0339898994365972</v>
      </c>
      <c r="R272" s="34">
        <f t="shared" si="23"/>
        <v>1169.06</v>
      </c>
      <c r="S272" s="34">
        <f t="shared" si="24"/>
        <v>1169.06</v>
      </c>
    </row>
    <row r="273" spans="1:19" hidden="1" x14ac:dyDescent="0.25">
      <c r="A273" s="2">
        <v>1</v>
      </c>
      <c r="B273" s="2">
        <v>31100</v>
      </c>
      <c r="C273" s="2" t="s">
        <v>504</v>
      </c>
      <c r="D273" s="2">
        <v>1210001</v>
      </c>
      <c r="E273" s="2" t="s">
        <v>504</v>
      </c>
      <c r="F273" s="2" t="str">
        <f t="shared" si="20"/>
        <v>1311001210001</v>
      </c>
      <c r="G273" s="2" t="s">
        <v>16</v>
      </c>
      <c r="H273" s="4">
        <v>631.35</v>
      </c>
      <c r="I273" s="4">
        <v>0</v>
      </c>
      <c r="J273" s="4">
        <v>631.35</v>
      </c>
      <c r="K273" s="4">
        <v>1285.98</v>
      </c>
      <c r="L273" s="4">
        <v>1285.98</v>
      </c>
      <c r="M273" s="4">
        <v>1285.98</v>
      </c>
      <c r="N273" s="4">
        <v>0</v>
      </c>
      <c r="O273" s="4">
        <v>-654.63</v>
      </c>
      <c r="P273" s="20">
        <f t="shared" si="21"/>
        <v>2.0368733665953909</v>
      </c>
      <c r="Q273" s="20">
        <f t="shared" si="22"/>
        <v>2.0368733665953909</v>
      </c>
      <c r="R273" s="34">
        <f t="shared" si="23"/>
        <v>654.63</v>
      </c>
      <c r="S273" s="34">
        <f t="shared" si="24"/>
        <v>654.63</v>
      </c>
    </row>
    <row r="274" spans="1:19" hidden="1" x14ac:dyDescent="0.25">
      <c r="A274" s="2">
        <v>1</v>
      </c>
      <c r="B274" s="2">
        <v>31100</v>
      </c>
      <c r="C274" s="2" t="s">
        <v>504</v>
      </c>
      <c r="D274" s="2">
        <v>1210101</v>
      </c>
      <c r="E274" s="2" t="s">
        <v>504</v>
      </c>
      <c r="F274" s="2" t="str">
        <f t="shared" si="20"/>
        <v>1311001210101</v>
      </c>
      <c r="G274" s="2" t="s">
        <v>17</v>
      </c>
      <c r="H274" s="4">
        <v>490.39</v>
      </c>
      <c r="I274" s="4">
        <v>0</v>
      </c>
      <c r="J274" s="4">
        <v>490.39</v>
      </c>
      <c r="K274" s="4">
        <v>999</v>
      </c>
      <c r="L274" s="4">
        <v>999</v>
      </c>
      <c r="M274" s="4">
        <v>999</v>
      </c>
      <c r="N274" s="4">
        <v>0</v>
      </c>
      <c r="O274" s="4">
        <v>-508.61</v>
      </c>
      <c r="P274" s="20">
        <f t="shared" si="21"/>
        <v>2.0371541018373134</v>
      </c>
      <c r="Q274" s="20">
        <f t="shared" si="22"/>
        <v>2.0371541018373134</v>
      </c>
      <c r="R274" s="34">
        <f t="shared" si="23"/>
        <v>508.61</v>
      </c>
      <c r="S274" s="34">
        <f t="shared" si="24"/>
        <v>508.61</v>
      </c>
    </row>
    <row r="275" spans="1:19" hidden="1" x14ac:dyDescent="0.25">
      <c r="A275" s="2">
        <v>1</v>
      </c>
      <c r="B275" s="2">
        <v>31100</v>
      </c>
      <c r="C275" s="2" t="s">
        <v>504</v>
      </c>
      <c r="D275" s="2">
        <v>1300001</v>
      </c>
      <c r="E275" s="2" t="s">
        <v>504</v>
      </c>
      <c r="F275" s="2" t="str">
        <f t="shared" si="20"/>
        <v>1311001300001</v>
      </c>
      <c r="G275" s="2" t="s">
        <v>18</v>
      </c>
      <c r="H275" s="4">
        <v>382.85</v>
      </c>
      <c r="I275" s="4">
        <v>0</v>
      </c>
      <c r="J275" s="4">
        <v>382.85</v>
      </c>
      <c r="K275" s="4">
        <v>9529.31</v>
      </c>
      <c r="L275" s="4">
        <v>9529.31</v>
      </c>
      <c r="M275" s="4">
        <v>9529.31</v>
      </c>
      <c r="N275" s="4">
        <v>0</v>
      </c>
      <c r="O275" s="4">
        <v>-9146.4599999999991</v>
      </c>
      <c r="P275" s="20">
        <f t="shared" si="21"/>
        <v>24.890453180096642</v>
      </c>
      <c r="Q275" s="20">
        <f t="shared" si="22"/>
        <v>24.890453180096642</v>
      </c>
      <c r="R275" s="34">
        <f t="shared" si="23"/>
        <v>9146.4599999999991</v>
      </c>
      <c r="S275" s="34">
        <f t="shared" si="24"/>
        <v>9146.4599999999991</v>
      </c>
    </row>
    <row r="276" spans="1:19" hidden="1" x14ac:dyDescent="0.25">
      <c r="A276" s="2">
        <v>1</v>
      </c>
      <c r="B276" s="2">
        <v>31100</v>
      </c>
      <c r="C276" s="2" t="s">
        <v>504</v>
      </c>
      <c r="D276" s="2">
        <v>1300002</v>
      </c>
      <c r="E276" s="2" t="s">
        <v>504</v>
      </c>
      <c r="F276" s="2" t="str">
        <f t="shared" si="20"/>
        <v>1311001300002</v>
      </c>
      <c r="G276" s="2" t="s">
        <v>19</v>
      </c>
      <c r="H276" s="4">
        <v>0</v>
      </c>
      <c r="I276" s="4">
        <v>0</v>
      </c>
      <c r="J276" s="4">
        <v>0</v>
      </c>
      <c r="K276" s="4">
        <v>1263.75</v>
      </c>
      <c r="L276" s="4">
        <v>1263.75</v>
      </c>
      <c r="M276" s="4">
        <v>1263.75</v>
      </c>
      <c r="N276" s="4">
        <v>0</v>
      </c>
      <c r="O276" s="4">
        <v>-1263.75</v>
      </c>
      <c r="P276" s="20" t="e">
        <f t="shared" si="21"/>
        <v>#DIV/0!</v>
      </c>
      <c r="Q276" s="20" t="e">
        <f t="shared" si="22"/>
        <v>#DIV/0!</v>
      </c>
      <c r="R276" s="34">
        <f t="shared" si="23"/>
        <v>1263.75</v>
      </c>
      <c r="S276" s="34">
        <f t="shared" si="24"/>
        <v>1263.75</v>
      </c>
    </row>
    <row r="277" spans="1:19" hidden="1" x14ac:dyDescent="0.25">
      <c r="A277" s="2">
        <v>1</v>
      </c>
      <c r="B277" s="2">
        <v>31100</v>
      </c>
      <c r="C277" s="2" t="s">
        <v>504</v>
      </c>
      <c r="D277" s="2">
        <v>1300101</v>
      </c>
      <c r="E277" s="2" t="s">
        <v>504</v>
      </c>
      <c r="F277" s="2" t="str">
        <f t="shared" si="20"/>
        <v>1311001300101</v>
      </c>
      <c r="G277" s="2" t="s">
        <v>20</v>
      </c>
      <c r="H277" s="4">
        <v>0</v>
      </c>
      <c r="I277" s="4">
        <v>0</v>
      </c>
      <c r="J277" s="4">
        <v>0</v>
      </c>
      <c r="K277" s="4">
        <v>0.71</v>
      </c>
      <c r="L277" s="4">
        <v>0.71</v>
      </c>
      <c r="M277" s="4">
        <v>0.71</v>
      </c>
      <c r="N277" s="4">
        <v>0</v>
      </c>
      <c r="O277" s="4">
        <v>-0.71</v>
      </c>
      <c r="P277" s="20" t="e">
        <f t="shared" si="21"/>
        <v>#DIV/0!</v>
      </c>
      <c r="Q277" s="20" t="e">
        <f t="shared" si="22"/>
        <v>#DIV/0!</v>
      </c>
      <c r="R277" s="34">
        <f t="shared" si="23"/>
        <v>0.71</v>
      </c>
      <c r="S277" s="34">
        <f t="shared" si="24"/>
        <v>0.71</v>
      </c>
    </row>
    <row r="278" spans="1:19" hidden="1" x14ac:dyDescent="0.25">
      <c r="A278" s="2">
        <v>1</v>
      </c>
      <c r="B278" s="2">
        <v>31100</v>
      </c>
      <c r="C278" s="2" t="s">
        <v>504</v>
      </c>
      <c r="D278" s="2">
        <v>1300201</v>
      </c>
      <c r="E278" s="2" t="s">
        <v>504</v>
      </c>
      <c r="F278" s="2" t="str">
        <f t="shared" si="20"/>
        <v>1311001300201</v>
      </c>
      <c r="G278" s="2" t="s">
        <v>21</v>
      </c>
      <c r="H278" s="4">
        <v>223.82</v>
      </c>
      <c r="I278" s="4">
        <v>0</v>
      </c>
      <c r="J278" s="4">
        <v>223.82</v>
      </c>
      <c r="K278" s="4">
        <v>5307.34</v>
      </c>
      <c r="L278" s="4">
        <v>5307.34</v>
      </c>
      <c r="M278" s="4">
        <v>5307.34</v>
      </c>
      <c r="N278" s="4">
        <v>0</v>
      </c>
      <c r="O278" s="4">
        <v>-5083.5200000000004</v>
      </c>
      <c r="P278" s="20">
        <f t="shared" si="21"/>
        <v>23.712536859976769</v>
      </c>
      <c r="Q278" s="20">
        <f t="shared" si="22"/>
        <v>23.712536859976769</v>
      </c>
      <c r="R278" s="34">
        <f t="shared" si="23"/>
        <v>5083.5200000000004</v>
      </c>
      <c r="S278" s="34">
        <f t="shared" si="24"/>
        <v>5083.5200000000004</v>
      </c>
    </row>
    <row r="279" spans="1:19" hidden="1" x14ac:dyDescent="0.25">
      <c r="A279" s="2">
        <v>1</v>
      </c>
      <c r="B279" s="2">
        <v>31100</v>
      </c>
      <c r="C279" s="2" t="s">
        <v>504</v>
      </c>
      <c r="D279" s="2">
        <v>1300202</v>
      </c>
      <c r="E279" s="2" t="s">
        <v>504</v>
      </c>
      <c r="F279" s="2" t="str">
        <f t="shared" ref="F279:F342" si="25">_xlfn.CONCAT(A279,B279,D279)</f>
        <v>1311001300202</v>
      </c>
      <c r="G279" s="2" t="s">
        <v>22</v>
      </c>
      <c r="H279" s="4">
        <v>145.53</v>
      </c>
      <c r="I279" s="4">
        <v>0</v>
      </c>
      <c r="J279" s="4">
        <v>145.53</v>
      </c>
      <c r="K279" s="4">
        <v>5833.74</v>
      </c>
      <c r="L279" s="4">
        <v>5833.74</v>
      </c>
      <c r="M279" s="4">
        <v>5833.74</v>
      </c>
      <c r="N279" s="4">
        <v>0</v>
      </c>
      <c r="O279" s="4">
        <v>-5688.21</v>
      </c>
      <c r="P279" s="20">
        <f t="shared" ref="P279:P342" si="26">(L279*100%)/H279</f>
        <v>40.086167800453516</v>
      </c>
      <c r="Q279" s="20">
        <f t="shared" si="22"/>
        <v>40.086167800453516</v>
      </c>
      <c r="R279" s="34">
        <f t="shared" si="23"/>
        <v>5688.21</v>
      </c>
      <c r="S279" s="34">
        <f t="shared" si="24"/>
        <v>5688.21</v>
      </c>
    </row>
    <row r="280" spans="1:19" hidden="1" x14ac:dyDescent="0.25">
      <c r="A280" s="2">
        <v>1</v>
      </c>
      <c r="B280" s="2">
        <v>31100</v>
      </c>
      <c r="C280" s="2" t="s">
        <v>504</v>
      </c>
      <c r="D280" s="2">
        <v>1310001</v>
      </c>
      <c r="E280" s="2" t="s">
        <v>504</v>
      </c>
      <c r="F280" s="2" t="str">
        <f t="shared" si="25"/>
        <v>1311001310001</v>
      </c>
      <c r="G280" s="2" t="s">
        <v>23</v>
      </c>
      <c r="H280" s="4">
        <v>21675.56</v>
      </c>
      <c r="I280" s="4">
        <v>0</v>
      </c>
      <c r="J280" s="4">
        <v>21675.56</v>
      </c>
      <c r="K280" s="4">
        <v>12364.13</v>
      </c>
      <c r="L280" s="4">
        <v>12364.13</v>
      </c>
      <c r="M280" s="4">
        <v>12364.13</v>
      </c>
      <c r="N280" s="4">
        <v>0</v>
      </c>
      <c r="O280" s="4">
        <v>9311.43</v>
      </c>
      <c r="P280" s="20">
        <f t="shared" si="26"/>
        <v>0.57041801918843149</v>
      </c>
      <c r="Q280" s="20">
        <f t="shared" si="22"/>
        <v>0.57041801918843149</v>
      </c>
      <c r="R280" s="34">
        <f t="shared" si="23"/>
        <v>-9311.4300000000021</v>
      </c>
      <c r="S280" s="34">
        <f t="shared" si="24"/>
        <v>-9311.4300000000021</v>
      </c>
    </row>
    <row r="281" spans="1:19" hidden="1" x14ac:dyDescent="0.25">
      <c r="A281" s="2">
        <v>1</v>
      </c>
      <c r="B281" s="2">
        <v>31100</v>
      </c>
      <c r="C281" s="2" t="s">
        <v>504</v>
      </c>
      <c r="D281" s="2">
        <v>1310002</v>
      </c>
      <c r="E281" s="2" t="s">
        <v>504</v>
      </c>
      <c r="F281" s="2" t="str">
        <f t="shared" si="25"/>
        <v>1311001310002</v>
      </c>
      <c r="G281" s="2" t="s">
        <v>24</v>
      </c>
      <c r="H281" s="4">
        <v>1475.58</v>
      </c>
      <c r="I281" s="4">
        <v>0</v>
      </c>
      <c r="J281" s="4">
        <v>1475.58</v>
      </c>
      <c r="K281" s="4">
        <v>265.89</v>
      </c>
      <c r="L281" s="4">
        <v>265.89</v>
      </c>
      <c r="M281" s="4">
        <v>265.89</v>
      </c>
      <c r="N281" s="4">
        <v>0</v>
      </c>
      <c r="O281" s="4">
        <v>1209.69</v>
      </c>
      <c r="P281" s="20">
        <f t="shared" si="26"/>
        <v>0.18019355101045012</v>
      </c>
      <c r="Q281" s="20">
        <f t="shared" si="22"/>
        <v>0.18019355101045012</v>
      </c>
      <c r="R281" s="34">
        <f t="shared" si="23"/>
        <v>-1209.69</v>
      </c>
      <c r="S281" s="34">
        <f t="shared" si="24"/>
        <v>-1209.69</v>
      </c>
    </row>
    <row r="282" spans="1:19" hidden="1" x14ac:dyDescent="0.25">
      <c r="A282" s="2">
        <v>1</v>
      </c>
      <c r="B282" s="2">
        <v>31100</v>
      </c>
      <c r="C282" s="2" t="s">
        <v>504</v>
      </c>
      <c r="D282" s="2">
        <v>1310003</v>
      </c>
      <c r="E282" s="2" t="s">
        <v>504</v>
      </c>
      <c r="F282" s="2" t="str">
        <f t="shared" si="25"/>
        <v>1311001310003</v>
      </c>
      <c r="G282" s="2" t="s">
        <v>25</v>
      </c>
      <c r="H282" s="4">
        <v>11597.32</v>
      </c>
      <c r="I282" s="4">
        <v>0</v>
      </c>
      <c r="J282" s="4">
        <v>11597.32</v>
      </c>
      <c r="K282" s="4">
        <v>6401.64</v>
      </c>
      <c r="L282" s="4">
        <v>6401.64</v>
      </c>
      <c r="M282" s="4">
        <v>6401.64</v>
      </c>
      <c r="N282" s="4">
        <v>0</v>
      </c>
      <c r="O282" s="4">
        <v>5195.68</v>
      </c>
      <c r="P282" s="20">
        <f t="shared" si="26"/>
        <v>0.55199304666940296</v>
      </c>
      <c r="Q282" s="20">
        <f t="shared" si="22"/>
        <v>0.55199304666940296</v>
      </c>
      <c r="R282" s="34">
        <f t="shared" si="23"/>
        <v>-5195.6799999999994</v>
      </c>
      <c r="S282" s="34">
        <f t="shared" si="24"/>
        <v>-5195.6799999999994</v>
      </c>
    </row>
    <row r="283" spans="1:19" hidden="1" x14ac:dyDescent="0.25">
      <c r="A283" s="2">
        <v>1</v>
      </c>
      <c r="B283" s="2">
        <v>31100</v>
      </c>
      <c r="C283" s="2" t="s">
        <v>504</v>
      </c>
      <c r="D283" s="2">
        <v>1310004</v>
      </c>
      <c r="E283" s="2" t="s">
        <v>504</v>
      </c>
      <c r="F283" s="2" t="str">
        <f t="shared" si="25"/>
        <v>1311001310004</v>
      </c>
      <c r="G283" s="2" t="s">
        <v>26</v>
      </c>
      <c r="H283" s="4">
        <v>11982.18</v>
      </c>
      <c r="I283" s="4">
        <v>0</v>
      </c>
      <c r="J283" s="4">
        <v>11982.18</v>
      </c>
      <c r="K283" s="4">
        <v>6261.94</v>
      </c>
      <c r="L283" s="4">
        <v>6261.94</v>
      </c>
      <c r="M283" s="4">
        <v>6261.94</v>
      </c>
      <c r="N283" s="4">
        <v>0</v>
      </c>
      <c r="O283" s="4">
        <v>5720.24</v>
      </c>
      <c r="P283" s="20">
        <f t="shared" si="26"/>
        <v>0.52260440086862314</v>
      </c>
      <c r="Q283" s="20">
        <f t="shared" si="22"/>
        <v>0.52260440086862314</v>
      </c>
      <c r="R283" s="34">
        <f t="shared" si="23"/>
        <v>-5720.2400000000007</v>
      </c>
      <c r="S283" s="34">
        <f t="shared" si="24"/>
        <v>-5720.2400000000007</v>
      </c>
    </row>
    <row r="284" spans="1:19" hidden="1" x14ac:dyDescent="0.25">
      <c r="A284" s="2">
        <v>1</v>
      </c>
      <c r="B284" s="2">
        <v>31100</v>
      </c>
      <c r="C284" s="2" t="s">
        <v>504</v>
      </c>
      <c r="D284" s="2">
        <v>1500002</v>
      </c>
      <c r="E284" s="2" t="s">
        <v>504</v>
      </c>
      <c r="F284" s="2" t="str">
        <f t="shared" si="25"/>
        <v>1311001500002</v>
      </c>
      <c r="G284" s="2" t="s">
        <v>29</v>
      </c>
      <c r="H284" s="4">
        <v>0</v>
      </c>
      <c r="I284" s="4">
        <v>0</v>
      </c>
      <c r="J284" s="4">
        <v>0</v>
      </c>
      <c r="K284" s="4">
        <v>22.46</v>
      </c>
      <c r="L284" s="4">
        <v>22.46</v>
      </c>
      <c r="M284" s="4">
        <v>22.46</v>
      </c>
      <c r="N284" s="4">
        <v>0</v>
      </c>
      <c r="O284" s="4">
        <v>-22.46</v>
      </c>
      <c r="P284" s="20" t="e">
        <f t="shared" si="26"/>
        <v>#DIV/0!</v>
      </c>
      <c r="Q284" s="20" t="e">
        <f t="shared" si="22"/>
        <v>#DIV/0!</v>
      </c>
      <c r="R284" s="34">
        <f t="shared" si="23"/>
        <v>22.46</v>
      </c>
      <c r="S284" s="34">
        <f t="shared" si="24"/>
        <v>22.46</v>
      </c>
    </row>
    <row r="285" spans="1:19" hidden="1" x14ac:dyDescent="0.25">
      <c r="A285" s="2">
        <v>1</v>
      </c>
      <c r="B285" s="2">
        <v>31100</v>
      </c>
      <c r="C285" s="2" t="s">
        <v>504</v>
      </c>
      <c r="D285" s="2">
        <v>1500003</v>
      </c>
      <c r="E285" s="2" t="s">
        <v>504</v>
      </c>
      <c r="F285" s="2" t="str">
        <f t="shared" si="25"/>
        <v>1311001500003</v>
      </c>
      <c r="G285" s="2" t="s">
        <v>30</v>
      </c>
      <c r="H285" s="4">
        <v>0</v>
      </c>
      <c r="I285" s="4">
        <v>381.72</v>
      </c>
      <c r="J285" s="4">
        <v>381.72</v>
      </c>
      <c r="K285" s="4">
        <v>337.47</v>
      </c>
      <c r="L285" s="4">
        <v>337.47</v>
      </c>
      <c r="M285" s="4">
        <v>337.47</v>
      </c>
      <c r="N285" s="4">
        <v>0</v>
      </c>
      <c r="O285" s="4">
        <v>44.25</v>
      </c>
      <c r="P285" s="20" t="e">
        <f t="shared" si="26"/>
        <v>#DIV/0!</v>
      </c>
      <c r="Q285" s="20">
        <f t="shared" si="22"/>
        <v>0.88407733417164414</v>
      </c>
      <c r="R285" s="34">
        <f t="shared" si="23"/>
        <v>337.47</v>
      </c>
      <c r="S285" s="34">
        <f t="shared" si="24"/>
        <v>-44.25</v>
      </c>
    </row>
    <row r="286" spans="1:19" hidden="1" x14ac:dyDescent="0.25">
      <c r="A286" s="2">
        <v>1</v>
      </c>
      <c r="B286" s="2">
        <v>31100</v>
      </c>
      <c r="C286" s="2" t="s">
        <v>504</v>
      </c>
      <c r="D286" s="2">
        <v>1600001</v>
      </c>
      <c r="E286" s="2" t="s">
        <v>504</v>
      </c>
      <c r="F286" s="2" t="str">
        <f t="shared" si="25"/>
        <v>1311001600001</v>
      </c>
      <c r="G286" s="2" t="s">
        <v>33</v>
      </c>
      <c r="H286" s="4">
        <v>16093.8</v>
      </c>
      <c r="I286" s="4">
        <v>0</v>
      </c>
      <c r="J286" s="4">
        <v>16093.8</v>
      </c>
      <c r="K286" s="4">
        <v>17188.830000000002</v>
      </c>
      <c r="L286" s="4">
        <v>17188.830000000002</v>
      </c>
      <c r="M286" s="4">
        <v>17188.830000000002</v>
      </c>
      <c r="N286" s="4">
        <v>0</v>
      </c>
      <c r="O286" s="4">
        <v>-1095.03</v>
      </c>
      <c r="P286" s="20">
        <f t="shared" si="26"/>
        <v>1.0680404876412035</v>
      </c>
      <c r="Q286" s="20">
        <f t="shared" si="22"/>
        <v>1.0680404876412035</v>
      </c>
      <c r="R286" s="34">
        <f t="shared" si="23"/>
        <v>1095.0300000000025</v>
      </c>
      <c r="S286" s="34">
        <f t="shared" si="24"/>
        <v>1095.0300000000025</v>
      </c>
    </row>
    <row r="287" spans="1:19" hidden="1" x14ac:dyDescent="0.25">
      <c r="A287" s="2">
        <v>1</v>
      </c>
      <c r="B287" s="2">
        <v>33301</v>
      </c>
      <c r="C287" s="2" t="s">
        <v>505</v>
      </c>
      <c r="D287" s="2">
        <v>2269900</v>
      </c>
      <c r="E287" s="2" t="s">
        <v>505</v>
      </c>
      <c r="F287" s="2" t="str">
        <f t="shared" si="25"/>
        <v>1333012269900</v>
      </c>
      <c r="G287" s="2" t="s">
        <v>65</v>
      </c>
      <c r="H287" s="4">
        <v>500</v>
      </c>
      <c r="I287" s="4">
        <v>0</v>
      </c>
      <c r="J287" s="4">
        <v>500</v>
      </c>
      <c r="K287" s="4">
        <v>21.67</v>
      </c>
      <c r="L287" s="4">
        <v>21.67</v>
      </c>
      <c r="M287" s="4">
        <v>21.67</v>
      </c>
      <c r="N287" s="4">
        <v>0</v>
      </c>
      <c r="O287" s="4">
        <v>478.33</v>
      </c>
      <c r="P287" s="20">
        <f t="shared" si="26"/>
        <v>4.3340000000000004E-2</v>
      </c>
      <c r="Q287" s="20">
        <f t="shared" si="22"/>
        <v>4.3340000000000004E-2</v>
      </c>
      <c r="R287" s="34">
        <f t="shared" si="23"/>
        <v>-478.33</v>
      </c>
      <c r="S287" s="34">
        <f t="shared" si="24"/>
        <v>-478.33</v>
      </c>
    </row>
    <row r="288" spans="1:19" hidden="1" x14ac:dyDescent="0.25">
      <c r="A288" s="2">
        <v>1</v>
      </c>
      <c r="B288" s="2">
        <v>33403</v>
      </c>
      <c r="C288" s="2" t="s">
        <v>505</v>
      </c>
      <c r="D288" s="2">
        <v>2269900</v>
      </c>
      <c r="E288" s="2" t="s">
        <v>505</v>
      </c>
      <c r="F288" s="2" t="str">
        <f t="shared" si="25"/>
        <v>1334032269900</v>
      </c>
      <c r="G288" s="2" t="s">
        <v>65</v>
      </c>
      <c r="H288" s="4">
        <v>1000</v>
      </c>
      <c r="I288" s="4">
        <v>0</v>
      </c>
      <c r="J288" s="4">
        <v>1000</v>
      </c>
      <c r="K288" s="4">
        <v>0</v>
      </c>
      <c r="L288" s="4">
        <v>0</v>
      </c>
      <c r="M288" s="4">
        <v>0</v>
      </c>
      <c r="N288" s="4">
        <v>0</v>
      </c>
      <c r="O288" s="4">
        <v>1000</v>
      </c>
      <c r="P288" s="20">
        <f t="shared" si="26"/>
        <v>0</v>
      </c>
      <c r="Q288" s="20">
        <f t="shared" si="22"/>
        <v>0</v>
      </c>
      <c r="R288" s="34">
        <f t="shared" si="23"/>
        <v>-1000</v>
      </c>
      <c r="S288" s="34">
        <f t="shared" si="24"/>
        <v>-1000</v>
      </c>
    </row>
    <row r="289" spans="1:19" hidden="1" x14ac:dyDescent="0.25">
      <c r="A289" s="2">
        <v>1</v>
      </c>
      <c r="B289" s="2">
        <v>91200</v>
      </c>
      <c r="C289" s="2" t="s">
        <v>505</v>
      </c>
      <c r="D289" s="2">
        <v>2269900</v>
      </c>
      <c r="E289" s="2" t="s">
        <v>505</v>
      </c>
      <c r="F289" s="2" t="str">
        <f t="shared" si="25"/>
        <v>1912002269900</v>
      </c>
      <c r="G289" s="2" t="s">
        <v>65</v>
      </c>
      <c r="H289" s="4">
        <v>1500</v>
      </c>
      <c r="I289" s="4">
        <v>0</v>
      </c>
      <c r="J289" s="4">
        <v>1500</v>
      </c>
      <c r="K289" s="4">
        <v>280.01</v>
      </c>
      <c r="L289" s="4">
        <v>280.01</v>
      </c>
      <c r="M289" s="4">
        <v>280.01</v>
      </c>
      <c r="N289" s="4">
        <v>0</v>
      </c>
      <c r="O289" s="4">
        <v>1219.99</v>
      </c>
      <c r="P289" s="20">
        <f t="shared" si="26"/>
        <v>0.18667333333333333</v>
      </c>
      <c r="Q289" s="20">
        <f t="shared" si="22"/>
        <v>0.18667333333333333</v>
      </c>
      <c r="R289" s="34">
        <f t="shared" si="23"/>
        <v>-1219.99</v>
      </c>
      <c r="S289" s="34">
        <f t="shared" si="24"/>
        <v>-1219.99</v>
      </c>
    </row>
    <row r="290" spans="1:19" hidden="1" x14ac:dyDescent="0.25">
      <c r="A290" s="2">
        <v>1</v>
      </c>
      <c r="B290" s="2">
        <v>32000</v>
      </c>
      <c r="C290" s="2" t="s">
        <v>504</v>
      </c>
      <c r="D290" s="2">
        <v>1300001</v>
      </c>
      <c r="E290" s="2" t="s">
        <v>504</v>
      </c>
      <c r="F290" s="2" t="str">
        <f t="shared" si="25"/>
        <v>1320001300001</v>
      </c>
      <c r="G290" s="2" t="s">
        <v>18</v>
      </c>
      <c r="H290" s="4">
        <v>0</v>
      </c>
      <c r="I290" s="4">
        <v>0</v>
      </c>
      <c r="J290" s="4">
        <v>0</v>
      </c>
      <c r="K290" s="4">
        <v>7356.71</v>
      </c>
      <c r="L290" s="4">
        <v>7356.71</v>
      </c>
      <c r="M290" s="4">
        <v>7356.71</v>
      </c>
      <c r="N290" s="4">
        <v>0</v>
      </c>
      <c r="O290" s="4">
        <v>-7356.71</v>
      </c>
      <c r="P290" s="20" t="e">
        <f t="shared" si="26"/>
        <v>#DIV/0!</v>
      </c>
      <c r="Q290" s="20" t="e">
        <f t="shared" si="22"/>
        <v>#DIV/0!</v>
      </c>
      <c r="R290" s="34">
        <f t="shared" si="23"/>
        <v>7356.71</v>
      </c>
      <c r="S290" s="34">
        <f t="shared" si="24"/>
        <v>7356.71</v>
      </c>
    </row>
    <row r="291" spans="1:19" hidden="1" x14ac:dyDescent="0.25">
      <c r="A291" s="2">
        <v>1</v>
      </c>
      <c r="B291" s="2">
        <v>32000</v>
      </c>
      <c r="C291" s="2" t="s">
        <v>504</v>
      </c>
      <c r="D291" s="2">
        <v>1300002</v>
      </c>
      <c r="E291" s="2" t="s">
        <v>504</v>
      </c>
      <c r="F291" s="2" t="str">
        <f t="shared" si="25"/>
        <v>1320001300002</v>
      </c>
      <c r="G291" s="2" t="s">
        <v>19</v>
      </c>
      <c r="H291" s="4">
        <v>0</v>
      </c>
      <c r="I291" s="4">
        <v>0</v>
      </c>
      <c r="J291" s="4">
        <v>0</v>
      </c>
      <c r="K291" s="4">
        <v>1076.68</v>
      </c>
      <c r="L291" s="4">
        <v>1076.68</v>
      </c>
      <c r="M291" s="4">
        <v>1076.68</v>
      </c>
      <c r="N291" s="4">
        <v>0</v>
      </c>
      <c r="O291" s="4">
        <v>-1076.68</v>
      </c>
      <c r="P291" s="20" t="e">
        <f t="shared" si="26"/>
        <v>#DIV/0!</v>
      </c>
      <c r="Q291" s="20" t="e">
        <f t="shared" si="22"/>
        <v>#DIV/0!</v>
      </c>
      <c r="R291" s="34">
        <f t="shared" si="23"/>
        <v>1076.68</v>
      </c>
      <c r="S291" s="34">
        <f t="shared" si="24"/>
        <v>1076.68</v>
      </c>
    </row>
    <row r="292" spans="1:19" hidden="1" x14ac:dyDescent="0.25">
      <c r="A292" s="2">
        <v>1</v>
      </c>
      <c r="B292" s="2">
        <v>32000</v>
      </c>
      <c r="C292" s="2" t="s">
        <v>504</v>
      </c>
      <c r="D292" s="2">
        <v>1300201</v>
      </c>
      <c r="E292" s="2" t="s">
        <v>504</v>
      </c>
      <c r="F292" s="2" t="str">
        <f t="shared" si="25"/>
        <v>1320001300201</v>
      </c>
      <c r="G292" s="2" t="s">
        <v>21</v>
      </c>
      <c r="H292" s="4">
        <v>0</v>
      </c>
      <c r="I292" s="4">
        <v>0</v>
      </c>
      <c r="J292" s="4">
        <v>0</v>
      </c>
      <c r="K292" s="4">
        <v>4158.9799999999996</v>
      </c>
      <c r="L292" s="4">
        <v>4158.9799999999996</v>
      </c>
      <c r="M292" s="4">
        <v>4158.9799999999996</v>
      </c>
      <c r="N292" s="4">
        <v>0</v>
      </c>
      <c r="O292" s="4">
        <v>-4158.9799999999996</v>
      </c>
      <c r="P292" s="20" t="e">
        <f t="shared" si="26"/>
        <v>#DIV/0!</v>
      </c>
      <c r="Q292" s="20" t="e">
        <f t="shared" si="22"/>
        <v>#DIV/0!</v>
      </c>
      <c r="R292" s="34">
        <f t="shared" si="23"/>
        <v>4158.9799999999996</v>
      </c>
      <c r="S292" s="34">
        <f t="shared" si="24"/>
        <v>4158.9799999999996</v>
      </c>
    </row>
    <row r="293" spans="1:19" hidden="1" x14ac:dyDescent="0.25">
      <c r="A293" s="2">
        <v>1</v>
      </c>
      <c r="B293" s="2">
        <v>32000</v>
      </c>
      <c r="C293" s="2" t="s">
        <v>504</v>
      </c>
      <c r="D293" s="2">
        <v>1300202</v>
      </c>
      <c r="E293" s="2" t="s">
        <v>504</v>
      </c>
      <c r="F293" s="2" t="str">
        <f t="shared" si="25"/>
        <v>1320001300202</v>
      </c>
      <c r="G293" s="2" t="s">
        <v>22</v>
      </c>
      <c r="H293" s="4">
        <v>0</v>
      </c>
      <c r="I293" s="4">
        <v>0</v>
      </c>
      <c r="J293" s="4">
        <v>0</v>
      </c>
      <c r="K293" s="4">
        <v>4064.46</v>
      </c>
      <c r="L293" s="4">
        <v>4064.46</v>
      </c>
      <c r="M293" s="4">
        <v>4064.46</v>
      </c>
      <c r="N293" s="4">
        <v>0</v>
      </c>
      <c r="O293" s="4">
        <v>-4064.46</v>
      </c>
      <c r="P293" s="20" t="e">
        <f t="shared" si="26"/>
        <v>#DIV/0!</v>
      </c>
      <c r="Q293" s="20" t="e">
        <f t="shared" si="22"/>
        <v>#DIV/0!</v>
      </c>
      <c r="R293" s="34">
        <f t="shared" si="23"/>
        <v>4064.46</v>
      </c>
      <c r="S293" s="34">
        <f t="shared" si="24"/>
        <v>4064.46</v>
      </c>
    </row>
    <row r="294" spans="1:19" hidden="1" x14ac:dyDescent="0.25">
      <c r="A294" s="2">
        <v>1</v>
      </c>
      <c r="B294" s="2">
        <v>32000</v>
      </c>
      <c r="C294" s="2" t="s">
        <v>504</v>
      </c>
      <c r="D294" s="2">
        <v>1310001</v>
      </c>
      <c r="E294" s="2" t="s">
        <v>504</v>
      </c>
      <c r="F294" s="2" t="str">
        <f t="shared" si="25"/>
        <v>1320001310001</v>
      </c>
      <c r="G294" s="2" t="s">
        <v>23</v>
      </c>
      <c r="H294" s="4">
        <v>11422.79</v>
      </c>
      <c r="I294" s="4">
        <v>0</v>
      </c>
      <c r="J294" s="4">
        <v>11422.79</v>
      </c>
      <c r="K294" s="4">
        <v>4182.05</v>
      </c>
      <c r="L294" s="4">
        <v>4182.05</v>
      </c>
      <c r="M294" s="4">
        <v>4182.05</v>
      </c>
      <c r="N294" s="4">
        <v>0</v>
      </c>
      <c r="O294" s="4">
        <v>7240.74</v>
      </c>
      <c r="P294" s="20">
        <f t="shared" si="26"/>
        <v>0.36611458321478374</v>
      </c>
      <c r="Q294" s="20">
        <f t="shared" si="22"/>
        <v>0.36611458321478374</v>
      </c>
      <c r="R294" s="34">
        <f t="shared" si="23"/>
        <v>-7240.7400000000007</v>
      </c>
      <c r="S294" s="34">
        <f t="shared" si="24"/>
        <v>-7240.7400000000007</v>
      </c>
    </row>
    <row r="295" spans="1:19" hidden="1" x14ac:dyDescent="0.25">
      <c r="A295" s="2">
        <v>1</v>
      </c>
      <c r="B295" s="2">
        <v>32000</v>
      </c>
      <c r="C295" s="2" t="s">
        <v>504</v>
      </c>
      <c r="D295" s="2">
        <v>1310002</v>
      </c>
      <c r="E295" s="2" t="s">
        <v>504</v>
      </c>
      <c r="F295" s="2" t="str">
        <f t="shared" si="25"/>
        <v>1320001310002</v>
      </c>
      <c r="G295" s="2" t="s">
        <v>24</v>
      </c>
      <c r="H295" s="4">
        <v>1672.46</v>
      </c>
      <c r="I295" s="4">
        <v>0</v>
      </c>
      <c r="J295" s="4">
        <v>1672.46</v>
      </c>
      <c r="K295" s="4">
        <v>612.20000000000005</v>
      </c>
      <c r="L295" s="4">
        <v>612.20000000000005</v>
      </c>
      <c r="M295" s="4">
        <v>612.20000000000005</v>
      </c>
      <c r="N295" s="4">
        <v>0</v>
      </c>
      <c r="O295" s="4">
        <v>1060.26</v>
      </c>
      <c r="P295" s="20">
        <f t="shared" si="26"/>
        <v>0.36604761847816991</v>
      </c>
      <c r="Q295" s="20">
        <f t="shared" si="22"/>
        <v>0.36604761847816991</v>
      </c>
      <c r="R295" s="34">
        <f t="shared" si="23"/>
        <v>-1060.26</v>
      </c>
      <c r="S295" s="34">
        <f t="shared" si="24"/>
        <v>-1060.26</v>
      </c>
    </row>
    <row r="296" spans="1:19" hidden="1" x14ac:dyDescent="0.25">
      <c r="A296" s="2">
        <v>1</v>
      </c>
      <c r="B296" s="2">
        <v>32000</v>
      </c>
      <c r="C296" s="2" t="s">
        <v>504</v>
      </c>
      <c r="D296" s="2">
        <v>1310003</v>
      </c>
      <c r="E296" s="2" t="s">
        <v>504</v>
      </c>
      <c r="F296" s="2" t="str">
        <f t="shared" si="25"/>
        <v>1320001310003</v>
      </c>
      <c r="G296" s="2" t="s">
        <v>25</v>
      </c>
      <c r="H296" s="4">
        <v>6389.6</v>
      </c>
      <c r="I296" s="4">
        <v>0</v>
      </c>
      <c r="J296" s="4">
        <v>6389.6</v>
      </c>
      <c r="K296" s="4">
        <v>2293.1999999999998</v>
      </c>
      <c r="L296" s="4">
        <v>2293.1999999999998</v>
      </c>
      <c r="M296" s="4">
        <v>2293.1999999999998</v>
      </c>
      <c r="N296" s="4">
        <v>0</v>
      </c>
      <c r="O296" s="4">
        <v>4096.3999999999996</v>
      </c>
      <c r="P296" s="20">
        <f t="shared" si="26"/>
        <v>0.35889570552147232</v>
      </c>
      <c r="Q296" s="20">
        <f t="shared" si="22"/>
        <v>0.35889570552147232</v>
      </c>
      <c r="R296" s="34">
        <f t="shared" si="23"/>
        <v>-4096.4000000000005</v>
      </c>
      <c r="S296" s="34">
        <f t="shared" si="24"/>
        <v>-4096.4000000000005</v>
      </c>
    </row>
    <row r="297" spans="1:19" hidden="1" x14ac:dyDescent="0.25">
      <c r="A297" s="2">
        <v>1</v>
      </c>
      <c r="B297" s="2">
        <v>32000</v>
      </c>
      <c r="C297" s="2" t="s">
        <v>504</v>
      </c>
      <c r="D297" s="2">
        <v>1310004</v>
      </c>
      <c r="E297" s="2" t="s">
        <v>504</v>
      </c>
      <c r="F297" s="2" t="str">
        <f t="shared" si="25"/>
        <v>1320001310004</v>
      </c>
      <c r="G297" s="2" t="s">
        <v>26</v>
      </c>
      <c r="H297" s="4">
        <v>6244.14</v>
      </c>
      <c r="I297" s="4">
        <v>0</v>
      </c>
      <c r="J297" s="4">
        <v>6244.14</v>
      </c>
      <c r="K297" s="4">
        <v>2241</v>
      </c>
      <c r="L297" s="4">
        <v>2241</v>
      </c>
      <c r="M297" s="4">
        <v>2241</v>
      </c>
      <c r="N297" s="4">
        <v>0</v>
      </c>
      <c r="O297" s="4">
        <v>4003.14</v>
      </c>
      <c r="P297" s="20">
        <f t="shared" si="26"/>
        <v>0.35889650135967482</v>
      </c>
      <c r="Q297" s="20">
        <f t="shared" si="22"/>
        <v>0.35889650135967482</v>
      </c>
      <c r="R297" s="34">
        <f t="shared" si="23"/>
        <v>-4003.1400000000003</v>
      </c>
      <c r="S297" s="34">
        <f t="shared" si="24"/>
        <v>-4003.1400000000003</v>
      </c>
    </row>
    <row r="298" spans="1:19" hidden="1" x14ac:dyDescent="0.25">
      <c r="A298" s="2">
        <v>1</v>
      </c>
      <c r="B298" s="2">
        <v>32000</v>
      </c>
      <c r="C298" s="2" t="s">
        <v>504</v>
      </c>
      <c r="D298" s="2">
        <v>1500002</v>
      </c>
      <c r="E298" s="2" t="s">
        <v>504</v>
      </c>
      <c r="F298" s="2" t="str">
        <f t="shared" si="25"/>
        <v>1320001500002</v>
      </c>
      <c r="G298" s="2" t="s">
        <v>29</v>
      </c>
      <c r="H298" s="4">
        <v>0</v>
      </c>
      <c r="I298" s="4">
        <v>252.61</v>
      </c>
      <c r="J298" s="4">
        <v>252.61</v>
      </c>
      <c r="K298" s="4">
        <v>26.14</v>
      </c>
      <c r="L298" s="4">
        <v>26.14</v>
      </c>
      <c r="M298" s="4">
        <v>26.14</v>
      </c>
      <c r="N298" s="4">
        <v>0</v>
      </c>
      <c r="O298" s="4">
        <v>226.47</v>
      </c>
      <c r="P298" s="20" t="e">
        <f t="shared" si="26"/>
        <v>#DIV/0!</v>
      </c>
      <c r="Q298" s="20">
        <f t="shared" si="22"/>
        <v>0.10347967222200229</v>
      </c>
      <c r="R298" s="34">
        <f t="shared" si="23"/>
        <v>26.14</v>
      </c>
      <c r="S298" s="34">
        <f t="shared" si="24"/>
        <v>-226.47000000000003</v>
      </c>
    </row>
    <row r="299" spans="1:19" hidden="1" x14ac:dyDescent="0.25">
      <c r="A299" s="2">
        <v>1</v>
      </c>
      <c r="B299" s="2">
        <v>32000</v>
      </c>
      <c r="C299" s="2" t="s">
        <v>504</v>
      </c>
      <c r="D299" s="2">
        <v>1500003</v>
      </c>
      <c r="E299" s="2" t="s">
        <v>504</v>
      </c>
      <c r="F299" s="2" t="str">
        <f t="shared" si="25"/>
        <v>1320001500003</v>
      </c>
      <c r="G299" s="2" t="s">
        <v>30</v>
      </c>
      <c r="H299" s="4">
        <v>0</v>
      </c>
      <c r="I299" s="4">
        <v>0</v>
      </c>
      <c r="J299" s="4">
        <v>0</v>
      </c>
      <c r="K299" s="4">
        <v>252.61</v>
      </c>
      <c r="L299" s="4">
        <v>252.61</v>
      </c>
      <c r="M299" s="4">
        <v>252.61</v>
      </c>
      <c r="N299" s="4">
        <v>0</v>
      </c>
      <c r="O299" s="4">
        <v>-252.61</v>
      </c>
      <c r="P299" s="20" t="e">
        <f t="shared" si="26"/>
        <v>#DIV/0!</v>
      </c>
      <c r="Q299" s="20" t="e">
        <f t="shared" si="22"/>
        <v>#DIV/0!</v>
      </c>
      <c r="R299" s="34">
        <f t="shared" si="23"/>
        <v>252.61</v>
      </c>
      <c r="S299" s="34">
        <f t="shared" si="24"/>
        <v>252.61</v>
      </c>
    </row>
    <row r="300" spans="1:19" hidden="1" x14ac:dyDescent="0.25">
      <c r="A300" s="2">
        <v>1</v>
      </c>
      <c r="B300" s="2">
        <v>32000</v>
      </c>
      <c r="C300" s="2" t="s">
        <v>504</v>
      </c>
      <c r="D300" s="2">
        <v>1600001</v>
      </c>
      <c r="E300" s="2" t="s">
        <v>504</v>
      </c>
      <c r="F300" s="2" t="str">
        <f t="shared" si="25"/>
        <v>1320001600001</v>
      </c>
      <c r="G300" s="2" t="s">
        <v>33</v>
      </c>
      <c r="H300" s="4">
        <v>8118.72</v>
      </c>
      <c r="I300" s="4">
        <v>0</v>
      </c>
      <c r="J300" s="4">
        <v>8118.72</v>
      </c>
      <c r="K300" s="4">
        <v>8720.32</v>
      </c>
      <c r="L300" s="4">
        <v>8720.32</v>
      </c>
      <c r="M300" s="4">
        <v>8720.32</v>
      </c>
      <c r="N300" s="4">
        <v>0</v>
      </c>
      <c r="O300" s="4">
        <v>-601.6</v>
      </c>
      <c r="P300" s="20">
        <f t="shared" si="26"/>
        <v>1.0741003507942137</v>
      </c>
      <c r="Q300" s="20">
        <f t="shared" si="22"/>
        <v>1.0741003507942137</v>
      </c>
      <c r="R300" s="34">
        <f t="shared" si="23"/>
        <v>601.59999999999945</v>
      </c>
      <c r="S300" s="34">
        <f t="shared" si="24"/>
        <v>601.59999999999945</v>
      </c>
    </row>
    <row r="301" spans="1:19" hidden="1" x14ac:dyDescent="0.25">
      <c r="A301" s="2">
        <v>1</v>
      </c>
      <c r="B301" s="2">
        <v>92000</v>
      </c>
      <c r="C301" s="2" t="s">
        <v>505</v>
      </c>
      <c r="D301" s="2">
        <v>2269900</v>
      </c>
      <c r="E301" s="2" t="s">
        <v>505</v>
      </c>
      <c r="F301" s="2" t="str">
        <f t="shared" si="25"/>
        <v>1920002269900</v>
      </c>
      <c r="G301" s="2" t="s">
        <v>65</v>
      </c>
      <c r="H301" s="4">
        <v>2000</v>
      </c>
      <c r="I301" s="4">
        <v>0</v>
      </c>
      <c r="J301" s="4">
        <v>2000</v>
      </c>
      <c r="K301" s="4">
        <v>1826.24</v>
      </c>
      <c r="L301" s="4">
        <v>1826.24</v>
      </c>
      <c r="M301" s="4">
        <v>1826.24</v>
      </c>
      <c r="N301" s="4">
        <v>0</v>
      </c>
      <c r="O301" s="4">
        <v>173.76</v>
      </c>
      <c r="P301" s="20">
        <f t="shared" si="26"/>
        <v>0.91312000000000004</v>
      </c>
      <c r="Q301" s="20">
        <f t="shared" si="22"/>
        <v>0.91312000000000004</v>
      </c>
      <c r="R301" s="34">
        <f t="shared" si="23"/>
        <v>-173.76</v>
      </c>
      <c r="S301" s="34">
        <f t="shared" si="24"/>
        <v>-173.76</v>
      </c>
    </row>
    <row r="302" spans="1:19" hidden="1" x14ac:dyDescent="0.25">
      <c r="A302" s="2">
        <v>2</v>
      </c>
      <c r="B302" s="2">
        <v>43000</v>
      </c>
      <c r="C302" s="2" t="s">
        <v>505</v>
      </c>
      <c r="D302" s="2">
        <v>2269900</v>
      </c>
      <c r="E302" s="2" t="s">
        <v>505</v>
      </c>
      <c r="F302" s="2" t="str">
        <f t="shared" si="25"/>
        <v>2430002269900</v>
      </c>
      <c r="G302" s="2" t="s">
        <v>65</v>
      </c>
      <c r="H302" s="4">
        <v>1500</v>
      </c>
      <c r="I302" s="4">
        <v>7557.6</v>
      </c>
      <c r="J302" s="4">
        <v>9057.6</v>
      </c>
      <c r="K302" s="4">
        <v>10775</v>
      </c>
      <c r="L302" s="4">
        <v>10775</v>
      </c>
      <c r="M302" s="4">
        <v>10775</v>
      </c>
      <c r="N302" s="4">
        <v>0</v>
      </c>
      <c r="O302" s="4">
        <v>-1717.4</v>
      </c>
      <c r="P302" s="20">
        <f t="shared" si="26"/>
        <v>7.1833333333333336</v>
      </c>
      <c r="Q302" s="20">
        <f t="shared" si="22"/>
        <v>1.1896087263734323</v>
      </c>
      <c r="R302" s="34">
        <f t="shared" si="23"/>
        <v>9275</v>
      </c>
      <c r="S302" s="34">
        <f t="shared" si="24"/>
        <v>1717.3999999999996</v>
      </c>
    </row>
    <row r="303" spans="1:19" hidden="1" x14ac:dyDescent="0.25">
      <c r="A303" s="2">
        <v>2</v>
      </c>
      <c r="B303" s="2">
        <v>43001</v>
      </c>
      <c r="C303" s="2" t="s">
        <v>505</v>
      </c>
      <c r="D303" s="2">
        <v>2269900</v>
      </c>
      <c r="E303" s="2" t="s">
        <v>505</v>
      </c>
      <c r="F303" s="2" t="str">
        <f t="shared" si="25"/>
        <v>2430012269900</v>
      </c>
      <c r="G303" s="2" t="s">
        <v>65</v>
      </c>
      <c r="H303" s="4">
        <v>1500</v>
      </c>
      <c r="I303" s="4">
        <v>620</v>
      </c>
      <c r="J303" s="4">
        <v>2120</v>
      </c>
      <c r="K303" s="4">
        <v>2482.92</v>
      </c>
      <c r="L303" s="4">
        <v>2482.92</v>
      </c>
      <c r="M303" s="4">
        <v>2482.92</v>
      </c>
      <c r="N303" s="4">
        <v>0</v>
      </c>
      <c r="O303" s="4">
        <v>-362.92</v>
      </c>
      <c r="P303" s="20">
        <f t="shared" si="26"/>
        <v>1.6552800000000001</v>
      </c>
      <c r="Q303" s="20">
        <f t="shared" si="22"/>
        <v>1.171188679245283</v>
      </c>
      <c r="R303" s="34">
        <f t="shared" si="23"/>
        <v>982.92000000000007</v>
      </c>
      <c r="S303" s="34">
        <f t="shared" si="24"/>
        <v>362.92000000000007</v>
      </c>
    </row>
    <row r="304" spans="1:19" hidden="1" x14ac:dyDescent="0.25">
      <c r="A304" s="2">
        <v>2</v>
      </c>
      <c r="B304" s="2">
        <v>43110</v>
      </c>
      <c r="C304" s="2" t="s">
        <v>505</v>
      </c>
      <c r="D304" s="2">
        <v>2269900</v>
      </c>
      <c r="E304" s="2" t="s">
        <v>505</v>
      </c>
      <c r="F304" s="2" t="str">
        <f t="shared" si="25"/>
        <v>2431102269900</v>
      </c>
      <c r="G304" s="2" t="s">
        <v>65</v>
      </c>
      <c r="H304" s="4">
        <v>1900</v>
      </c>
      <c r="I304" s="4">
        <v>0</v>
      </c>
      <c r="J304" s="4">
        <v>1900</v>
      </c>
      <c r="K304" s="4">
        <v>20.52</v>
      </c>
      <c r="L304" s="4">
        <v>20.52</v>
      </c>
      <c r="M304" s="4">
        <v>20.52</v>
      </c>
      <c r="N304" s="4">
        <v>0</v>
      </c>
      <c r="O304" s="4">
        <v>1879.48</v>
      </c>
      <c r="P304" s="20">
        <f t="shared" si="26"/>
        <v>1.0800000000000001E-2</v>
      </c>
      <c r="Q304" s="20">
        <f t="shared" si="22"/>
        <v>1.0800000000000001E-2</v>
      </c>
      <c r="R304" s="34">
        <f t="shared" si="23"/>
        <v>-1879.48</v>
      </c>
      <c r="S304" s="34">
        <f t="shared" si="24"/>
        <v>-1879.48</v>
      </c>
    </row>
    <row r="305" spans="1:19" hidden="1" x14ac:dyDescent="0.25">
      <c r="A305" s="2">
        <v>2</v>
      </c>
      <c r="B305" s="2">
        <v>43111</v>
      </c>
      <c r="C305" s="2" t="s">
        <v>505</v>
      </c>
      <c r="D305" s="2">
        <v>2269900</v>
      </c>
      <c r="E305" s="2" t="s">
        <v>505</v>
      </c>
      <c r="F305" s="2" t="str">
        <f t="shared" si="25"/>
        <v>2431112269900</v>
      </c>
      <c r="G305" s="2" t="s">
        <v>65</v>
      </c>
      <c r="H305" s="4">
        <v>1200</v>
      </c>
      <c r="I305" s="4">
        <v>0</v>
      </c>
      <c r="J305" s="4">
        <v>1200</v>
      </c>
      <c r="K305" s="4">
        <v>99.3</v>
      </c>
      <c r="L305" s="4">
        <v>99.3</v>
      </c>
      <c r="M305" s="4">
        <v>99.3</v>
      </c>
      <c r="N305" s="4">
        <v>0</v>
      </c>
      <c r="O305" s="4">
        <v>1100.7</v>
      </c>
      <c r="P305" s="20">
        <f t="shared" si="26"/>
        <v>8.2750000000000004E-2</v>
      </c>
      <c r="Q305" s="20">
        <f t="shared" si="22"/>
        <v>8.2750000000000004E-2</v>
      </c>
      <c r="R305" s="34">
        <f t="shared" si="23"/>
        <v>-1100.7</v>
      </c>
      <c r="S305" s="34">
        <f t="shared" si="24"/>
        <v>-1100.7</v>
      </c>
    </row>
    <row r="306" spans="1:19" hidden="1" x14ac:dyDescent="0.25">
      <c r="A306" s="2">
        <v>1</v>
      </c>
      <c r="B306" s="2">
        <v>32301</v>
      </c>
      <c r="C306" s="2" t="s">
        <v>504</v>
      </c>
      <c r="D306" s="2">
        <v>1300001</v>
      </c>
      <c r="E306" s="2" t="s">
        <v>504</v>
      </c>
      <c r="F306" s="2" t="str">
        <f t="shared" si="25"/>
        <v>1323011300001</v>
      </c>
      <c r="G306" s="2" t="s">
        <v>18</v>
      </c>
      <c r="H306" s="4">
        <v>15425.35</v>
      </c>
      <c r="I306" s="4">
        <v>0</v>
      </c>
      <c r="J306" s="4">
        <v>15425.35</v>
      </c>
      <c r="K306" s="4">
        <v>7677.27</v>
      </c>
      <c r="L306" s="4">
        <v>7677.27</v>
      </c>
      <c r="M306" s="4">
        <v>7677.27</v>
      </c>
      <c r="N306" s="4">
        <v>0</v>
      </c>
      <c r="O306" s="4">
        <v>7748.08</v>
      </c>
      <c r="P306" s="20">
        <f t="shared" si="26"/>
        <v>0.49770475224225058</v>
      </c>
      <c r="Q306" s="20">
        <f t="shared" si="22"/>
        <v>0.49770475224225058</v>
      </c>
      <c r="R306" s="34">
        <f t="shared" si="23"/>
        <v>-7748.08</v>
      </c>
      <c r="S306" s="34">
        <f t="shared" si="24"/>
        <v>-7748.08</v>
      </c>
    </row>
    <row r="307" spans="1:19" hidden="1" x14ac:dyDescent="0.25">
      <c r="A307" s="2">
        <v>1</v>
      </c>
      <c r="B307" s="2">
        <v>32301</v>
      </c>
      <c r="C307" s="2" t="s">
        <v>504</v>
      </c>
      <c r="D307" s="2">
        <v>1300002</v>
      </c>
      <c r="E307" s="2" t="s">
        <v>504</v>
      </c>
      <c r="F307" s="2" t="str">
        <f t="shared" si="25"/>
        <v>1323011300002</v>
      </c>
      <c r="G307" s="2" t="s">
        <v>19</v>
      </c>
      <c r="H307" s="4">
        <v>983.36</v>
      </c>
      <c r="I307" s="4">
        <v>0</v>
      </c>
      <c r="J307" s="4">
        <v>983.36</v>
      </c>
      <c r="K307" s="4">
        <v>815.87</v>
      </c>
      <c r="L307" s="4">
        <v>815.87</v>
      </c>
      <c r="M307" s="4">
        <v>815.87</v>
      </c>
      <c r="N307" s="4">
        <v>0</v>
      </c>
      <c r="O307" s="4">
        <v>167.49</v>
      </c>
      <c r="P307" s="20">
        <f t="shared" si="26"/>
        <v>0.82967580540188735</v>
      </c>
      <c r="Q307" s="20">
        <f t="shared" si="22"/>
        <v>0.82967580540188735</v>
      </c>
      <c r="R307" s="34">
        <f t="shared" si="23"/>
        <v>-167.49</v>
      </c>
      <c r="S307" s="34">
        <f t="shared" si="24"/>
        <v>-167.49</v>
      </c>
    </row>
    <row r="308" spans="1:19" hidden="1" x14ac:dyDescent="0.25">
      <c r="A308" s="2">
        <v>1</v>
      </c>
      <c r="B308" s="2">
        <v>32301</v>
      </c>
      <c r="C308" s="2" t="s">
        <v>504</v>
      </c>
      <c r="D308" s="2">
        <v>1300201</v>
      </c>
      <c r="E308" s="2" t="s">
        <v>504</v>
      </c>
      <c r="F308" s="2" t="str">
        <f t="shared" si="25"/>
        <v>1323011300201</v>
      </c>
      <c r="G308" s="2" t="s">
        <v>21</v>
      </c>
      <c r="H308" s="4">
        <v>8580.49</v>
      </c>
      <c r="I308" s="4">
        <v>0</v>
      </c>
      <c r="J308" s="4">
        <v>8580.49</v>
      </c>
      <c r="K308" s="4">
        <v>4269.74</v>
      </c>
      <c r="L308" s="4">
        <v>4269.74</v>
      </c>
      <c r="M308" s="4">
        <v>4269.74</v>
      </c>
      <c r="N308" s="4">
        <v>0</v>
      </c>
      <c r="O308" s="4">
        <v>4310.75</v>
      </c>
      <c r="P308" s="20">
        <f t="shared" si="26"/>
        <v>0.49761027633619992</v>
      </c>
      <c r="Q308" s="20">
        <f t="shared" si="22"/>
        <v>0.49761027633619992</v>
      </c>
      <c r="R308" s="34">
        <f t="shared" si="23"/>
        <v>-4310.75</v>
      </c>
      <c r="S308" s="34">
        <f t="shared" si="24"/>
        <v>-4310.75</v>
      </c>
    </row>
    <row r="309" spans="1:19" hidden="1" x14ac:dyDescent="0.25">
      <c r="A309" s="2">
        <v>1</v>
      </c>
      <c r="B309" s="2">
        <v>32301</v>
      </c>
      <c r="C309" s="2" t="s">
        <v>504</v>
      </c>
      <c r="D309" s="2">
        <v>1300202</v>
      </c>
      <c r="E309" s="2" t="s">
        <v>504</v>
      </c>
      <c r="F309" s="2" t="str">
        <f t="shared" si="25"/>
        <v>1323011300202</v>
      </c>
      <c r="G309" s="2" t="s">
        <v>22</v>
      </c>
      <c r="H309" s="4">
        <v>8307.83</v>
      </c>
      <c r="I309" s="4">
        <v>0</v>
      </c>
      <c r="J309" s="4">
        <v>8307.83</v>
      </c>
      <c r="K309" s="4">
        <v>4207.59</v>
      </c>
      <c r="L309" s="4">
        <v>4207.59</v>
      </c>
      <c r="M309" s="4">
        <v>4207.59</v>
      </c>
      <c r="N309" s="4">
        <v>0</v>
      </c>
      <c r="O309" s="4">
        <v>4100.24</v>
      </c>
      <c r="P309" s="20">
        <f t="shared" si="26"/>
        <v>0.5064607725483069</v>
      </c>
      <c r="Q309" s="20">
        <f t="shared" si="22"/>
        <v>0.5064607725483069</v>
      </c>
      <c r="R309" s="34">
        <f t="shared" si="23"/>
        <v>-4100.24</v>
      </c>
      <c r="S309" s="34">
        <f t="shared" si="24"/>
        <v>-4100.24</v>
      </c>
    </row>
    <row r="310" spans="1:19" hidden="1" x14ac:dyDescent="0.25">
      <c r="A310" s="2">
        <v>1</v>
      </c>
      <c r="B310" s="2">
        <v>32301</v>
      </c>
      <c r="C310" s="2" t="s">
        <v>504</v>
      </c>
      <c r="D310" s="2">
        <v>1310001</v>
      </c>
      <c r="E310" s="2" t="s">
        <v>504</v>
      </c>
      <c r="F310" s="2" t="str">
        <f t="shared" si="25"/>
        <v>1323011310001</v>
      </c>
      <c r="G310" s="2" t="s">
        <v>23</v>
      </c>
      <c r="H310" s="4">
        <v>0</v>
      </c>
      <c r="I310" s="4">
        <v>0</v>
      </c>
      <c r="J310" s="4">
        <v>0</v>
      </c>
      <c r="K310" s="4">
        <v>7683</v>
      </c>
      <c r="L310" s="4">
        <v>7683</v>
      </c>
      <c r="M310" s="4">
        <v>7683</v>
      </c>
      <c r="N310" s="4">
        <v>0</v>
      </c>
      <c r="O310" s="4">
        <v>-7683</v>
      </c>
      <c r="P310" s="20" t="e">
        <f t="shared" si="26"/>
        <v>#DIV/0!</v>
      </c>
      <c r="Q310" s="20" t="e">
        <f t="shared" si="22"/>
        <v>#DIV/0!</v>
      </c>
      <c r="R310" s="34">
        <f t="shared" si="23"/>
        <v>7683</v>
      </c>
      <c r="S310" s="34">
        <f t="shared" si="24"/>
        <v>7683</v>
      </c>
    </row>
    <row r="311" spans="1:19" hidden="1" x14ac:dyDescent="0.25">
      <c r="A311" s="2">
        <v>1</v>
      </c>
      <c r="B311" s="2">
        <v>32301</v>
      </c>
      <c r="C311" s="2" t="s">
        <v>504</v>
      </c>
      <c r="D311" s="2">
        <v>1310003</v>
      </c>
      <c r="E311" s="2" t="s">
        <v>504</v>
      </c>
      <c r="F311" s="2" t="str">
        <f t="shared" si="25"/>
        <v>1323011310003</v>
      </c>
      <c r="G311" s="2" t="s">
        <v>25</v>
      </c>
      <c r="H311" s="4">
        <v>0</v>
      </c>
      <c r="I311" s="4">
        <v>0</v>
      </c>
      <c r="J311" s="4">
        <v>0</v>
      </c>
      <c r="K311" s="4">
        <v>4272.96</v>
      </c>
      <c r="L311" s="4">
        <v>4272.96</v>
      </c>
      <c r="M311" s="4">
        <v>4272.96</v>
      </c>
      <c r="N311" s="4">
        <v>0</v>
      </c>
      <c r="O311" s="4">
        <v>-4272.96</v>
      </c>
      <c r="P311" s="20" t="e">
        <f t="shared" si="26"/>
        <v>#DIV/0!</v>
      </c>
      <c r="Q311" s="20" t="e">
        <f t="shared" si="22"/>
        <v>#DIV/0!</v>
      </c>
      <c r="R311" s="34">
        <f t="shared" si="23"/>
        <v>4272.96</v>
      </c>
      <c r="S311" s="34">
        <f t="shared" si="24"/>
        <v>4272.96</v>
      </c>
    </row>
    <row r="312" spans="1:19" hidden="1" x14ac:dyDescent="0.25">
      <c r="A312" s="2">
        <v>1</v>
      </c>
      <c r="B312" s="2">
        <v>32301</v>
      </c>
      <c r="C312" s="2" t="s">
        <v>504</v>
      </c>
      <c r="D312" s="2">
        <v>1310004</v>
      </c>
      <c r="E312" s="2" t="s">
        <v>504</v>
      </c>
      <c r="F312" s="2" t="str">
        <f t="shared" si="25"/>
        <v>1323011310004</v>
      </c>
      <c r="G312" s="2" t="s">
        <v>26</v>
      </c>
      <c r="H312" s="4">
        <v>0</v>
      </c>
      <c r="I312" s="4">
        <v>0</v>
      </c>
      <c r="J312" s="4">
        <v>0</v>
      </c>
      <c r="K312" s="4">
        <v>3880.32</v>
      </c>
      <c r="L312" s="4">
        <v>3880.32</v>
      </c>
      <c r="M312" s="4">
        <v>3880.32</v>
      </c>
      <c r="N312" s="4">
        <v>0</v>
      </c>
      <c r="O312" s="4">
        <v>-3880.32</v>
      </c>
      <c r="P312" s="20" t="e">
        <f t="shared" si="26"/>
        <v>#DIV/0!</v>
      </c>
      <c r="Q312" s="20" t="e">
        <f t="shared" si="22"/>
        <v>#DIV/0!</v>
      </c>
      <c r="R312" s="34">
        <f t="shared" si="23"/>
        <v>3880.32</v>
      </c>
      <c r="S312" s="34">
        <f t="shared" si="24"/>
        <v>3880.32</v>
      </c>
    </row>
    <row r="313" spans="1:19" hidden="1" x14ac:dyDescent="0.25">
      <c r="A313" s="2">
        <v>1</v>
      </c>
      <c r="B313" s="2">
        <v>32301</v>
      </c>
      <c r="C313" s="2" t="s">
        <v>504</v>
      </c>
      <c r="D313" s="2">
        <v>1600001</v>
      </c>
      <c r="E313" s="2" t="s">
        <v>504</v>
      </c>
      <c r="F313" s="2" t="str">
        <f t="shared" si="25"/>
        <v>1323011600001</v>
      </c>
      <c r="G313" s="2" t="s">
        <v>33</v>
      </c>
      <c r="H313" s="4">
        <v>11656.68</v>
      </c>
      <c r="I313" s="4">
        <v>0</v>
      </c>
      <c r="J313" s="4">
        <v>11656.68</v>
      </c>
      <c r="K313" s="4">
        <v>13765.07</v>
      </c>
      <c r="L313" s="4">
        <v>13765.07</v>
      </c>
      <c r="M313" s="4">
        <v>13765.07</v>
      </c>
      <c r="N313" s="4">
        <v>0</v>
      </c>
      <c r="O313" s="4">
        <v>-2108.39</v>
      </c>
      <c r="P313" s="20">
        <f t="shared" si="26"/>
        <v>1.1808739709762985</v>
      </c>
      <c r="Q313" s="20">
        <f t="shared" si="22"/>
        <v>1.1808739709762985</v>
      </c>
      <c r="R313" s="34">
        <f t="shared" si="23"/>
        <v>2108.3899999999994</v>
      </c>
      <c r="S313" s="34">
        <f t="shared" si="24"/>
        <v>2108.3899999999994</v>
      </c>
    </row>
    <row r="314" spans="1:19" hidden="1" x14ac:dyDescent="0.25">
      <c r="A314" s="2">
        <v>2</v>
      </c>
      <c r="B314" s="2">
        <v>43113</v>
      </c>
      <c r="C314" s="2" t="s">
        <v>505</v>
      </c>
      <c r="D314" s="2">
        <v>2269900</v>
      </c>
      <c r="E314" s="2" t="s">
        <v>505</v>
      </c>
      <c r="F314" s="2" t="str">
        <f t="shared" si="25"/>
        <v>2431132269900</v>
      </c>
      <c r="G314" s="2" t="s">
        <v>65</v>
      </c>
      <c r="H314" s="4">
        <v>5000</v>
      </c>
      <c r="I314" s="4">
        <v>0</v>
      </c>
      <c r="J314" s="4">
        <v>5000</v>
      </c>
      <c r="K314" s="4">
        <v>423.5</v>
      </c>
      <c r="L314" s="4">
        <v>237.87</v>
      </c>
      <c r="M314" s="4">
        <v>237.87</v>
      </c>
      <c r="N314" s="4">
        <v>0</v>
      </c>
      <c r="O314" s="4">
        <v>4762.13</v>
      </c>
      <c r="P314" s="20">
        <f t="shared" si="26"/>
        <v>4.7573999999999998E-2</v>
      </c>
      <c r="Q314" s="20">
        <f t="shared" si="22"/>
        <v>4.7573999999999998E-2</v>
      </c>
      <c r="R314" s="34">
        <f>L314-H314</f>
        <v>-4762.13</v>
      </c>
      <c r="S314" s="34">
        <f t="shared" si="24"/>
        <v>-4762.13</v>
      </c>
    </row>
    <row r="315" spans="1:19" hidden="1" x14ac:dyDescent="0.25">
      <c r="A315" s="2">
        <v>1</v>
      </c>
      <c r="B315" s="2">
        <v>32302</v>
      </c>
      <c r="C315" s="2" t="s">
        <v>504</v>
      </c>
      <c r="D315" s="2">
        <v>1300001</v>
      </c>
      <c r="E315" s="2" t="s">
        <v>504</v>
      </c>
      <c r="F315" s="2" t="str">
        <f t="shared" si="25"/>
        <v>1323021300001</v>
      </c>
      <c r="G315" s="2" t="s">
        <v>18</v>
      </c>
      <c r="H315" s="4">
        <v>8872.85</v>
      </c>
      <c r="I315" s="4">
        <v>0</v>
      </c>
      <c r="J315" s="4">
        <v>8872.85</v>
      </c>
      <c r="K315" s="4">
        <v>8963.5</v>
      </c>
      <c r="L315" s="4">
        <v>8963.5</v>
      </c>
      <c r="M315" s="4">
        <v>8963.5</v>
      </c>
      <c r="N315" s="4">
        <v>0</v>
      </c>
      <c r="O315" s="4">
        <v>-90.65</v>
      </c>
      <c r="P315" s="20">
        <f t="shared" si="26"/>
        <v>1.010216559504556</v>
      </c>
      <c r="Q315" s="20">
        <f t="shared" si="22"/>
        <v>1.010216559504556</v>
      </c>
      <c r="R315" s="34">
        <f t="shared" si="23"/>
        <v>90.649999999999636</v>
      </c>
      <c r="S315" s="34">
        <f t="shared" si="24"/>
        <v>90.649999999999636</v>
      </c>
    </row>
    <row r="316" spans="1:19" hidden="1" x14ac:dyDescent="0.25">
      <c r="A316" s="2">
        <v>1</v>
      </c>
      <c r="B316" s="2">
        <v>32302</v>
      </c>
      <c r="C316" s="2" t="s">
        <v>504</v>
      </c>
      <c r="D316" s="2">
        <v>1300002</v>
      </c>
      <c r="E316" s="2" t="s">
        <v>504</v>
      </c>
      <c r="F316" s="2" t="str">
        <f t="shared" si="25"/>
        <v>1323021300002</v>
      </c>
      <c r="G316" s="2" t="s">
        <v>19</v>
      </c>
      <c r="H316" s="4">
        <v>161.30000000000001</v>
      </c>
      <c r="I316" s="4">
        <v>0</v>
      </c>
      <c r="J316" s="4">
        <v>161.30000000000001</v>
      </c>
      <c r="K316" s="4">
        <v>162.85</v>
      </c>
      <c r="L316" s="4">
        <v>162.85</v>
      </c>
      <c r="M316" s="4">
        <v>162.85</v>
      </c>
      <c r="N316" s="4">
        <v>0</v>
      </c>
      <c r="O316" s="4">
        <v>-1.55</v>
      </c>
      <c r="P316" s="20">
        <f t="shared" si="26"/>
        <v>1.0096094234345938</v>
      </c>
      <c r="Q316" s="20">
        <f t="shared" si="22"/>
        <v>1.0096094234345938</v>
      </c>
      <c r="R316" s="34">
        <f t="shared" si="23"/>
        <v>1.5499999999999829</v>
      </c>
      <c r="S316" s="34">
        <f t="shared" si="24"/>
        <v>1.5499999999999829</v>
      </c>
    </row>
    <row r="317" spans="1:19" hidden="1" x14ac:dyDescent="0.25">
      <c r="A317" s="2">
        <v>1</v>
      </c>
      <c r="B317" s="2">
        <v>32302</v>
      </c>
      <c r="C317" s="2" t="s">
        <v>504</v>
      </c>
      <c r="D317" s="2">
        <v>1300101</v>
      </c>
      <c r="E317" s="2" t="s">
        <v>504</v>
      </c>
      <c r="F317" s="2" t="str">
        <f t="shared" si="25"/>
        <v>1323021300101</v>
      </c>
      <c r="G317" s="2" t="s">
        <v>20</v>
      </c>
      <c r="H317" s="4">
        <v>0</v>
      </c>
      <c r="I317" s="4">
        <v>0</v>
      </c>
      <c r="J317" s="4">
        <v>0</v>
      </c>
      <c r="K317" s="4">
        <v>147.31</v>
      </c>
      <c r="L317" s="4">
        <v>147.31</v>
      </c>
      <c r="M317" s="4">
        <v>147.31</v>
      </c>
      <c r="N317" s="4">
        <v>0</v>
      </c>
      <c r="O317" s="4">
        <v>-147.31</v>
      </c>
      <c r="P317" s="20" t="e">
        <f t="shared" si="26"/>
        <v>#DIV/0!</v>
      </c>
      <c r="Q317" s="20" t="e">
        <f t="shared" si="22"/>
        <v>#DIV/0!</v>
      </c>
      <c r="R317" s="34">
        <f t="shared" si="23"/>
        <v>147.31</v>
      </c>
      <c r="S317" s="34">
        <f t="shared" si="24"/>
        <v>147.31</v>
      </c>
    </row>
    <row r="318" spans="1:19" hidden="1" x14ac:dyDescent="0.25">
      <c r="A318" s="2">
        <v>1</v>
      </c>
      <c r="B318" s="2">
        <v>32302</v>
      </c>
      <c r="C318" s="2" t="s">
        <v>504</v>
      </c>
      <c r="D318" s="2">
        <v>1300201</v>
      </c>
      <c r="E318" s="2" t="s">
        <v>504</v>
      </c>
      <c r="F318" s="2" t="str">
        <f t="shared" si="25"/>
        <v>1323021300201</v>
      </c>
      <c r="G318" s="2" t="s">
        <v>21</v>
      </c>
      <c r="H318" s="4">
        <v>4936.68</v>
      </c>
      <c r="I318" s="4">
        <v>0</v>
      </c>
      <c r="J318" s="4">
        <v>4936.68</v>
      </c>
      <c r="K318" s="4">
        <v>4985.12</v>
      </c>
      <c r="L318" s="4">
        <v>4985.12</v>
      </c>
      <c r="M318" s="4">
        <v>4985.12</v>
      </c>
      <c r="N318" s="4">
        <v>0</v>
      </c>
      <c r="O318" s="4">
        <v>-48.44</v>
      </c>
      <c r="P318" s="20">
        <f t="shared" si="26"/>
        <v>1.0098122624922012</v>
      </c>
      <c r="Q318" s="20">
        <f t="shared" si="22"/>
        <v>1.0098122624922012</v>
      </c>
      <c r="R318" s="34">
        <f t="shared" si="23"/>
        <v>48.4399999999996</v>
      </c>
      <c r="S318" s="34">
        <f t="shared" si="24"/>
        <v>48.4399999999996</v>
      </c>
    </row>
    <row r="319" spans="1:19" hidden="1" x14ac:dyDescent="0.25">
      <c r="A319" s="2">
        <v>1</v>
      </c>
      <c r="B319" s="2">
        <v>32302</v>
      </c>
      <c r="C319" s="2" t="s">
        <v>504</v>
      </c>
      <c r="D319" s="2">
        <v>1300202</v>
      </c>
      <c r="E319" s="2" t="s">
        <v>504</v>
      </c>
      <c r="F319" s="2" t="str">
        <f t="shared" si="25"/>
        <v>1323021300202</v>
      </c>
      <c r="G319" s="2" t="s">
        <v>22</v>
      </c>
      <c r="H319" s="4">
        <v>4483.08</v>
      </c>
      <c r="I319" s="4">
        <v>0</v>
      </c>
      <c r="J319" s="4">
        <v>4483.08</v>
      </c>
      <c r="K319" s="4">
        <v>4527.04</v>
      </c>
      <c r="L319" s="4">
        <v>4527.04</v>
      </c>
      <c r="M319" s="4">
        <v>4527.04</v>
      </c>
      <c r="N319" s="4">
        <v>0</v>
      </c>
      <c r="O319" s="4">
        <v>-43.96</v>
      </c>
      <c r="P319" s="20">
        <f t="shared" si="26"/>
        <v>1.009805758541003</v>
      </c>
      <c r="Q319" s="20">
        <f t="shared" si="22"/>
        <v>1.009805758541003</v>
      </c>
      <c r="R319" s="34">
        <f t="shared" si="23"/>
        <v>43.960000000000036</v>
      </c>
      <c r="S319" s="34">
        <f t="shared" si="24"/>
        <v>43.960000000000036</v>
      </c>
    </row>
    <row r="320" spans="1:19" hidden="1" x14ac:dyDescent="0.25">
      <c r="A320" s="2">
        <v>1</v>
      </c>
      <c r="B320" s="2">
        <v>32302</v>
      </c>
      <c r="C320" s="2" t="s">
        <v>504</v>
      </c>
      <c r="D320" s="2">
        <v>1500002</v>
      </c>
      <c r="E320" s="2" t="s">
        <v>504</v>
      </c>
      <c r="F320" s="2" t="str">
        <f t="shared" si="25"/>
        <v>1323021500002</v>
      </c>
      <c r="G320" s="2" t="s">
        <v>29</v>
      </c>
      <c r="H320" s="4">
        <v>0</v>
      </c>
      <c r="I320" s="4">
        <v>505.23</v>
      </c>
      <c r="J320" s="4">
        <v>505.23</v>
      </c>
      <c r="K320" s="4">
        <v>505.23</v>
      </c>
      <c r="L320" s="4">
        <v>505.23</v>
      </c>
      <c r="M320" s="4">
        <v>505.23</v>
      </c>
      <c r="N320" s="4">
        <v>0</v>
      </c>
      <c r="O320" s="4">
        <v>0</v>
      </c>
      <c r="P320" s="20" t="e">
        <f t="shared" si="26"/>
        <v>#DIV/0!</v>
      </c>
      <c r="Q320" s="20">
        <f t="shared" si="22"/>
        <v>1</v>
      </c>
      <c r="R320" s="34">
        <f t="shared" si="23"/>
        <v>505.23</v>
      </c>
      <c r="S320" s="34">
        <f t="shared" si="24"/>
        <v>0</v>
      </c>
    </row>
    <row r="321" spans="1:19" hidden="1" x14ac:dyDescent="0.25">
      <c r="A321" s="2">
        <v>1</v>
      </c>
      <c r="B321" s="2">
        <v>32302</v>
      </c>
      <c r="C321" s="2" t="s">
        <v>504</v>
      </c>
      <c r="D321" s="2">
        <v>1600001</v>
      </c>
      <c r="E321" s="2" t="s">
        <v>504</v>
      </c>
      <c r="F321" s="2" t="str">
        <f t="shared" si="25"/>
        <v>1323021600001</v>
      </c>
      <c r="G321" s="2" t="s">
        <v>33</v>
      </c>
      <c r="H321" s="4">
        <v>5824.11</v>
      </c>
      <c r="I321" s="4">
        <v>0</v>
      </c>
      <c r="J321" s="4">
        <v>5824.11</v>
      </c>
      <c r="K321" s="4">
        <v>6566.56</v>
      </c>
      <c r="L321" s="4">
        <v>6566.56</v>
      </c>
      <c r="M321" s="4">
        <v>6566.56</v>
      </c>
      <c r="N321" s="4">
        <v>0</v>
      </c>
      <c r="O321" s="4">
        <v>-742.45</v>
      </c>
      <c r="P321" s="20">
        <f t="shared" si="26"/>
        <v>1.1274787049008348</v>
      </c>
      <c r="Q321" s="20">
        <f t="shared" si="22"/>
        <v>1.1274787049008348</v>
      </c>
      <c r="R321" s="34">
        <f t="shared" si="23"/>
        <v>742.45000000000073</v>
      </c>
      <c r="S321" s="34">
        <f t="shared" si="24"/>
        <v>742.45000000000073</v>
      </c>
    </row>
    <row r="322" spans="1:19" hidden="1" x14ac:dyDescent="0.25">
      <c r="A322" s="2">
        <v>2</v>
      </c>
      <c r="B322" s="2">
        <v>43114</v>
      </c>
      <c r="C322" s="2" t="s">
        <v>505</v>
      </c>
      <c r="D322" s="2">
        <v>2269900</v>
      </c>
      <c r="E322" s="2" t="s">
        <v>505</v>
      </c>
      <c r="F322" s="2" t="str">
        <f t="shared" si="25"/>
        <v>2431142269900</v>
      </c>
      <c r="G322" s="2" t="s">
        <v>65</v>
      </c>
      <c r="H322" s="4">
        <v>800</v>
      </c>
      <c r="I322" s="4">
        <v>0</v>
      </c>
      <c r="J322" s="4">
        <v>800</v>
      </c>
      <c r="K322" s="4">
        <v>422</v>
      </c>
      <c r="L322" s="4">
        <v>422</v>
      </c>
      <c r="M322" s="4">
        <v>422</v>
      </c>
      <c r="N322" s="4">
        <v>0</v>
      </c>
      <c r="O322" s="4">
        <v>378</v>
      </c>
      <c r="P322" s="20">
        <f t="shared" si="26"/>
        <v>0.52749999999999997</v>
      </c>
      <c r="Q322" s="20">
        <f t="shared" si="22"/>
        <v>0.52749999999999997</v>
      </c>
      <c r="R322" s="34">
        <f>L322-H322</f>
        <v>-378</v>
      </c>
      <c r="S322" s="34">
        <f t="shared" si="24"/>
        <v>-378</v>
      </c>
    </row>
    <row r="323" spans="1:19" hidden="1" x14ac:dyDescent="0.25">
      <c r="A323" s="2">
        <v>1</v>
      </c>
      <c r="B323" s="2">
        <v>32303</v>
      </c>
      <c r="C323" s="2" t="s">
        <v>504</v>
      </c>
      <c r="D323" s="2">
        <v>1300001</v>
      </c>
      <c r="E323" s="2" t="s">
        <v>504</v>
      </c>
      <c r="F323" s="2" t="str">
        <f t="shared" si="25"/>
        <v>1323031300001</v>
      </c>
      <c r="G323" s="2" t="s">
        <v>18</v>
      </c>
      <c r="H323" s="4">
        <v>11422.79</v>
      </c>
      <c r="I323" s="4">
        <v>0</v>
      </c>
      <c r="J323" s="4">
        <v>11422.79</v>
      </c>
      <c r="K323" s="4">
        <v>7001.41</v>
      </c>
      <c r="L323" s="4">
        <v>7001.41</v>
      </c>
      <c r="M323" s="4">
        <v>7001.41</v>
      </c>
      <c r="N323" s="4">
        <v>0</v>
      </c>
      <c r="O323" s="4">
        <v>4421.38</v>
      </c>
      <c r="P323" s="20">
        <f t="shared" si="26"/>
        <v>0.61293344270532846</v>
      </c>
      <c r="Q323" s="20">
        <f t="shared" ref="Q323:Q386" si="27">(L323*100%)/J323</f>
        <v>0.61293344270532846</v>
      </c>
      <c r="R323" s="34">
        <f t="shared" ref="R323:R386" si="28">L323-H323</f>
        <v>-4421.380000000001</v>
      </c>
      <c r="S323" s="34">
        <f t="shared" ref="S323:S386" si="29">L323-J323</f>
        <v>-4421.380000000001</v>
      </c>
    </row>
    <row r="324" spans="1:19" hidden="1" x14ac:dyDescent="0.25">
      <c r="A324" s="2">
        <v>1</v>
      </c>
      <c r="B324" s="2">
        <v>32303</v>
      </c>
      <c r="C324" s="2" t="s">
        <v>504</v>
      </c>
      <c r="D324" s="2">
        <v>1300002</v>
      </c>
      <c r="E324" s="2" t="s">
        <v>504</v>
      </c>
      <c r="F324" s="2" t="str">
        <f t="shared" si="25"/>
        <v>1323031300002</v>
      </c>
      <c r="G324" s="2" t="s">
        <v>19</v>
      </c>
      <c r="H324" s="4">
        <v>4599.3</v>
      </c>
      <c r="I324" s="4">
        <v>0</v>
      </c>
      <c r="J324" s="4">
        <v>4599.3</v>
      </c>
      <c r="K324" s="4">
        <v>2757.92</v>
      </c>
      <c r="L324" s="4">
        <v>2757.92</v>
      </c>
      <c r="M324" s="4">
        <v>2757.92</v>
      </c>
      <c r="N324" s="4">
        <v>0</v>
      </c>
      <c r="O324" s="4">
        <v>1841.38</v>
      </c>
      <c r="P324" s="20">
        <f t="shared" si="26"/>
        <v>0.59963907551149087</v>
      </c>
      <c r="Q324" s="20">
        <f t="shared" si="27"/>
        <v>0.59963907551149087</v>
      </c>
      <c r="R324" s="34">
        <f t="shared" si="28"/>
        <v>-1841.38</v>
      </c>
      <c r="S324" s="34">
        <f t="shared" si="29"/>
        <v>-1841.38</v>
      </c>
    </row>
    <row r="325" spans="1:19" hidden="1" x14ac:dyDescent="0.25">
      <c r="A325" s="2">
        <v>1</v>
      </c>
      <c r="B325" s="2">
        <v>32303</v>
      </c>
      <c r="C325" s="2" t="s">
        <v>504</v>
      </c>
      <c r="D325" s="2">
        <v>1300201</v>
      </c>
      <c r="E325" s="2" t="s">
        <v>504</v>
      </c>
      <c r="F325" s="2" t="str">
        <f t="shared" si="25"/>
        <v>1323031300201</v>
      </c>
      <c r="G325" s="2" t="s">
        <v>21</v>
      </c>
      <c r="H325" s="4">
        <v>6026.02</v>
      </c>
      <c r="I325" s="4">
        <v>0</v>
      </c>
      <c r="J325" s="4">
        <v>6026.02</v>
      </c>
      <c r="K325" s="4">
        <v>3705.17</v>
      </c>
      <c r="L325" s="4">
        <v>3705.17</v>
      </c>
      <c r="M325" s="4">
        <v>3705.17</v>
      </c>
      <c r="N325" s="4">
        <v>0</v>
      </c>
      <c r="O325" s="4">
        <v>2320.85</v>
      </c>
      <c r="P325" s="20">
        <f t="shared" si="26"/>
        <v>0.61486188230374272</v>
      </c>
      <c r="Q325" s="20">
        <f t="shared" si="27"/>
        <v>0.61486188230374272</v>
      </c>
      <c r="R325" s="34">
        <f t="shared" si="28"/>
        <v>-2320.8500000000004</v>
      </c>
      <c r="S325" s="34">
        <f t="shared" si="29"/>
        <v>-2320.8500000000004</v>
      </c>
    </row>
    <row r="326" spans="1:19" hidden="1" x14ac:dyDescent="0.25">
      <c r="A326" s="2">
        <v>1</v>
      </c>
      <c r="B326" s="2">
        <v>32303</v>
      </c>
      <c r="C326" s="2" t="s">
        <v>504</v>
      </c>
      <c r="D326" s="2">
        <v>1300202</v>
      </c>
      <c r="E326" s="2" t="s">
        <v>504</v>
      </c>
      <c r="F326" s="2" t="str">
        <f t="shared" si="25"/>
        <v>1323031300202</v>
      </c>
      <c r="G326" s="2" t="s">
        <v>22</v>
      </c>
      <c r="H326" s="4">
        <v>4483.08</v>
      </c>
      <c r="I326" s="4">
        <v>0</v>
      </c>
      <c r="J326" s="4">
        <v>4483.08</v>
      </c>
      <c r="K326" s="4">
        <v>2770.12</v>
      </c>
      <c r="L326" s="4">
        <v>2770.12</v>
      </c>
      <c r="M326" s="4">
        <v>2770.12</v>
      </c>
      <c r="N326" s="4">
        <v>0</v>
      </c>
      <c r="O326" s="4">
        <v>1712.96</v>
      </c>
      <c r="P326" s="20">
        <f t="shared" si="26"/>
        <v>0.61790554707924017</v>
      </c>
      <c r="Q326" s="20">
        <f t="shared" si="27"/>
        <v>0.61790554707924017</v>
      </c>
      <c r="R326" s="34">
        <f t="shared" si="28"/>
        <v>-1712.96</v>
      </c>
      <c r="S326" s="34">
        <f t="shared" si="29"/>
        <v>-1712.96</v>
      </c>
    </row>
    <row r="327" spans="1:19" hidden="1" x14ac:dyDescent="0.25">
      <c r="A327" s="2">
        <v>1</v>
      </c>
      <c r="B327" s="2">
        <v>32303</v>
      </c>
      <c r="C327" s="2" t="s">
        <v>504</v>
      </c>
      <c r="D327" s="2">
        <v>1310001</v>
      </c>
      <c r="E327" s="2" t="s">
        <v>504</v>
      </c>
      <c r="F327" s="2" t="str">
        <f t="shared" si="25"/>
        <v>1323031310001</v>
      </c>
      <c r="G327" s="2" t="s">
        <v>23</v>
      </c>
      <c r="H327" s="4">
        <v>0</v>
      </c>
      <c r="I327" s="4">
        <v>0</v>
      </c>
      <c r="J327" s="4">
        <v>0</v>
      </c>
      <c r="K327" s="4">
        <v>1212.92</v>
      </c>
      <c r="L327" s="4">
        <v>1212.92</v>
      </c>
      <c r="M327" s="4">
        <v>1212.92</v>
      </c>
      <c r="N327" s="4">
        <v>0</v>
      </c>
      <c r="O327" s="4">
        <v>-1212.92</v>
      </c>
      <c r="P327" s="20" t="e">
        <f t="shared" si="26"/>
        <v>#DIV/0!</v>
      </c>
      <c r="Q327" s="20" t="e">
        <f t="shared" si="27"/>
        <v>#DIV/0!</v>
      </c>
      <c r="R327" s="34">
        <f t="shared" si="28"/>
        <v>1212.92</v>
      </c>
      <c r="S327" s="34">
        <f t="shared" si="29"/>
        <v>1212.92</v>
      </c>
    </row>
    <row r="328" spans="1:19" hidden="1" x14ac:dyDescent="0.25">
      <c r="A328" s="2">
        <v>1</v>
      </c>
      <c r="B328" s="2">
        <v>32303</v>
      </c>
      <c r="C328" s="2" t="s">
        <v>504</v>
      </c>
      <c r="D328" s="2">
        <v>1310003</v>
      </c>
      <c r="E328" s="2" t="s">
        <v>504</v>
      </c>
      <c r="F328" s="2" t="str">
        <f t="shared" si="25"/>
        <v>1323031310003</v>
      </c>
      <c r="G328" s="2" t="s">
        <v>25</v>
      </c>
      <c r="H328" s="4">
        <v>0</v>
      </c>
      <c r="I328" s="4">
        <v>0</v>
      </c>
      <c r="J328" s="4">
        <v>0</v>
      </c>
      <c r="K328" s="4">
        <v>674.57</v>
      </c>
      <c r="L328" s="4">
        <v>674.57</v>
      </c>
      <c r="M328" s="4">
        <v>674.57</v>
      </c>
      <c r="N328" s="4">
        <v>0</v>
      </c>
      <c r="O328" s="4">
        <v>-674.57</v>
      </c>
      <c r="P328" s="20" t="e">
        <f t="shared" si="26"/>
        <v>#DIV/0!</v>
      </c>
      <c r="Q328" s="20" t="e">
        <f t="shared" si="27"/>
        <v>#DIV/0!</v>
      </c>
      <c r="R328" s="34">
        <f t="shared" si="28"/>
        <v>674.57</v>
      </c>
      <c r="S328" s="34">
        <f t="shared" si="29"/>
        <v>674.57</v>
      </c>
    </row>
    <row r="329" spans="1:19" hidden="1" x14ac:dyDescent="0.25">
      <c r="A329" s="2">
        <v>1</v>
      </c>
      <c r="B329" s="2">
        <v>32303</v>
      </c>
      <c r="C329" s="2" t="s">
        <v>504</v>
      </c>
      <c r="D329" s="2">
        <v>1310004</v>
      </c>
      <c r="E329" s="2" t="s">
        <v>504</v>
      </c>
      <c r="F329" s="2" t="str">
        <f t="shared" si="25"/>
        <v>1323031310004</v>
      </c>
      <c r="G329" s="2" t="s">
        <v>26</v>
      </c>
      <c r="H329" s="4">
        <v>0</v>
      </c>
      <c r="I329" s="4">
        <v>0</v>
      </c>
      <c r="J329" s="4">
        <v>0</v>
      </c>
      <c r="K329" s="4">
        <v>612.59</v>
      </c>
      <c r="L329" s="4">
        <v>612.59</v>
      </c>
      <c r="M329" s="4">
        <v>612.59</v>
      </c>
      <c r="N329" s="4">
        <v>0</v>
      </c>
      <c r="O329" s="4">
        <v>-612.59</v>
      </c>
      <c r="P329" s="20" t="e">
        <f t="shared" si="26"/>
        <v>#DIV/0!</v>
      </c>
      <c r="Q329" s="20" t="e">
        <f t="shared" si="27"/>
        <v>#DIV/0!</v>
      </c>
      <c r="R329" s="34">
        <f t="shared" si="28"/>
        <v>612.59</v>
      </c>
      <c r="S329" s="34">
        <f t="shared" si="29"/>
        <v>612.59</v>
      </c>
    </row>
    <row r="330" spans="1:19" hidden="1" x14ac:dyDescent="0.25">
      <c r="A330" s="2">
        <v>1</v>
      </c>
      <c r="B330" s="2">
        <v>32303</v>
      </c>
      <c r="C330" s="2" t="s">
        <v>504</v>
      </c>
      <c r="D330" s="2">
        <v>1500002</v>
      </c>
      <c r="E330" s="2" t="s">
        <v>504</v>
      </c>
      <c r="F330" s="2" t="str">
        <f t="shared" si="25"/>
        <v>1323031500002</v>
      </c>
      <c r="G330" s="2" t="s">
        <v>29</v>
      </c>
      <c r="H330" s="4">
        <v>0</v>
      </c>
      <c r="I330" s="4">
        <v>252.61</v>
      </c>
      <c r="J330" s="4">
        <v>252.61</v>
      </c>
      <c r="K330" s="4">
        <v>252.61</v>
      </c>
      <c r="L330" s="4">
        <v>252.61</v>
      </c>
      <c r="M330" s="4">
        <v>252.61</v>
      </c>
      <c r="N330" s="4">
        <v>0</v>
      </c>
      <c r="O330" s="4">
        <v>0</v>
      </c>
      <c r="P330" s="20" t="e">
        <f t="shared" si="26"/>
        <v>#DIV/0!</v>
      </c>
      <c r="Q330" s="20">
        <f t="shared" si="27"/>
        <v>1</v>
      </c>
      <c r="R330" s="34">
        <f t="shared" si="28"/>
        <v>252.61</v>
      </c>
      <c r="S330" s="34">
        <f t="shared" si="29"/>
        <v>0</v>
      </c>
    </row>
    <row r="331" spans="1:19" hidden="1" x14ac:dyDescent="0.25">
      <c r="A331" s="2">
        <v>1</v>
      </c>
      <c r="B331" s="2">
        <v>32303</v>
      </c>
      <c r="C331" s="2" t="s">
        <v>504</v>
      </c>
      <c r="D331" s="2">
        <v>1600001</v>
      </c>
      <c r="E331" s="2" t="s">
        <v>504</v>
      </c>
      <c r="F331" s="2" t="str">
        <f t="shared" si="25"/>
        <v>1323031600001</v>
      </c>
      <c r="G331" s="2" t="s">
        <v>33</v>
      </c>
      <c r="H331" s="4">
        <v>8371.92</v>
      </c>
      <c r="I331" s="4">
        <v>0</v>
      </c>
      <c r="J331" s="4">
        <v>8371.92</v>
      </c>
      <c r="K331" s="4">
        <v>6386.11</v>
      </c>
      <c r="L331" s="4">
        <v>6386.11</v>
      </c>
      <c r="M331" s="4">
        <v>6386.11</v>
      </c>
      <c r="N331" s="4">
        <v>0</v>
      </c>
      <c r="O331" s="4">
        <v>1985.81</v>
      </c>
      <c r="P331" s="20">
        <f t="shared" si="26"/>
        <v>0.76280112566770819</v>
      </c>
      <c r="Q331" s="20">
        <f t="shared" si="27"/>
        <v>0.76280112566770819</v>
      </c>
      <c r="R331" s="34">
        <f t="shared" si="28"/>
        <v>-1985.8100000000004</v>
      </c>
      <c r="S331" s="34">
        <f t="shared" si="29"/>
        <v>-1985.8100000000004</v>
      </c>
    </row>
    <row r="332" spans="1:19" hidden="1" x14ac:dyDescent="0.25">
      <c r="A332" s="2">
        <v>4</v>
      </c>
      <c r="B332" s="2">
        <v>15320</v>
      </c>
      <c r="C332" s="2" t="s">
        <v>505</v>
      </c>
      <c r="D332" s="2">
        <v>2269900</v>
      </c>
      <c r="E332" s="2" t="s">
        <v>505</v>
      </c>
      <c r="F332" s="2" t="str">
        <f t="shared" si="25"/>
        <v>4153202269900</v>
      </c>
      <c r="G332" s="2" t="s">
        <v>65</v>
      </c>
      <c r="H332" s="4">
        <v>1500</v>
      </c>
      <c r="I332" s="4">
        <v>0</v>
      </c>
      <c r="J332" s="4">
        <v>1500</v>
      </c>
      <c r="K332" s="4">
        <v>0</v>
      </c>
      <c r="L332" s="4">
        <v>0</v>
      </c>
      <c r="M332" s="4">
        <v>0</v>
      </c>
      <c r="N332" s="4">
        <v>0</v>
      </c>
      <c r="O332" s="4">
        <v>1500</v>
      </c>
      <c r="P332" s="20">
        <f t="shared" si="26"/>
        <v>0</v>
      </c>
      <c r="Q332" s="20">
        <f t="shared" si="27"/>
        <v>0</v>
      </c>
      <c r="R332" s="34">
        <f>L332-H332</f>
        <v>-1500</v>
      </c>
      <c r="S332" s="34">
        <f t="shared" si="29"/>
        <v>-1500</v>
      </c>
    </row>
    <row r="333" spans="1:19" hidden="1" x14ac:dyDescent="0.25">
      <c r="A333" s="2">
        <v>1</v>
      </c>
      <c r="B333" s="2">
        <v>32304</v>
      </c>
      <c r="C333" s="2" t="s">
        <v>504</v>
      </c>
      <c r="D333" s="2">
        <v>1300001</v>
      </c>
      <c r="E333" s="2" t="s">
        <v>504</v>
      </c>
      <c r="F333" s="2" t="str">
        <f t="shared" si="25"/>
        <v>1323041300001</v>
      </c>
      <c r="G333" s="2" t="s">
        <v>18</v>
      </c>
      <c r="H333" s="4">
        <v>86580.45</v>
      </c>
      <c r="I333" s="4">
        <v>-12000</v>
      </c>
      <c r="J333" s="4">
        <v>74580.45</v>
      </c>
      <c r="K333" s="4">
        <v>65024.36</v>
      </c>
      <c r="L333" s="4">
        <v>65024.36</v>
      </c>
      <c r="M333" s="4">
        <v>65024.36</v>
      </c>
      <c r="N333" s="4">
        <v>0</v>
      </c>
      <c r="O333" s="4">
        <v>9556.09</v>
      </c>
      <c r="P333" s="20">
        <f t="shared" si="26"/>
        <v>0.75102820555910721</v>
      </c>
      <c r="Q333" s="20">
        <f t="shared" si="27"/>
        <v>0.87186870017544815</v>
      </c>
      <c r="R333" s="34">
        <f t="shared" si="28"/>
        <v>-21556.089999999997</v>
      </c>
      <c r="S333" s="34">
        <f t="shared" si="29"/>
        <v>-9556.0899999999965</v>
      </c>
    </row>
    <row r="334" spans="1:19" hidden="1" x14ac:dyDescent="0.25">
      <c r="A334" s="2">
        <v>1</v>
      </c>
      <c r="B334" s="2">
        <v>32304</v>
      </c>
      <c r="C334" s="2" t="s">
        <v>504</v>
      </c>
      <c r="D334" s="2">
        <v>1300002</v>
      </c>
      <c r="E334" s="2" t="s">
        <v>504</v>
      </c>
      <c r="F334" s="2" t="str">
        <f t="shared" si="25"/>
        <v>1323041300002</v>
      </c>
      <c r="G334" s="2" t="s">
        <v>19</v>
      </c>
      <c r="H334" s="4">
        <v>26461.46</v>
      </c>
      <c r="I334" s="4">
        <v>0</v>
      </c>
      <c r="J334" s="4">
        <v>26461.46</v>
      </c>
      <c r="K334" s="4">
        <v>22112.19</v>
      </c>
      <c r="L334" s="4">
        <v>22112.19</v>
      </c>
      <c r="M334" s="4">
        <v>22112.19</v>
      </c>
      <c r="N334" s="4">
        <v>0</v>
      </c>
      <c r="O334" s="4">
        <v>4349.2700000000004</v>
      </c>
      <c r="P334" s="20">
        <f t="shared" si="26"/>
        <v>0.8356375649718496</v>
      </c>
      <c r="Q334" s="20">
        <f t="shared" si="27"/>
        <v>0.8356375649718496</v>
      </c>
      <c r="R334" s="34">
        <f t="shared" si="28"/>
        <v>-4349.2700000000004</v>
      </c>
      <c r="S334" s="34">
        <f t="shared" si="29"/>
        <v>-4349.2700000000004</v>
      </c>
    </row>
    <row r="335" spans="1:19" hidden="1" x14ac:dyDescent="0.25">
      <c r="A335" s="2">
        <v>1</v>
      </c>
      <c r="B335" s="2">
        <v>32304</v>
      </c>
      <c r="C335" s="2" t="s">
        <v>504</v>
      </c>
      <c r="D335" s="2">
        <v>1300201</v>
      </c>
      <c r="E335" s="2" t="s">
        <v>504</v>
      </c>
      <c r="F335" s="2" t="str">
        <f t="shared" si="25"/>
        <v>1323041300201</v>
      </c>
      <c r="G335" s="2" t="s">
        <v>21</v>
      </c>
      <c r="H335" s="4">
        <v>47579.839999999997</v>
      </c>
      <c r="I335" s="4">
        <v>0</v>
      </c>
      <c r="J335" s="4">
        <v>47579.839999999997</v>
      </c>
      <c r="K335" s="4">
        <v>33827.57</v>
      </c>
      <c r="L335" s="4">
        <v>33827.57</v>
      </c>
      <c r="M335" s="4">
        <v>33827.57</v>
      </c>
      <c r="N335" s="4">
        <v>0</v>
      </c>
      <c r="O335" s="4">
        <v>13752.27</v>
      </c>
      <c r="P335" s="20">
        <f t="shared" si="26"/>
        <v>0.71096434960689237</v>
      </c>
      <c r="Q335" s="20">
        <f t="shared" si="27"/>
        <v>0.71096434960689237</v>
      </c>
      <c r="R335" s="34">
        <f t="shared" si="28"/>
        <v>-13752.269999999997</v>
      </c>
      <c r="S335" s="34">
        <f t="shared" si="29"/>
        <v>-13752.269999999997</v>
      </c>
    </row>
    <row r="336" spans="1:19" hidden="1" x14ac:dyDescent="0.25">
      <c r="A336" s="2">
        <v>1</v>
      </c>
      <c r="B336" s="2">
        <v>32304</v>
      </c>
      <c r="C336" s="2" t="s">
        <v>504</v>
      </c>
      <c r="D336" s="2">
        <v>1300202</v>
      </c>
      <c r="E336" s="2" t="s">
        <v>504</v>
      </c>
      <c r="F336" s="2" t="str">
        <f t="shared" si="25"/>
        <v>1323041300202</v>
      </c>
      <c r="G336" s="2" t="s">
        <v>22</v>
      </c>
      <c r="H336" s="4">
        <v>40147.379999999997</v>
      </c>
      <c r="I336" s="4">
        <v>0</v>
      </c>
      <c r="J336" s="4">
        <v>40147.379999999997</v>
      </c>
      <c r="K336" s="4">
        <v>29731.21</v>
      </c>
      <c r="L336" s="4">
        <v>29731.21</v>
      </c>
      <c r="M336" s="4">
        <v>29731.21</v>
      </c>
      <c r="N336" s="4">
        <v>0</v>
      </c>
      <c r="O336" s="4">
        <v>10416.17</v>
      </c>
      <c r="P336" s="20">
        <f t="shared" si="26"/>
        <v>0.74055168730811327</v>
      </c>
      <c r="Q336" s="20">
        <f t="shared" si="27"/>
        <v>0.74055168730811327</v>
      </c>
      <c r="R336" s="34">
        <f t="shared" si="28"/>
        <v>-10416.169999999998</v>
      </c>
      <c r="S336" s="34">
        <f t="shared" si="29"/>
        <v>-10416.169999999998</v>
      </c>
    </row>
    <row r="337" spans="1:19" hidden="1" x14ac:dyDescent="0.25">
      <c r="A337" s="2">
        <v>1</v>
      </c>
      <c r="B337" s="2">
        <v>32304</v>
      </c>
      <c r="C337" s="2" t="s">
        <v>504</v>
      </c>
      <c r="D337" s="2">
        <v>1310001</v>
      </c>
      <c r="E337" s="2" t="s">
        <v>504</v>
      </c>
      <c r="F337" s="2" t="str">
        <f t="shared" si="25"/>
        <v>1323041310001</v>
      </c>
      <c r="G337" s="2" t="s">
        <v>23</v>
      </c>
      <c r="H337" s="4">
        <v>14279.51</v>
      </c>
      <c r="I337" s="4">
        <v>0</v>
      </c>
      <c r="J337" s="4">
        <v>14279.51</v>
      </c>
      <c r="K337" s="4">
        <v>25771.56</v>
      </c>
      <c r="L337" s="4">
        <v>25771.56</v>
      </c>
      <c r="M337" s="4">
        <v>25771.56</v>
      </c>
      <c r="N337" s="4">
        <v>0</v>
      </c>
      <c r="O337" s="4">
        <v>-11492.05</v>
      </c>
      <c r="P337" s="20">
        <f t="shared" si="26"/>
        <v>1.8047930216092849</v>
      </c>
      <c r="Q337" s="20">
        <f t="shared" si="27"/>
        <v>1.8047930216092849</v>
      </c>
      <c r="R337" s="34">
        <f t="shared" si="28"/>
        <v>11492.050000000001</v>
      </c>
      <c r="S337" s="34">
        <f t="shared" si="29"/>
        <v>11492.050000000001</v>
      </c>
    </row>
    <row r="338" spans="1:19" hidden="1" x14ac:dyDescent="0.25">
      <c r="A338" s="2">
        <v>1</v>
      </c>
      <c r="B338" s="2">
        <v>32304</v>
      </c>
      <c r="C338" s="2" t="s">
        <v>504</v>
      </c>
      <c r="D338" s="2">
        <v>1310002</v>
      </c>
      <c r="E338" s="2" t="s">
        <v>504</v>
      </c>
      <c r="F338" s="2" t="str">
        <f t="shared" si="25"/>
        <v>1323041310002</v>
      </c>
      <c r="G338" s="2" t="s">
        <v>24</v>
      </c>
      <c r="H338" s="4">
        <v>0</v>
      </c>
      <c r="I338" s="4">
        <v>0</v>
      </c>
      <c r="J338" s="4">
        <v>0</v>
      </c>
      <c r="K338" s="4">
        <v>1402.98</v>
      </c>
      <c r="L338" s="4">
        <v>1402.98</v>
      </c>
      <c r="M338" s="4">
        <v>1402.98</v>
      </c>
      <c r="N338" s="4">
        <v>0</v>
      </c>
      <c r="O338" s="4">
        <v>-1402.98</v>
      </c>
      <c r="P338" s="20" t="e">
        <f t="shared" si="26"/>
        <v>#DIV/0!</v>
      </c>
      <c r="Q338" s="20" t="e">
        <f t="shared" si="27"/>
        <v>#DIV/0!</v>
      </c>
      <c r="R338" s="34">
        <f t="shared" si="28"/>
        <v>1402.98</v>
      </c>
      <c r="S338" s="34">
        <f t="shared" si="29"/>
        <v>1402.98</v>
      </c>
    </row>
    <row r="339" spans="1:19" hidden="1" x14ac:dyDescent="0.25">
      <c r="A339" s="2">
        <v>1</v>
      </c>
      <c r="B339" s="2">
        <v>32304</v>
      </c>
      <c r="C339" s="2" t="s">
        <v>504</v>
      </c>
      <c r="D339" s="2">
        <v>1310003</v>
      </c>
      <c r="E339" s="2" t="s">
        <v>504</v>
      </c>
      <c r="F339" s="2" t="str">
        <f t="shared" si="25"/>
        <v>1323041310003</v>
      </c>
      <c r="G339" s="2" t="s">
        <v>25</v>
      </c>
      <c r="H339" s="4">
        <v>7987.01</v>
      </c>
      <c r="I339" s="4">
        <v>0</v>
      </c>
      <c r="J339" s="4">
        <v>7987.01</v>
      </c>
      <c r="K339" s="4">
        <v>14328.97</v>
      </c>
      <c r="L339" s="4">
        <v>14328.97</v>
      </c>
      <c r="M339" s="4">
        <v>14328.97</v>
      </c>
      <c r="N339" s="4">
        <v>0</v>
      </c>
      <c r="O339" s="4">
        <v>-6341.96</v>
      </c>
      <c r="P339" s="20">
        <f t="shared" si="26"/>
        <v>1.7940343132160845</v>
      </c>
      <c r="Q339" s="20">
        <f t="shared" si="27"/>
        <v>1.7940343132160845</v>
      </c>
      <c r="R339" s="34">
        <f t="shared" si="28"/>
        <v>6341.9599999999991</v>
      </c>
      <c r="S339" s="34">
        <f t="shared" si="29"/>
        <v>6341.9599999999991</v>
      </c>
    </row>
    <row r="340" spans="1:19" hidden="1" x14ac:dyDescent="0.25">
      <c r="A340" s="2">
        <v>1</v>
      </c>
      <c r="B340" s="2">
        <v>32304</v>
      </c>
      <c r="C340" s="2" t="s">
        <v>504</v>
      </c>
      <c r="D340" s="2">
        <v>1310004</v>
      </c>
      <c r="E340" s="2" t="s">
        <v>504</v>
      </c>
      <c r="F340" s="2" t="str">
        <f t="shared" si="25"/>
        <v>1323041310004</v>
      </c>
      <c r="G340" s="2" t="s">
        <v>26</v>
      </c>
      <c r="H340" s="4">
        <v>6604.5</v>
      </c>
      <c r="I340" s="4">
        <v>0</v>
      </c>
      <c r="J340" s="4">
        <v>6604.5</v>
      </c>
      <c r="K340" s="4">
        <v>11848.83</v>
      </c>
      <c r="L340" s="4">
        <v>11848.83</v>
      </c>
      <c r="M340" s="4">
        <v>11848.83</v>
      </c>
      <c r="N340" s="4">
        <v>0</v>
      </c>
      <c r="O340" s="4">
        <v>-5244.33</v>
      </c>
      <c r="P340" s="20">
        <f t="shared" si="26"/>
        <v>1.7940540540540539</v>
      </c>
      <c r="Q340" s="20">
        <f t="shared" si="27"/>
        <v>1.7940540540540539</v>
      </c>
      <c r="R340" s="34">
        <f t="shared" si="28"/>
        <v>5244.33</v>
      </c>
      <c r="S340" s="34">
        <f t="shared" si="29"/>
        <v>5244.33</v>
      </c>
    </row>
    <row r="341" spans="1:19" hidden="1" x14ac:dyDescent="0.25">
      <c r="A341" s="2">
        <v>1</v>
      </c>
      <c r="B341" s="2">
        <v>32304</v>
      </c>
      <c r="C341" s="2" t="s">
        <v>504</v>
      </c>
      <c r="D341" s="2">
        <v>1310005</v>
      </c>
      <c r="E341" s="2" t="s">
        <v>504</v>
      </c>
      <c r="F341" s="2" t="str">
        <f t="shared" si="25"/>
        <v>1323041310005</v>
      </c>
      <c r="G341" s="2" t="s">
        <v>27</v>
      </c>
      <c r="H341" s="4">
        <v>0</v>
      </c>
      <c r="I341" s="4">
        <v>0</v>
      </c>
      <c r="J341" s="4">
        <v>0</v>
      </c>
      <c r="K341" s="4">
        <v>99.34</v>
      </c>
      <c r="L341" s="4">
        <v>99.34</v>
      </c>
      <c r="M341" s="4">
        <v>99.34</v>
      </c>
      <c r="N341" s="4">
        <v>0</v>
      </c>
      <c r="O341" s="4">
        <v>-99.34</v>
      </c>
      <c r="P341" s="20" t="e">
        <f t="shared" si="26"/>
        <v>#DIV/0!</v>
      </c>
      <c r="Q341" s="20" t="e">
        <f t="shared" si="27"/>
        <v>#DIV/0!</v>
      </c>
      <c r="R341" s="34">
        <f t="shared" si="28"/>
        <v>99.34</v>
      </c>
      <c r="S341" s="34">
        <f t="shared" si="29"/>
        <v>99.34</v>
      </c>
    </row>
    <row r="342" spans="1:19" hidden="1" x14ac:dyDescent="0.25">
      <c r="A342" s="2">
        <v>1</v>
      </c>
      <c r="B342" s="2">
        <v>32304</v>
      </c>
      <c r="C342" s="2" t="s">
        <v>504</v>
      </c>
      <c r="D342" s="2">
        <v>1500002</v>
      </c>
      <c r="E342" s="2" t="s">
        <v>504</v>
      </c>
      <c r="F342" s="2" t="str">
        <f t="shared" si="25"/>
        <v>1323041500002</v>
      </c>
      <c r="G342" s="2" t="s">
        <v>29</v>
      </c>
      <c r="H342" s="4">
        <v>0</v>
      </c>
      <c r="I342" s="4">
        <v>1202.74</v>
      </c>
      <c r="J342" s="4">
        <v>1202.74</v>
      </c>
      <c r="K342" s="4">
        <v>1092.1199999999999</v>
      </c>
      <c r="L342" s="4">
        <v>1092.1199999999999</v>
      </c>
      <c r="M342" s="4">
        <v>1092.1199999999999</v>
      </c>
      <c r="N342" s="4">
        <v>0</v>
      </c>
      <c r="O342" s="4">
        <v>110.62</v>
      </c>
      <c r="P342" s="20" t="e">
        <f t="shared" si="26"/>
        <v>#DIV/0!</v>
      </c>
      <c r="Q342" s="20">
        <f t="shared" si="27"/>
        <v>0.90802667243128177</v>
      </c>
      <c r="R342" s="34">
        <f t="shared" si="28"/>
        <v>1092.1199999999999</v>
      </c>
      <c r="S342" s="34">
        <f t="shared" si="29"/>
        <v>-110.62000000000012</v>
      </c>
    </row>
    <row r="343" spans="1:19" hidden="1" x14ac:dyDescent="0.25">
      <c r="A343" s="2">
        <v>1</v>
      </c>
      <c r="B343" s="2">
        <v>32304</v>
      </c>
      <c r="C343" s="2" t="s">
        <v>504</v>
      </c>
      <c r="D343" s="2">
        <v>1500003</v>
      </c>
      <c r="E343" s="2" t="s">
        <v>504</v>
      </c>
      <c r="F343" s="2" t="str">
        <f t="shared" ref="F343:F406" si="30">_xlfn.CONCAT(A343,B343,D343)</f>
        <v>1323041500003</v>
      </c>
      <c r="G343" s="2" t="s">
        <v>30</v>
      </c>
      <c r="H343" s="4">
        <v>0</v>
      </c>
      <c r="I343" s="4">
        <v>0</v>
      </c>
      <c r="J343" s="4">
        <v>0</v>
      </c>
      <c r="K343" s="4">
        <v>110.62</v>
      </c>
      <c r="L343" s="4">
        <v>110.62</v>
      </c>
      <c r="M343" s="4">
        <v>110.62</v>
      </c>
      <c r="N343" s="4">
        <v>0</v>
      </c>
      <c r="O343" s="4">
        <v>-110.62</v>
      </c>
      <c r="P343" s="20" t="e">
        <f t="shared" ref="P343:P406" si="31">(L343*100%)/H343</f>
        <v>#DIV/0!</v>
      </c>
      <c r="Q343" s="20" t="e">
        <f t="shared" si="27"/>
        <v>#DIV/0!</v>
      </c>
      <c r="R343" s="34">
        <f t="shared" si="28"/>
        <v>110.62</v>
      </c>
      <c r="S343" s="34">
        <f t="shared" si="29"/>
        <v>110.62</v>
      </c>
    </row>
    <row r="344" spans="1:19" hidden="1" x14ac:dyDescent="0.25">
      <c r="A344" s="2">
        <v>1</v>
      </c>
      <c r="B344" s="2">
        <v>32304</v>
      </c>
      <c r="C344" s="2" t="s">
        <v>504</v>
      </c>
      <c r="D344" s="2">
        <v>1600001</v>
      </c>
      <c r="E344" s="2" t="s">
        <v>504</v>
      </c>
      <c r="F344" s="2" t="str">
        <f t="shared" si="30"/>
        <v>1323041600001</v>
      </c>
      <c r="G344" s="2" t="s">
        <v>33</v>
      </c>
      <c r="H344" s="4">
        <v>72462.100000000006</v>
      </c>
      <c r="I344" s="4">
        <v>0</v>
      </c>
      <c r="J344" s="4">
        <v>72462.100000000006</v>
      </c>
      <c r="K344" s="4">
        <v>65136.7</v>
      </c>
      <c r="L344" s="4">
        <v>65136.7</v>
      </c>
      <c r="M344" s="4">
        <v>65136.7</v>
      </c>
      <c r="N344" s="4">
        <v>0</v>
      </c>
      <c r="O344" s="4">
        <v>7325.4</v>
      </c>
      <c r="P344" s="20">
        <f t="shared" si="31"/>
        <v>0.89890715284265832</v>
      </c>
      <c r="Q344" s="20">
        <f t="shared" si="27"/>
        <v>0.89890715284265832</v>
      </c>
      <c r="R344" s="34">
        <f t="shared" si="28"/>
        <v>-7325.4000000000087</v>
      </c>
      <c r="S344" s="34">
        <f t="shared" si="29"/>
        <v>-7325.4000000000087</v>
      </c>
    </row>
    <row r="345" spans="1:19" hidden="1" x14ac:dyDescent="0.25">
      <c r="A345" s="2">
        <v>1</v>
      </c>
      <c r="B345" s="2">
        <v>32304</v>
      </c>
      <c r="C345" s="2" t="s">
        <v>504</v>
      </c>
      <c r="D345" s="2">
        <v>1620001</v>
      </c>
      <c r="E345" s="2" t="s">
        <v>504</v>
      </c>
      <c r="F345" s="2" t="str">
        <f t="shared" si="30"/>
        <v>1323041620001</v>
      </c>
      <c r="G345" s="2" t="s">
        <v>45</v>
      </c>
      <c r="H345" s="4">
        <v>500</v>
      </c>
      <c r="I345" s="4">
        <v>0</v>
      </c>
      <c r="J345" s="4">
        <v>500</v>
      </c>
      <c r="K345" s="4">
        <v>0</v>
      </c>
      <c r="L345" s="4">
        <v>0</v>
      </c>
      <c r="M345" s="4">
        <v>0</v>
      </c>
      <c r="N345" s="4">
        <v>0</v>
      </c>
      <c r="O345" s="4">
        <v>500</v>
      </c>
      <c r="P345" s="20">
        <f t="shared" si="31"/>
        <v>0</v>
      </c>
      <c r="Q345" s="20">
        <f t="shared" si="27"/>
        <v>0</v>
      </c>
      <c r="R345" s="34">
        <f t="shared" si="28"/>
        <v>-500</v>
      </c>
      <c r="S345" s="34">
        <f t="shared" si="29"/>
        <v>-500</v>
      </c>
    </row>
    <row r="346" spans="1:19" hidden="1" x14ac:dyDescent="0.25">
      <c r="A346" s="2">
        <v>1</v>
      </c>
      <c r="B346" s="2">
        <v>32304</v>
      </c>
      <c r="C346" s="2" t="s">
        <v>504</v>
      </c>
      <c r="D346" s="2">
        <v>1620401</v>
      </c>
      <c r="E346" s="2" t="s">
        <v>504</v>
      </c>
      <c r="F346" s="2" t="str">
        <f t="shared" si="30"/>
        <v>1323041620401</v>
      </c>
      <c r="G346" s="2" t="s">
        <v>54</v>
      </c>
      <c r="H346" s="4">
        <v>0</v>
      </c>
      <c r="I346" s="4">
        <v>0</v>
      </c>
      <c r="J346" s="4">
        <v>0</v>
      </c>
      <c r="K346" s="4">
        <v>459.05</v>
      </c>
      <c r="L346" s="4">
        <v>459.05</v>
      </c>
      <c r="M346" s="4">
        <v>459.05</v>
      </c>
      <c r="N346" s="4">
        <v>0</v>
      </c>
      <c r="O346" s="4">
        <v>-459.05</v>
      </c>
      <c r="P346" s="20" t="e">
        <f t="shared" si="31"/>
        <v>#DIV/0!</v>
      </c>
      <c r="Q346" s="20" t="e">
        <f t="shared" si="27"/>
        <v>#DIV/0!</v>
      </c>
      <c r="R346" s="34">
        <f t="shared" si="28"/>
        <v>459.05</v>
      </c>
      <c r="S346" s="34">
        <f t="shared" si="29"/>
        <v>459.05</v>
      </c>
    </row>
    <row r="347" spans="1:19" hidden="1" x14ac:dyDescent="0.25">
      <c r="A347" s="2">
        <v>4</v>
      </c>
      <c r="B347" s="2">
        <v>16500</v>
      </c>
      <c r="C347" s="2" t="s">
        <v>505</v>
      </c>
      <c r="D347" s="2">
        <v>2269900</v>
      </c>
      <c r="E347" s="2" t="s">
        <v>505</v>
      </c>
      <c r="F347" s="2" t="str">
        <f t="shared" si="30"/>
        <v>4165002269900</v>
      </c>
      <c r="G347" s="2" t="s">
        <v>65</v>
      </c>
      <c r="H347" s="4">
        <v>250</v>
      </c>
      <c r="I347" s="4">
        <v>0</v>
      </c>
      <c r="J347" s="4">
        <v>250</v>
      </c>
      <c r="K347" s="4">
        <v>181.5</v>
      </c>
      <c r="L347" s="4">
        <v>181.5</v>
      </c>
      <c r="M347" s="4">
        <v>181.5</v>
      </c>
      <c r="N347" s="4">
        <v>0</v>
      </c>
      <c r="O347" s="4">
        <v>68.5</v>
      </c>
      <c r="P347" s="20">
        <f t="shared" si="31"/>
        <v>0.72599999999999998</v>
      </c>
      <c r="Q347" s="20">
        <f t="shared" si="27"/>
        <v>0.72599999999999998</v>
      </c>
      <c r="R347" s="34">
        <f t="shared" si="28"/>
        <v>-68.5</v>
      </c>
      <c r="S347" s="34">
        <f t="shared" si="29"/>
        <v>-68.5</v>
      </c>
    </row>
    <row r="348" spans="1:19" hidden="1" x14ac:dyDescent="0.25">
      <c r="A348" s="2">
        <v>5</v>
      </c>
      <c r="B348" s="2">
        <v>33300</v>
      </c>
      <c r="C348" s="2" t="s">
        <v>505</v>
      </c>
      <c r="D348" s="2">
        <v>2269900</v>
      </c>
      <c r="E348" s="2" t="s">
        <v>505</v>
      </c>
      <c r="F348" s="2" t="str">
        <f t="shared" si="30"/>
        <v>5333002269900</v>
      </c>
      <c r="G348" s="2" t="s">
        <v>65</v>
      </c>
      <c r="H348" s="4">
        <v>5000</v>
      </c>
      <c r="I348" s="4">
        <v>0</v>
      </c>
      <c r="J348" s="4">
        <v>5000</v>
      </c>
      <c r="K348" s="4">
        <v>1605.57</v>
      </c>
      <c r="L348" s="4">
        <v>274.57</v>
      </c>
      <c r="M348" s="4">
        <v>274.57</v>
      </c>
      <c r="N348" s="4">
        <v>0</v>
      </c>
      <c r="O348" s="4">
        <v>4725.43</v>
      </c>
      <c r="P348" s="20">
        <f t="shared" si="31"/>
        <v>5.4913999999999998E-2</v>
      </c>
      <c r="Q348" s="20">
        <f t="shared" si="27"/>
        <v>5.4913999999999998E-2</v>
      </c>
      <c r="R348" s="34">
        <f t="shared" si="28"/>
        <v>-4725.43</v>
      </c>
      <c r="S348" s="34">
        <f t="shared" si="29"/>
        <v>-4725.43</v>
      </c>
    </row>
    <row r="349" spans="1:19" hidden="1" x14ac:dyDescent="0.25">
      <c r="A349" s="2">
        <v>5</v>
      </c>
      <c r="B349" s="2">
        <v>92401</v>
      </c>
      <c r="C349" s="2" t="s">
        <v>505</v>
      </c>
      <c r="D349" s="2">
        <v>2269900</v>
      </c>
      <c r="E349" s="2" t="s">
        <v>505</v>
      </c>
      <c r="F349" s="2" t="str">
        <f t="shared" si="30"/>
        <v>5924012269900</v>
      </c>
      <c r="G349" s="2" t="s">
        <v>65</v>
      </c>
      <c r="H349" s="4">
        <v>200</v>
      </c>
      <c r="I349" s="4">
        <v>0</v>
      </c>
      <c r="J349" s="4">
        <v>200</v>
      </c>
      <c r="K349" s="4">
        <v>28.35</v>
      </c>
      <c r="L349" s="4">
        <v>28.35</v>
      </c>
      <c r="M349" s="4">
        <v>28.35</v>
      </c>
      <c r="N349" s="4">
        <v>0</v>
      </c>
      <c r="O349" s="4">
        <v>171.65</v>
      </c>
      <c r="P349" s="20">
        <f t="shared" si="31"/>
        <v>0.14175000000000001</v>
      </c>
      <c r="Q349" s="20">
        <f t="shared" si="27"/>
        <v>0.14175000000000001</v>
      </c>
      <c r="R349" s="34">
        <f t="shared" si="28"/>
        <v>-171.65</v>
      </c>
      <c r="S349" s="34">
        <f t="shared" si="29"/>
        <v>-171.65</v>
      </c>
    </row>
    <row r="350" spans="1:19" hidden="1" x14ac:dyDescent="0.25">
      <c r="A350" s="2">
        <v>5</v>
      </c>
      <c r="B350" s="2">
        <v>92402</v>
      </c>
      <c r="C350" s="2" t="s">
        <v>505</v>
      </c>
      <c r="D350" s="2">
        <v>2269900</v>
      </c>
      <c r="E350" s="2" t="s">
        <v>505</v>
      </c>
      <c r="F350" s="2" t="str">
        <f t="shared" si="30"/>
        <v>5924022269900</v>
      </c>
      <c r="G350" s="2" t="s">
        <v>65</v>
      </c>
      <c r="H350" s="4">
        <v>200</v>
      </c>
      <c r="I350" s="4">
        <v>0</v>
      </c>
      <c r="J350" s="4">
        <v>200</v>
      </c>
      <c r="K350" s="4">
        <v>400</v>
      </c>
      <c r="L350" s="4">
        <v>400</v>
      </c>
      <c r="M350" s="4">
        <v>400</v>
      </c>
      <c r="N350" s="4">
        <v>0</v>
      </c>
      <c r="O350" s="4">
        <v>-200</v>
      </c>
      <c r="P350" s="20">
        <f t="shared" si="31"/>
        <v>2</v>
      </c>
      <c r="Q350" s="20">
        <f t="shared" si="27"/>
        <v>2</v>
      </c>
      <c r="R350" s="34">
        <f t="shared" si="28"/>
        <v>200</v>
      </c>
      <c r="S350" s="34">
        <f t="shared" si="29"/>
        <v>200</v>
      </c>
    </row>
    <row r="351" spans="1:19" hidden="1" x14ac:dyDescent="0.25">
      <c r="A351" s="2">
        <v>6</v>
      </c>
      <c r="B351" s="2">
        <v>24100</v>
      </c>
      <c r="C351" s="2" t="s">
        <v>505</v>
      </c>
      <c r="D351" s="2">
        <v>2269900</v>
      </c>
      <c r="E351" s="2" t="s">
        <v>505</v>
      </c>
      <c r="F351" s="2" t="str">
        <f t="shared" si="30"/>
        <v>6241002269900</v>
      </c>
      <c r="G351" s="2" t="s">
        <v>65</v>
      </c>
      <c r="H351" s="4">
        <v>1000</v>
      </c>
      <c r="I351" s="4">
        <v>0</v>
      </c>
      <c r="J351" s="4">
        <v>1000</v>
      </c>
      <c r="K351" s="4">
        <v>351.87</v>
      </c>
      <c r="L351" s="4">
        <v>351.87</v>
      </c>
      <c r="M351" s="4">
        <v>351.87</v>
      </c>
      <c r="N351" s="4">
        <v>0</v>
      </c>
      <c r="O351" s="4">
        <v>648.13</v>
      </c>
      <c r="P351" s="20">
        <f t="shared" si="31"/>
        <v>0.35187000000000002</v>
      </c>
      <c r="Q351" s="20">
        <f t="shared" si="27"/>
        <v>0.35187000000000002</v>
      </c>
      <c r="R351" s="34">
        <f t="shared" si="28"/>
        <v>-648.13</v>
      </c>
      <c r="S351" s="34">
        <f t="shared" si="29"/>
        <v>-648.13</v>
      </c>
    </row>
    <row r="352" spans="1:19" hidden="1" x14ac:dyDescent="0.25">
      <c r="A352" s="2">
        <v>1</v>
      </c>
      <c r="B352" s="2">
        <v>32305</v>
      </c>
      <c r="C352" s="2" t="s">
        <v>504</v>
      </c>
      <c r="D352" s="2">
        <v>1300001</v>
      </c>
      <c r="E352" s="2" t="s">
        <v>504</v>
      </c>
      <c r="F352" s="2" t="str">
        <f t="shared" si="30"/>
        <v>1323051300001</v>
      </c>
      <c r="G352" s="2" t="s">
        <v>18</v>
      </c>
      <c r="H352" s="4">
        <v>89436.22</v>
      </c>
      <c r="I352" s="4">
        <v>0</v>
      </c>
      <c r="J352" s="4">
        <v>89436.22</v>
      </c>
      <c r="K352" s="4">
        <v>103145.28</v>
      </c>
      <c r="L352" s="4">
        <v>103145.28</v>
      </c>
      <c r="M352" s="4">
        <v>103145.28</v>
      </c>
      <c r="N352" s="4">
        <v>0</v>
      </c>
      <c r="O352" s="4">
        <v>-13709.06</v>
      </c>
      <c r="P352" s="20">
        <f t="shared" si="31"/>
        <v>1.1532830882163847</v>
      </c>
      <c r="Q352" s="20">
        <f t="shared" si="27"/>
        <v>1.1532830882163847</v>
      </c>
      <c r="R352" s="34">
        <f t="shared" si="28"/>
        <v>13709.059999999998</v>
      </c>
      <c r="S352" s="34">
        <f t="shared" si="29"/>
        <v>13709.059999999998</v>
      </c>
    </row>
    <row r="353" spans="1:19" hidden="1" x14ac:dyDescent="0.25">
      <c r="A353" s="2">
        <v>1</v>
      </c>
      <c r="B353" s="2">
        <v>32305</v>
      </c>
      <c r="C353" s="2" t="s">
        <v>504</v>
      </c>
      <c r="D353" s="2">
        <v>1300002</v>
      </c>
      <c r="E353" s="2" t="s">
        <v>504</v>
      </c>
      <c r="F353" s="2" t="str">
        <f t="shared" si="30"/>
        <v>1323051300002</v>
      </c>
      <c r="G353" s="2" t="s">
        <v>19</v>
      </c>
      <c r="H353" s="4">
        <v>20932.18</v>
      </c>
      <c r="I353" s="4">
        <v>0</v>
      </c>
      <c r="J353" s="4">
        <v>20932.18</v>
      </c>
      <c r="K353" s="4">
        <v>23207.15</v>
      </c>
      <c r="L353" s="4">
        <v>23207.15</v>
      </c>
      <c r="M353" s="4">
        <v>23207.15</v>
      </c>
      <c r="N353" s="4">
        <v>0</v>
      </c>
      <c r="O353" s="4">
        <v>-2274.9699999999998</v>
      </c>
      <c r="P353" s="20">
        <f t="shared" si="31"/>
        <v>1.1086828987711743</v>
      </c>
      <c r="Q353" s="20">
        <f t="shared" si="27"/>
        <v>1.1086828987711743</v>
      </c>
      <c r="R353" s="34">
        <f t="shared" si="28"/>
        <v>2274.9700000000012</v>
      </c>
      <c r="S353" s="34">
        <f t="shared" si="29"/>
        <v>2274.9700000000012</v>
      </c>
    </row>
    <row r="354" spans="1:19" hidden="1" x14ac:dyDescent="0.25">
      <c r="A354" s="2">
        <v>1</v>
      </c>
      <c r="B354" s="2">
        <v>32305</v>
      </c>
      <c r="C354" s="2" t="s">
        <v>504</v>
      </c>
      <c r="D354" s="2">
        <v>1300201</v>
      </c>
      <c r="E354" s="2" t="s">
        <v>504</v>
      </c>
      <c r="F354" s="2" t="str">
        <f t="shared" si="30"/>
        <v>1323051300201</v>
      </c>
      <c r="G354" s="2" t="s">
        <v>21</v>
      </c>
      <c r="H354" s="4">
        <v>49177.24</v>
      </c>
      <c r="I354" s="4">
        <v>0</v>
      </c>
      <c r="J354" s="4">
        <v>49177.24</v>
      </c>
      <c r="K354" s="4">
        <v>55111.31</v>
      </c>
      <c r="L354" s="4">
        <v>55111.31</v>
      </c>
      <c r="M354" s="4">
        <v>55111.31</v>
      </c>
      <c r="N354" s="4">
        <v>0</v>
      </c>
      <c r="O354" s="4">
        <v>-5934.07</v>
      </c>
      <c r="P354" s="20">
        <f t="shared" si="31"/>
        <v>1.1206669996120155</v>
      </c>
      <c r="Q354" s="20">
        <f t="shared" si="27"/>
        <v>1.1206669996120155</v>
      </c>
      <c r="R354" s="34">
        <f t="shared" si="28"/>
        <v>5934.07</v>
      </c>
      <c r="S354" s="34">
        <f t="shared" si="29"/>
        <v>5934.07</v>
      </c>
    </row>
    <row r="355" spans="1:19" hidden="1" x14ac:dyDescent="0.25">
      <c r="A355" s="2">
        <v>1</v>
      </c>
      <c r="B355" s="2">
        <v>32305</v>
      </c>
      <c r="C355" s="2" t="s">
        <v>504</v>
      </c>
      <c r="D355" s="2">
        <v>1300202</v>
      </c>
      <c r="E355" s="2" t="s">
        <v>504</v>
      </c>
      <c r="F355" s="2" t="str">
        <f t="shared" si="30"/>
        <v>1323051300202</v>
      </c>
      <c r="G355" s="2" t="s">
        <v>22</v>
      </c>
      <c r="H355" s="4">
        <v>45150.559999999998</v>
      </c>
      <c r="I355" s="4">
        <v>0</v>
      </c>
      <c r="J355" s="4">
        <v>45150.559999999998</v>
      </c>
      <c r="K355" s="4">
        <v>49896.77</v>
      </c>
      <c r="L355" s="4">
        <v>49896.77</v>
      </c>
      <c r="M355" s="4">
        <v>49896.77</v>
      </c>
      <c r="N355" s="4">
        <v>0</v>
      </c>
      <c r="O355" s="4">
        <v>-4746.21</v>
      </c>
      <c r="P355" s="20">
        <f t="shared" si="31"/>
        <v>1.1051196264232381</v>
      </c>
      <c r="Q355" s="20">
        <f t="shared" si="27"/>
        <v>1.1051196264232381</v>
      </c>
      <c r="R355" s="34">
        <f t="shared" si="28"/>
        <v>4746.2099999999991</v>
      </c>
      <c r="S355" s="34">
        <f t="shared" si="29"/>
        <v>4746.2099999999991</v>
      </c>
    </row>
    <row r="356" spans="1:19" hidden="1" x14ac:dyDescent="0.25">
      <c r="A356" s="2">
        <v>1</v>
      </c>
      <c r="B356" s="2">
        <v>32305</v>
      </c>
      <c r="C356" s="2" t="s">
        <v>504</v>
      </c>
      <c r="D356" s="2">
        <v>1310001</v>
      </c>
      <c r="E356" s="2" t="s">
        <v>504</v>
      </c>
      <c r="F356" s="2" t="str">
        <f t="shared" si="30"/>
        <v>1323051310001</v>
      </c>
      <c r="G356" s="2" t="s">
        <v>23</v>
      </c>
      <c r="H356" s="4">
        <v>27606.78</v>
      </c>
      <c r="I356" s="4">
        <v>0</v>
      </c>
      <c r="J356" s="4">
        <v>27606.78</v>
      </c>
      <c r="K356" s="4">
        <v>20611.349999999999</v>
      </c>
      <c r="L356" s="4">
        <v>20611.349999999999</v>
      </c>
      <c r="M356" s="4">
        <v>20611.349999999999</v>
      </c>
      <c r="N356" s="4">
        <v>0</v>
      </c>
      <c r="O356" s="4">
        <v>6995.43</v>
      </c>
      <c r="P356" s="20">
        <f t="shared" si="31"/>
        <v>0.74660463842577796</v>
      </c>
      <c r="Q356" s="20">
        <f t="shared" si="27"/>
        <v>0.74660463842577796</v>
      </c>
      <c r="R356" s="34">
        <f t="shared" si="28"/>
        <v>-6995.43</v>
      </c>
      <c r="S356" s="34">
        <f t="shared" si="29"/>
        <v>-6995.43</v>
      </c>
    </row>
    <row r="357" spans="1:19" hidden="1" x14ac:dyDescent="0.25">
      <c r="A357" s="2">
        <v>1</v>
      </c>
      <c r="B357" s="2">
        <v>32305</v>
      </c>
      <c r="C357" s="2" t="s">
        <v>504</v>
      </c>
      <c r="D357" s="2">
        <v>1310002</v>
      </c>
      <c r="E357" s="2" t="s">
        <v>504</v>
      </c>
      <c r="F357" s="2" t="str">
        <f t="shared" si="30"/>
        <v>1323051310002</v>
      </c>
      <c r="G357" s="2" t="s">
        <v>24</v>
      </c>
      <c r="H357" s="4">
        <v>1254.3399999999999</v>
      </c>
      <c r="I357" s="4">
        <v>0</v>
      </c>
      <c r="J357" s="4">
        <v>1254.3399999999999</v>
      </c>
      <c r="K357" s="4">
        <v>482.32</v>
      </c>
      <c r="L357" s="4">
        <v>482.32</v>
      </c>
      <c r="M357" s="4">
        <v>482.32</v>
      </c>
      <c r="N357" s="4">
        <v>0</v>
      </c>
      <c r="O357" s="4">
        <v>772.02</v>
      </c>
      <c r="P357" s="20">
        <f t="shared" si="31"/>
        <v>0.38452094328491482</v>
      </c>
      <c r="Q357" s="20">
        <f t="shared" si="27"/>
        <v>0.38452094328491482</v>
      </c>
      <c r="R357" s="34">
        <f t="shared" si="28"/>
        <v>-772.02</v>
      </c>
      <c r="S357" s="34">
        <f t="shared" si="29"/>
        <v>-772.02</v>
      </c>
    </row>
    <row r="358" spans="1:19" hidden="1" x14ac:dyDescent="0.25">
      <c r="A358" s="2">
        <v>1</v>
      </c>
      <c r="B358" s="2">
        <v>32305</v>
      </c>
      <c r="C358" s="2" t="s">
        <v>504</v>
      </c>
      <c r="D358" s="2">
        <v>1310003</v>
      </c>
      <c r="E358" s="2" t="s">
        <v>504</v>
      </c>
      <c r="F358" s="2" t="str">
        <f t="shared" si="30"/>
        <v>1323051310003</v>
      </c>
      <c r="G358" s="2" t="s">
        <v>25</v>
      </c>
      <c r="H358" s="4">
        <v>15441.55</v>
      </c>
      <c r="I358" s="4">
        <v>0</v>
      </c>
      <c r="J358" s="4">
        <v>15441.55</v>
      </c>
      <c r="K358" s="4">
        <v>9876.01</v>
      </c>
      <c r="L358" s="4">
        <v>9876.01</v>
      </c>
      <c r="M358" s="4">
        <v>9876.01</v>
      </c>
      <c r="N358" s="4">
        <v>0</v>
      </c>
      <c r="O358" s="4">
        <v>5565.54</v>
      </c>
      <c r="P358" s="20">
        <f t="shared" si="31"/>
        <v>0.63957374745410922</v>
      </c>
      <c r="Q358" s="20">
        <f t="shared" si="27"/>
        <v>0.63957374745410922</v>
      </c>
      <c r="R358" s="34">
        <f t="shared" si="28"/>
        <v>-5565.5399999999991</v>
      </c>
      <c r="S358" s="34">
        <f t="shared" si="29"/>
        <v>-5565.5399999999991</v>
      </c>
    </row>
    <row r="359" spans="1:19" hidden="1" x14ac:dyDescent="0.25">
      <c r="A359" s="2">
        <v>1</v>
      </c>
      <c r="B359" s="2">
        <v>32305</v>
      </c>
      <c r="C359" s="2" t="s">
        <v>504</v>
      </c>
      <c r="D359" s="2">
        <v>1310004</v>
      </c>
      <c r="E359" s="2" t="s">
        <v>504</v>
      </c>
      <c r="F359" s="2" t="str">
        <f t="shared" si="30"/>
        <v>1323051310004</v>
      </c>
      <c r="G359" s="2" t="s">
        <v>26</v>
      </c>
      <c r="H359" s="4">
        <v>12768.7</v>
      </c>
      <c r="I359" s="4">
        <v>0</v>
      </c>
      <c r="J359" s="4">
        <v>12768.7</v>
      </c>
      <c r="K359" s="4">
        <v>8166.57</v>
      </c>
      <c r="L359" s="4">
        <v>8166.57</v>
      </c>
      <c r="M359" s="4">
        <v>8166.57</v>
      </c>
      <c r="N359" s="4">
        <v>0</v>
      </c>
      <c r="O359" s="4">
        <v>4602.13</v>
      </c>
      <c r="P359" s="20">
        <f t="shared" si="31"/>
        <v>0.63957724748799794</v>
      </c>
      <c r="Q359" s="20">
        <f t="shared" si="27"/>
        <v>0.63957724748799794</v>
      </c>
      <c r="R359" s="34">
        <f t="shared" si="28"/>
        <v>-4602.130000000001</v>
      </c>
      <c r="S359" s="34">
        <f t="shared" si="29"/>
        <v>-4602.130000000001</v>
      </c>
    </row>
    <row r="360" spans="1:19" hidden="1" x14ac:dyDescent="0.25">
      <c r="A360" s="2">
        <v>1</v>
      </c>
      <c r="B360" s="2">
        <v>32305</v>
      </c>
      <c r="C360" s="2" t="s">
        <v>504</v>
      </c>
      <c r="D360" s="2">
        <v>1310005</v>
      </c>
      <c r="E360" s="2" t="s">
        <v>504</v>
      </c>
      <c r="F360" s="2" t="str">
        <f t="shared" si="30"/>
        <v>1323051310005</v>
      </c>
      <c r="G360" s="2" t="s">
        <v>27</v>
      </c>
      <c r="H360" s="4">
        <v>0</v>
      </c>
      <c r="I360" s="4">
        <v>0</v>
      </c>
      <c r="J360" s="4">
        <v>0</v>
      </c>
      <c r="K360" s="4">
        <v>115.25</v>
      </c>
      <c r="L360" s="4">
        <v>115.25</v>
      </c>
      <c r="M360" s="4">
        <v>115.25</v>
      </c>
      <c r="N360" s="4">
        <v>0</v>
      </c>
      <c r="O360" s="4">
        <v>-115.25</v>
      </c>
      <c r="P360" s="20" t="e">
        <f t="shared" si="31"/>
        <v>#DIV/0!</v>
      </c>
      <c r="Q360" s="20" t="e">
        <f t="shared" si="27"/>
        <v>#DIV/0!</v>
      </c>
      <c r="R360" s="34">
        <f t="shared" si="28"/>
        <v>115.25</v>
      </c>
      <c r="S360" s="34">
        <f t="shared" si="29"/>
        <v>115.25</v>
      </c>
    </row>
    <row r="361" spans="1:19" hidden="1" x14ac:dyDescent="0.25">
      <c r="A361" s="2">
        <v>1</v>
      </c>
      <c r="B361" s="2">
        <v>32305</v>
      </c>
      <c r="C361" s="2" t="s">
        <v>504</v>
      </c>
      <c r="D361" s="2">
        <v>1500002</v>
      </c>
      <c r="E361" s="2" t="s">
        <v>504</v>
      </c>
      <c r="F361" s="2" t="str">
        <f t="shared" si="30"/>
        <v>1323051500002</v>
      </c>
      <c r="G361" s="2" t="s">
        <v>29</v>
      </c>
      <c r="H361" s="4">
        <v>0</v>
      </c>
      <c r="I361" s="4">
        <v>3738.73</v>
      </c>
      <c r="J361" s="4">
        <v>3738.73</v>
      </c>
      <c r="K361" s="4">
        <v>2830.86</v>
      </c>
      <c r="L361" s="4">
        <v>2830.86</v>
      </c>
      <c r="M361" s="4">
        <v>2830.86</v>
      </c>
      <c r="N361" s="4">
        <v>0</v>
      </c>
      <c r="O361" s="4">
        <v>907.87</v>
      </c>
      <c r="P361" s="20" t="e">
        <f t="shared" si="31"/>
        <v>#DIV/0!</v>
      </c>
      <c r="Q361" s="20">
        <f t="shared" si="27"/>
        <v>0.75717155290700322</v>
      </c>
      <c r="R361" s="34">
        <f t="shared" si="28"/>
        <v>2830.86</v>
      </c>
      <c r="S361" s="34">
        <f t="shared" si="29"/>
        <v>-907.86999999999989</v>
      </c>
    </row>
    <row r="362" spans="1:19" hidden="1" x14ac:dyDescent="0.25">
      <c r="A362" s="2">
        <v>1</v>
      </c>
      <c r="B362" s="2">
        <v>32305</v>
      </c>
      <c r="C362" s="2" t="s">
        <v>504</v>
      </c>
      <c r="D362" s="2">
        <v>1500003</v>
      </c>
      <c r="E362" s="2" t="s">
        <v>504</v>
      </c>
      <c r="F362" s="2" t="str">
        <f t="shared" si="30"/>
        <v>1323051500003</v>
      </c>
      <c r="G362" s="2" t="s">
        <v>30</v>
      </c>
      <c r="H362" s="4">
        <v>0</v>
      </c>
      <c r="I362" s="4">
        <v>0</v>
      </c>
      <c r="J362" s="4">
        <v>0</v>
      </c>
      <c r="K362" s="4">
        <v>934</v>
      </c>
      <c r="L362" s="4">
        <v>934</v>
      </c>
      <c r="M362" s="4">
        <v>934</v>
      </c>
      <c r="N362" s="4">
        <v>0</v>
      </c>
      <c r="O362" s="4">
        <v>-934</v>
      </c>
      <c r="P362" s="20" t="e">
        <f t="shared" si="31"/>
        <v>#DIV/0!</v>
      </c>
      <c r="Q362" s="20" t="e">
        <f t="shared" si="27"/>
        <v>#DIV/0!</v>
      </c>
      <c r="R362" s="34">
        <f t="shared" si="28"/>
        <v>934</v>
      </c>
      <c r="S362" s="34">
        <f t="shared" si="29"/>
        <v>934</v>
      </c>
    </row>
    <row r="363" spans="1:19" hidden="1" x14ac:dyDescent="0.25">
      <c r="A363" s="2">
        <v>1</v>
      </c>
      <c r="B363" s="2">
        <v>32305</v>
      </c>
      <c r="C363" s="2" t="s">
        <v>504</v>
      </c>
      <c r="D363" s="2">
        <v>1600001</v>
      </c>
      <c r="E363" s="2" t="s">
        <v>504</v>
      </c>
      <c r="F363" s="2" t="str">
        <f t="shared" si="30"/>
        <v>1323051600001</v>
      </c>
      <c r="G363" s="2" t="s">
        <v>33</v>
      </c>
      <c r="H363" s="4">
        <v>83091.11</v>
      </c>
      <c r="I363" s="4">
        <v>0</v>
      </c>
      <c r="J363" s="4">
        <v>83091.11</v>
      </c>
      <c r="K363" s="4">
        <v>88233.63</v>
      </c>
      <c r="L363" s="4">
        <v>88233.63</v>
      </c>
      <c r="M363" s="4">
        <v>88233.63</v>
      </c>
      <c r="N363" s="4">
        <v>0</v>
      </c>
      <c r="O363" s="4">
        <v>-5142.5200000000004</v>
      </c>
      <c r="P363" s="20">
        <f t="shared" si="31"/>
        <v>1.0618901348170702</v>
      </c>
      <c r="Q363" s="20">
        <f t="shared" si="27"/>
        <v>1.0618901348170702</v>
      </c>
      <c r="R363" s="34">
        <f t="shared" si="28"/>
        <v>5142.5200000000041</v>
      </c>
      <c r="S363" s="34">
        <f t="shared" si="29"/>
        <v>5142.5200000000041</v>
      </c>
    </row>
    <row r="364" spans="1:19" hidden="1" x14ac:dyDescent="0.25">
      <c r="A364" s="2">
        <v>1</v>
      </c>
      <c r="B364" s="2">
        <v>32305</v>
      </c>
      <c r="C364" s="2" t="s">
        <v>504</v>
      </c>
      <c r="D364" s="2">
        <v>1620001</v>
      </c>
      <c r="E364" s="2" t="s">
        <v>504</v>
      </c>
      <c r="F364" s="2" t="str">
        <f t="shared" si="30"/>
        <v>1323051620001</v>
      </c>
      <c r="G364" s="2" t="s">
        <v>45</v>
      </c>
      <c r="H364" s="4">
        <v>500</v>
      </c>
      <c r="I364" s="4">
        <v>0</v>
      </c>
      <c r="J364" s="4">
        <v>500</v>
      </c>
      <c r="K364" s="4">
        <v>0</v>
      </c>
      <c r="L364" s="4">
        <v>0</v>
      </c>
      <c r="M364" s="4">
        <v>0</v>
      </c>
      <c r="N364" s="4">
        <v>0</v>
      </c>
      <c r="O364" s="4">
        <v>500</v>
      </c>
      <c r="P364" s="20">
        <f t="shared" si="31"/>
        <v>0</v>
      </c>
      <c r="Q364" s="20">
        <f t="shared" si="27"/>
        <v>0</v>
      </c>
      <c r="R364" s="34">
        <f t="shared" si="28"/>
        <v>-500</v>
      </c>
      <c r="S364" s="34">
        <f t="shared" si="29"/>
        <v>-500</v>
      </c>
    </row>
    <row r="365" spans="1:19" hidden="1" x14ac:dyDescent="0.25">
      <c r="A365" s="2">
        <v>6</v>
      </c>
      <c r="B365" s="2">
        <v>24104</v>
      </c>
      <c r="C365" s="2" t="s">
        <v>505</v>
      </c>
      <c r="D365" s="2">
        <v>2269900</v>
      </c>
      <c r="E365" s="2" t="s">
        <v>505</v>
      </c>
      <c r="F365" s="2" t="str">
        <f t="shared" si="30"/>
        <v>6241042269900</v>
      </c>
      <c r="G365" s="2" t="s">
        <v>65</v>
      </c>
      <c r="H365" s="4">
        <v>250</v>
      </c>
      <c r="I365" s="4">
        <v>0</v>
      </c>
      <c r="J365" s="4">
        <v>250</v>
      </c>
      <c r="K365" s="4">
        <v>0</v>
      </c>
      <c r="L365" s="4">
        <v>0</v>
      </c>
      <c r="M365" s="4">
        <v>0</v>
      </c>
      <c r="N365" s="4">
        <v>0</v>
      </c>
      <c r="O365" s="4">
        <v>250</v>
      </c>
      <c r="P365" s="20">
        <f t="shared" si="31"/>
        <v>0</v>
      </c>
      <c r="Q365" s="20">
        <f t="shared" si="27"/>
        <v>0</v>
      </c>
      <c r="R365" s="34">
        <f t="shared" si="28"/>
        <v>-250</v>
      </c>
      <c r="S365" s="34">
        <f t="shared" si="29"/>
        <v>-250</v>
      </c>
    </row>
    <row r="366" spans="1:19" hidden="1" x14ac:dyDescent="0.25">
      <c r="A366" s="2">
        <v>6</v>
      </c>
      <c r="B366" s="2">
        <v>24131</v>
      </c>
      <c r="C366" s="2" t="s">
        <v>505</v>
      </c>
      <c r="D366" s="2">
        <v>2269900</v>
      </c>
      <c r="E366" s="2" t="s">
        <v>505</v>
      </c>
      <c r="F366" s="2" t="str">
        <f t="shared" si="30"/>
        <v>6241312269900</v>
      </c>
      <c r="G366" s="2" t="s">
        <v>65</v>
      </c>
      <c r="H366" s="4">
        <v>0</v>
      </c>
      <c r="I366" s="4">
        <v>46.4</v>
      </c>
      <c r="J366" s="4">
        <v>46.4</v>
      </c>
      <c r="K366" s="4">
        <v>0</v>
      </c>
      <c r="L366" s="4">
        <v>0</v>
      </c>
      <c r="M366" s="4">
        <v>0</v>
      </c>
      <c r="N366" s="4">
        <v>0</v>
      </c>
      <c r="O366" s="4">
        <v>46.4</v>
      </c>
      <c r="P366" s="20" t="e">
        <f t="shared" si="31"/>
        <v>#DIV/0!</v>
      </c>
      <c r="Q366" s="20">
        <f t="shared" si="27"/>
        <v>0</v>
      </c>
      <c r="R366" s="34">
        <f t="shared" si="28"/>
        <v>0</v>
      </c>
      <c r="S366" s="34">
        <f t="shared" si="29"/>
        <v>-46.4</v>
      </c>
    </row>
    <row r="367" spans="1:19" hidden="1" x14ac:dyDescent="0.25">
      <c r="A367" s="2">
        <v>6</v>
      </c>
      <c r="B367" s="2">
        <v>24134</v>
      </c>
      <c r="C367" s="2" t="s">
        <v>505</v>
      </c>
      <c r="D367" s="2">
        <v>2269900</v>
      </c>
      <c r="E367" s="2" t="s">
        <v>505</v>
      </c>
      <c r="F367" s="2" t="str">
        <f t="shared" si="30"/>
        <v>6241342269900</v>
      </c>
      <c r="G367" s="2" t="s">
        <v>65</v>
      </c>
      <c r="H367" s="4">
        <v>0</v>
      </c>
      <c r="I367" s="4">
        <v>840</v>
      </c>
      <c r="J367" s="4">
        <v>840</v>
      </c>
      <c r="K367" s="4">
        <v>0</v>
      </c>
      <c r="L367" s="4">
        <v>0</v>
      </c>
      <c r="M367" s="4">
        <v>0</v>
      </c>
      <c r="N367" s="4">
        <v>0</v>
      </c>
      <c r="O367" s="4">
        <v>840</v>
      </c>
      <c r="P367" s="20" t="e">
        <f t="shared" si="31"/>
        <v>#DIV/0!</v>
      </c>
      <c r="Q367" s="20">
        <f t="shared" si="27"/>
        <v>0</v>
      </c>
      <c r="R367" s="34">
        <f t="shared" si="28"/>
        <v>0</v>
      </c>
      <c r="S367" s="34">
        <f t="shared" si="29"/>
        <v>-840</v>
      </c>
    </row>
    <row r="368" spans="1:19" hidden="1" x14ac:dyDescent="0.25">
      <c r="A368" s="2">
        <v>6</v>
      </c>
      <c r="B368" s="2">
        <v>24136</v>
      </c>
      <c r="C368" s="2" t="s">
        <v>505</v>
      </c>
      <c r="D368" s="2">
        <v>2269900</v>
      </c>
      <c r="E368" s="2" t="s">
        <v>505</v>
      </c>
      <c r="F368" s="2" t="str">
        <f t="shared" si="30"/>
        <v>6241362269900</v>
      </c>
      <c r="G368" s="2" t="s">
        <v>65</v>
      </c>
      <c r="H368" s="4">
        <v>0</v>
      </c>
      <c r="I368" s="4">
        <v>3983</v>
      </c>
      <c r="J368" s="4">
        <v>3983</v>
      </c>
      <c r="K368" s="4">
        <v>786.36</v>
      </c>
      <c r="L368" s="4">
        <v>786.36</v>
      </c>
      <c r="M368" s="4">
        <v>786.36</v>
      </c>
      <c r="N368" s="4">
        <v>0</v>
      </c>
      <c r="O368" s="4">
        <v>3196.64</v>
      </c>
      <c r="P368" s="20" t="e">
        <f t="shared" si="31"/>
        <v>#DIV/0!</v>
      </c>
      <c r="Q368" s="20">
        <f t="shared" si="27"/>
        <v>0.19742907356264122</v>
      </c>
      <c r="R368" s="34">
        <f t="shared" si="28"/>
        <v>786.36</v>
      </c>
      <c r="S368" s="34">
        <f t="shared" si="29"/>
        <v>-3196.64</v>
      </c>
    </row>
    <row r="369" spans="1:19" hidden="1" x14ac:dyDescent="0.25">
      <c r="A369" s="2">
        <v>6</v>
      </c>
      <c r="B369" s="2">
        <v>32000</v>
      </c>
      <c r="C369" s="2" t="s">
        <v>505</v>
      </c>
      <c r="D369" s="2">
        <v>2269900</v>
      </c>
      <c r="E369" s="2" t="s">
        <v>505</v>
      </c>
      <c r="F369" s="2" t="str">
        <f t="shared" si="30"/>
        <v>6320002269900</v>
      </c>
      <c r="G369" s="2" t="s">
        <v>65</v>
      </c>
      <c r="H369" s="4">
        <v>200</v>
      </c>
      <c r="I369" s="4">
        <v>0</v>
      </c>
      <c r="J369" s="4">
        <v>200</v>
      </c>
      <c r="K369" s="4">
        <v>0</v>
      </c>
      <c r="L369" s="4">
        <v>0</v>
      </c>
      <c r="M369" s="4">
        <v>0</v>
      </c>
      <c r="N369" s="4">
        <v>0</v>
      </c>
      <c r="O369" s="4">
        <v>200</v>
      </c>
      <c r="P369" s="20">
        <f t="shared" si="31"/>
        <v>0</v>
      </c>
      <c r="Q369" s="20">
        <f t="shared" si="27"/>
        <v>0</v>
      </c>
      <c r="R369" s="34">
        <f t="shared" si="28"/>
        <v>-200</v>
      </c>
      <c r="S369" s="34">
        <f t="shared" si="29"/>
        <v>-200</v>
      </c>
    </row>
    <row r="370" spans="1:19" hidden="1" x14ac:dyDescent="0.25">
      <c r="A370" s="2">
        <v>1</v>
      </c>
      <c r="B370" s="2">
        <v>32600</v>
      </c>
      <c r="C370" s="2" t="s">
        <v>504</v>
      </c>
      <c r="D370" s="2">
        <v>1300001</v>
      </c>
      <c r="E370" s="2" t="s">
        <v>504</v>
      </c>
      <c r="F370" s="2" t="str">
        <f t="shared" si="30"/>
        <v>1326001300001</v>
      </c>
      <c r="G370" s="2" t="s">
        <v>18</v>
      </c>
      <c r="H370" s="4">
        <v>157955.4</v>
      </c>
      <c r="I370" s="4">
        <v>0</v>
      </c>
      <c r="J370" s="4">
        <v>157955.4</v>
      </c>
      <c r="K370" s="4">
        <v>130780.49</v>
      </c>
      <c r="L370" s="4">
        <v>130780.49</v>
      </c>
      <c r="M370" s="4">
        <v>130780.49</v>
      </c>
      <c r="N370" s="4">
        <v>0</v>
      </c>
      <c r="O370" s="4">
        <v>27174.91</v>
      </c>
      <c r="P370" s="20">
        <f t="shared" si="31"/>
        <v>0.82795833507433114</v>
      </c>
      <c r="Q370" s="20">
        <f t="shared" si="27"/>
        <v>0.82795833507433114</v>
      </c>
      <c r="R370" s="34">
        <f t="shared" si="28"/>
        <v>-27174.909999999989</v>
      </c>
      <c r="S370" s="34">
        <f t="shared" si="29"/>
        <v>-27174.909999999989</v>
      </c>
    </row>
    <row r="371" spans="1:19" hidden="1" x14ac:dyDescent="0.25">
      <c r="A371" s="2">
        <v>1</v>
      </c>
      <c r="B371" s="2">
        <v>32600</v>
      </c>
      <c r="C371" s="2" t="s">
        <v>504</v>
      </c>
      <c r="D371" s="2">
        <v>1300002</v>
      </c>
      <c r="E371" s="2" t="s">
        <v>504</v>
      </c>
      <c r="F371" s="2" t="str">
        <f t="shared" si="30"/>
        <v>1326001300002</v>
      </c>
      <c r="G371" s="2" t="s">
        <v>19</v>
      </c>
      <c r="H371" s="4">
        <v>32092.86</v>
      </c>
      <c r="I371" s="4">
        <v>0</v>
      </c>
      <c r="J371" s="4">
        <v>32092.86</v>
      </c>
      <c r="K371" s="4">
        <v>30973.49</v>
      </c>
      <c r="L371" s="4">
        <v>30973.49</v>
      </c>
      <c r="M371" s="4">
        <v>30973.49</v>
      </c>
      <c r="N371" s="4">
        <v>0</v>
      </c>
      <c r="O371" s="4">
        <v>1119.3699999999999</v>
      </c>
      <c r="P371" s="20">
        <f t="shared" si="31"/>
        <v>0.96512090228169134</v>
      </c>
      <c r="Q371" s="20">
        <f t="shared" si="27"/>
        <v>0.96512090228169134</v>
      </c>
      <c r="R371" s="34">
        <f t="shared" si="28"/>
        <v>-1119.369999999999</v>
      </c>
      <c r="S371" s="34">
        <f t="shared" si="29"/>
        <v>-1119.369999999999</v>
      </c>
    </row>
    <row r="372" spans="1:19" hidden="1" x14ac:dyDescent="0.25">
      <c r="A372" s="2">
        <v>1</v>
      </c>
      <c r="B372" s="2">
        <v>32600</v>
      </c>
      <c r="C372" s="2" t="s">
        <v>504</v>
      </c>
      <c r="D372" s="2">
        <v>1300201</v>
      </c>
      <c r="E372" s="2" t="s">
        <v>504</v>
      </c>
      <c r="F372" s="2" t="str">
        <f t="shared" si="30"/>
        <v>1326001300201</v>
      </c>
      <c r="G372" s="2" t="s">
        <v>21</v>
      </c>
      <c r="H372" s="4">
        <v>77482.720000000001</v>
      </c>
      <c r="I372" s="4">
        <v>0</v>
      </c>
      <c r="J372" s="4">
        <v>77482.720000000001</v>
      </c>
      <c r="K372" s="4">
        <v>63830.38</v>
      </c>
      <c r="L372" s="4">
        <v>63830.38</v>
      </c>
      <c r="M372" s="4">
        <v>63830.38</v>
      </c>
      <c r="N372" s="4">
        <v>0</v>
      </c>
      <c r="O372" s="4">
        <v>13652.34</v>
      </c>
      <c r="P372" s="20">
        <f t="shared" si="31"/>
        <v>0.82380148760910821</v>
      </c>
      <c r="Q372" s="20">
        <f t="shared" si="27"/>
        <v>0.82380148760910821</v>
      </c>
      <c r="R372" s="34">
        <f t="shared" si="28"/>
        <v>-13652.340000000004</v>
      </c>
      <c r="S372" s="34">
        <f t="shared" si="29"/>
        <v>-13652.340000000004</v>
      </c>
    </row>
    <row r="373" spans="1:19" hidden="1" x14ac:dyDescent="0.25">
      <c r="A373" s="2">
        <v>1</v>
      </c>
      <c r="B373" s="2">
        <v>32600</v>
      </c>
      <c r="C373" s="2" t="s">
        <v>504</v>
      </c>
      <c r="D373" s="2">
        <v>1300202</v>
      </c>
      <c r="E373" s="2" t="s">
        <v>504</v>
      </c>
      <c r="F373" s="2" t="str">
        <f t="shared" si="30"/>
        <v>1326001300202</v>
      </c>
      <c r="G373" s="2" t="s">
        <v>22</v>
      </c>
      <c r="H373" s="4">
        <v>62499.22</v>
      </c>
      <c r="I373" s="4">
        <v>0</v>
      </c>
      <c r="J373" s="4">
        <v>62499.22</v>
      </c>
      <c r="K373" s="4">
        <v>51485.98</v>
      </c>
      <c r="L373" s="4">
        <v>51485.98</v>
      </c>
      <c r="M373" s="4">
        <v>51485.98</v>
      </c>
      <c r="N373" s="4">
        <v>0</v>
      </c>
      <c r="O373" s="4">
        <v>11013.24</v>
      </c>
      <c r="P373" s="20">
        <f t="shared" si="31"/>
        <v>0.82378596084879141</v>
      </c>
      <c r="Q373" s="20">
        <f t="shared" si="27"/>
        <v>0.82378596084879141</v>
      </c>
      <c r="R373" s="34">
        <f t="shared" si="28"/>
        <v>-11013.239999999998</v>
      </c>
      <c r="S373" s="34">
        <f t="shared" si="29"/>
        <v>-11013.239999999998</v>
      </c>
    </row>
    <row r="374" spans="1:19" hidden="1" x14ac:dyDescent="0.25">
      <c r="A374" s="2">
        <v>1</v>
      </c>
      <c r="B374" s="2">
        <v>32600</v>
      </c>
      <c r="C374" s="2" t="s">
        <v>504</v>
      </c>
      <c r="D374" s="2">
        <v>1310001</v>
      </c>
      <c r="E374" s="2" t="s">
        <v>504</v>
      </c>
      <c r="F374" s="2" t="str">
        <f t="shared" si="30"/>
        <v>1326001310001</v>
      </c>
      <c r="G374" s="2" t="s">
        <v>23</v>
      </c>
      <c r="H374" s="4">
        <v>60221.73</v>
      </c>
      <c r="I374" s="4">
        <v>0</v>
      </c>
      <c r="J374" s="4">
        <v>60221.73</v>
      </c>
      <c r="K374" s="4">
        <v>87809.17</v>
      </c>
      <c r="L374" s="4">
        <v>87809.17</v>
      </c>
      <c r="M374" s="4">
        <v>87809.17</v>
      </c>
      <c r="N374" s="4">
        <v>0</v>
      </c>
      <c r="O374" s="4">
        <v>-27587.439999999999</v>
      </c>
      <c r="P374" s="20">
        <f t="shared" si="31"/>
        <v>1.4580977663710424</v>
      </c>
      <c r="Q374" s="20">
        <f t="shared" si="27"/>
        <v>1.4580977663710424</v>
      </c>
      <c r="R374" s="34">
        <f t="shared" si="28"/>
        <v>27587.439999999995</v>
      </c>
      <c r="S374" s="34">
        <f t="shared" si="29"/>
        <v>27587.439999999995</v>
      </c>
    </row>
    <row r="375" spans="1:19" hidden="1" x14ac:dyDescent="0.25">
      <c r="A375" s="2">
        <v>1</v>
      </c>
      <c r="B375" s="2">
        <v>32600</v>
      </c>
      <c r="C375" s="2" t="s">
        <v>504</v>
      </c>
      <c r="D375" s="2">
        <v>1310002</v>
      </c>
      <c r="E375" s="2" t="s">
        <v>504</v>
      </c>
      <c r="F375" s="2" t="str">
        <f t="shared" si="30"/>
        <v>1326001310002</v>
      </c>
      <c r="G375" s="2" t="s">
        <v>24</v>
      </c>
      <c r="H375" s="4">
        <v>6038.15</v>
      </c>
      <c r="I375" s="4">
        <v>0</v>
      </c>
      <c r="J375" s="4">
        <v>6038.15</v>
      </c>
      <c r="K375" s="4">
        <v>4842.9799999999996</v>
      </c>
      <c r="L375" s="4">
        <v>4842.9799999999996</v>
      </c>
      <c r="M375" s="4">
        <v>4842.9799999999996</v>
      </c>
      <c r="N375" s="4">
        <v>0</v>
      </c>
      <c r="O375" s="4">
        <v>1195.17</v>
      </c>
      <c r="P375" s="20">
        <f t="shared" si="31"/>
        <v>0.80206354595364471</v>
      </c>
      <c r="Q375" s="20">
        <f t="shared" si="27"/>
        <v>0.80206354595364471</v>
      </c>
      <c r="R375" s="34">
        <f t="shared" si="28"/>
        <v>-1195.17</v>
      </c>
      <c r="S375" s="34">
        <f t="shared" si="29"/>
        <v>-1195.17</v>
      </c>
    </row>
    <row r="376" spans="1:19" hidden="1" x14ac:dyDescent="0.25">
      <c r="A376" s="2">
        <v>1</v>
      </c>
      <c r="B376" s="2">
        <v>32600</v>
      </c>
      <c r="C376" s="2" t="s">
        <v>504</v>
      </c>
      <c r="D376" s="2">
        <v>1310003</v>
      </c>
      <c r="E376" s="2" t="s">
        <v>504</v>
      </c>
      <c r="F376" s="2" t="str">
        <f t="shared" si="30"/>
        <v>1326001310003</v>
      </c>
      <c r="G376" s="2" t="s">
        <v>25</v>
      </c>
      <c r="H376" s="4">
        <v>28971.46</v>
      </c>
      <c r="I376" s="4">
        <v>0</v>
      </c>
      <c r="J376" s="4">
        <v>28971.46</v>
      </c>
      <c r="K376" s="4">
        <v>41784.99</v>
      </c>
      <c r="L376" s="4">
        <v>41784.99</v>
      </c>
      <c r="M376" s="4">
        <v>41784.99</v>
      </c>
      <c r="N376" s="4">
        <v>0</v>
      </c>
      <c r="O376" s="4">
        <v>-12813.53</v>
      </c>
      <c r="P376" s="20">
        <f t="shared" si="31"/>
        <v>1.4422811277029186</v>
      </c>
      <c r="Q376" s="20">
        <f t="shared" si="27"/>
        <v>1.4422811277029186</v>
      </c>
      <c r="R376" s="34">
        <f t="shared" si="28"/>
        <v>12813.529999999999</v>
      </c>
      <c r="S376" s="34">
        <f t="shared" si="29"/>
        <v>12813.529999999999</v>
      </c>
    </row>
    <row r="377" spans="1:19" hidden="1" x14ac:dyDescent="0.25">
      <c r="A377" s="2">
        <v>1</v>
      </c>
      <c r="B377" s="2">
        <v>32600</v>
      </c>
      <c r="C377" s="2" t="s">
        <v>504</v>
      </c>
      <c r="D377" s="2">
        <v>1310004</v>
      </c>
      <c r="E377" s="2" t="s">
        <v>504</v>
      </c>
      <c r="F377" s="2" t="str">
        <f t="shared" si="30"/>
        <v>1326001310004</v>
      </c>
      <c r="G377" s="2" t="s">
        <v>26</v>
      </c>
      <c r="H377" s="4">
        <v>23100</v>
      </c>
      <c r="I377" s="4">
        <v>0</v>
      </c>
      <c r="J377" s="4">
        <v>23100</v>
      </c>
      <c r="K377" s="4">
        <v>32625.48</v>
      </c>
      <c r="L377" s="4">
        <v>32625.48</v>
      </c>
      <c r="M377" s="4">
        <v>32625.48</v>
      </c>
      <c r="N377" s="4">
        <v>0</v>
      </c>
      <c r="O377" s="4">
        <v>-9525.48</v>
      </c>
      <c r="P377" s="20">
        <f t="shared" si="31"/>
        <v>1.4123584415584416</v>
      </c>
      <c r="Q377" s="20">
        <f t="shared" si="27"/>
        <v>1.4123584415584416</v>
      </c>
      <c r="R377" s="34">
        <f t="shared" si="28"/>
        <v>9525.48</v>
      </c>
      <c r="S377" s="34">
        <f t="shared" si="29"/>
        <v>9525.48</v>
      </c>
    </row>
    <row r="378" spans="1:19" hidden="1" x14ac:dyDescent="0.25">
      <c r="A378" s="2">
        <v>1</v>
      </c>
      <c r="B378" s="2">
        <v>32600</v>
      </c>
      <c r="C378" s="2" t="s">
        <v>504</v>
      </c>
      <c r="D378" s="2">
        <v>1310005</v>
      </c>
      <c r="E378" s="2" t="s">
        <v>504</v>
      </c>
      <c r="F378" s="2" t="str">
        <f t="shared" si="30"/>
        <v>1326001310005</v>
      </c>
      <c r="G378" s="2" t="s">
        <v>27</v>
      </c>
      <c r="H378" s="4">
        <v>0</v>
      </c>
      <c r="I378" s="4">
        <v>0</v>
      </c>
      <c r="J378" s="4">
        <v>0</v>
      </c>
      <c r="K378" s="4">
        <v>146.05000000000001</v>
      </c>
      <c r="L378" s="4">
        <v>146.05000000000001</v>
      </c>
      <c r="M378" s="4">
        <v>146.05000000000001</v>
      </c>
      <c r="N378" s="4">
        <v>0</v>
      </c>
      <c r="O378" s="4">
        <v>-146.05000000000001</v>
      </c>
      <c r="P378" s="20" t="e">
        <f t="shared" si="31"/>
        <v>#DIV/0!</v>
      </c>
      <c r="Q378" s="20" t="e">
        <f t="shared" si="27"/>
        <v>#DIV/0!</v>
      </c>
      <c r="R378" s="34">
        <f t="shared" si="28"/>
        <v>146.05000000000001</v>
      </c>
      <c r="S378" s="34">
        <f t="shared" si="29"/>
        <v>146.05000000000001</v>
      </c>
    </row>
    <row r="379" spans="1:19" hidden="1" x14ac:dyDescent="0.25">
      <c r="A379" s="2">
        <v>1</v>
      </c>
      <c r="B379" s="2">
        <v>32600</v>
      </c>
      <c r="C379" s="2" t="s">
        <v>504</v>
      </c>
      <c r="D379" s="2">
        <v>1500002</v>
      </c>
      <c r="E379" s="2" t="s">
        <v>504</v>
      </c>
      <c r="F379" s="2" t="str">
        <f t="shared" si="30"/>
        <v>1326001500002</v>
      </c>
      <c r="G379" s="2" t="s">
        <v>29</v>
      </c>
      <c r="H379" s="4">
        <v>0</v>
      </c>
      <c r="I379" s="4">
        <v>4045.16</v>
      </c>
      <c r="J379" s="4">
        <v>4045.16</v>
      </c>
      <c r="K379" s="4">
        <v>3818.22</v>
      </c>
      <c r="L379" s="4">
        <v>3818.22</v>
      </c>
      <c r="M379" s="4">
        <v>3818.22</v>
      </c>
      <c r="N379" s="4">
        <v>0</v>
      </c>
      <c r="O379" s="4">
        <v>226.94</v>
      </c>
      <c r="P379" s="20" t="e">
        <f t="shared" si="31"/>
        <v>#DIV/0!</v>
      </c>
      <c r="Q379" s="20">
        <f t="shared" si="27"/>
        <v>0.94389838720841701</v>
      </c>
      <c r="R379" s="34">
        <f t="shared" si="28"/>
        <v>3818.22</v>
      </c>
      <c r="S379" s="34">
        <f t="shared" si="29"/>
        <v>-226.94000000000005</v>
      </c>
    </row>
    <row r="380" spans="1:19" hidden="1" x14ac:dyDescent="0.25">
      <c r="A380" s="2">
        <v>1</v>
      </c>
      <c r="B380" s="2">
        <v>32600</v>
      </c>
      <c r="C380" s="2" t="s">
        <v>504</v>
      </c>
      <c r="D380" s="2">
        <v>1500003</v>
      </c>
      <c r="E380" s="2" t="s">
        <v>504</v>
      </c>
      <c r="F380" s="2" t="str">
        <f t="shared" si="30"/>
        <v>1326001500003</v>
      </c>
      <c r="G380" s="2" t="s">
        <v>30</v>
      </c>
      <c r="H380" s="4">
        <v>0</v>
      </c>
      <c r="I380" s="4">
        <v>0</v>
      </c>
      <c r="J380" s="4">
        <v>0</v>
      </c>
      <c r="K380" s="4">
        <v>2053.11</v>
      </c>
      <c r="L380" s="4">
        <v>2053.11</v>
      </c>
      <c r="M380" s="4">
        <v>2053.11</v>
      </c>
      <c r="N380" s="4">
        <v>0</v>
      </c>
      <c r="O380" s="4">
        <v>-2053.11</v>
      </c>
      <c r="P380" s="20" t="e">
        <f t="shared" si="31"/>
        <v>#DIV/0!</v>
      </c>
      <c r="Q380" s="20" t="e">
        <f t="shared" si="27"/>
        <v>#DIV/0!</v>
      </c>
      <c r="R380" s="34">
        <f t="shared" si="28"/>
        <v>2053.11</v>
      </c>
      <c r="S380" s="34">
        <f t="shared" si="29"/>
        <v>2053.11</v>
      </c>
    </row>
    <row r="381" spans="1:19" hidden="1" x14ac:dyDescent="0.25">
      <c r="A381" s="2">
        <v>1</v>
      </c>
      <c r="B381" s="2">
        <v>32600</v>
      </c>
      <c r="C381" s="2" t="s">
        <v>504</v>
      </c>
      <c r="D381" s="2">
        <v>1600001</v>
      </c>
      <c r="E381" s="2" t="s">
        <v>504</v>
      </c>
      <c r="F381" s="2" t="str">
        <f t="shared" si="30"/>
        <v>1326001600001</v>
      </c>
      <c r="G381" s="2" t="s">
        <v>33</v>
      </c>
      <c r="H381" s="4">
        <v>141482.35</v>
      </c>
      <c r="I381" s="4">
        <v>0</v>
      </c>
      <c r="J381" s="4">
        <v>141482.35</v>
      </c>
      <c r="K381" s="4">
        <v>140703.18</v>
      </c>
      <c r="L381" s="4">
        <v>140703.18</v>
      </c>
      <c r="M381" s="4">
        <v>140703.18</v>
      </c>
      <c r="N381" s="4">
        <v>0</v>
      </c>
      <c r="O381" s="4">
        <v>779.17</v>
      </c>
      <c r="P381" s="20">
        <f t="shared" si="31"/>
        <v>0.99449281129412959</v>
      </c>
      <c r="Q381" s="20">
        <f t="shared" si="27"/>
        <v>0.99449281129412959</v>
      </c>
      <c r="R381" s="34">
        <f t="shared" si="28"/>
        <v>-779.17000000001281</v>
      </c>
      <c r="S381" s="34">
        <f t="shared" si="29"/>
        <v>-779.17000000001281</v>
      </c>
    </row>
    <row r="382" spans="1:19" hidden="1" x14ac:dyDescent="0.25">
      <c r="A382" s="2">
        <v>6</v>
      </c>
      <c r="B382" s="2">
        <v>32304</v>
      </c>
      <c r="C382" s="2" t="s">
        <v>505</v>
      </c>
      <c r="D382" s="2">
        <v>2269900</v>
      </c>
      <c r="E382" s="2" t="s">
        <v>505</v>
      </c>
      <c r="F382" s="2" t="str">
        <f t="shared" si="30"/>
        <v>6323042269900</v>
      </c>
      <c r="G382" s="2" t="s">
        <v>65</v>
      </c>
      <c r="H382" s="4">
        <v>550</v>
      </c>
      <c r="I382" s="4">
        <v>0</v>
      </c>
      <c r="J382" s="4">
        <v>550</v>
      </c>
      <c r="K382" s="4">
        <v>10.25</v>
      </c>
      <c r="L382" s="4">
        <v>10.25</v>
      </c>
      <c r="M382" s="4">
        <v>10.25</v>
      </c>
      <c r="N382" s="4">
        <v>0</v>
      </c>
      <c r="O382" s="4">
        <v>539.75</v>
      </c>
      <c r="P382" s="20">
        <f t="shared" si="31"/>
        <v>1.8636363636363635E-2</v>
      </c>
      <c r="Q382" s="20">
        <f t="shared" si="27"/>
        <v>1.8636363636363635E-2</v>
      </c>
      <c r="R382" s="34">
        <f t="shared" si="28"/>
        <v>-539.75</v>
      </c>
      <c r="S382" s="34">
        <f t="shared" si="29"/>
        <v>-539.75</v>
      </c>
    </row>
    <row r="383" spans="1:19" hidden="1" x14ac:dyDescent="0.25">
      <c r="A383" s="2">
        <v>6</v>
      </c>
      <c r="B383" s="2">
        <v>32305</v>
      </c>
      <c r="C383" s="2" t="s">
        <v>505</v>
      </c>
      <c r="D383" s="2">
        <v>2269900</v>
      </c>
      <c r="E383" s="2" t="s">
        <v>505</v>
      </c>
      <c r="F383" s="2" t="str">
        <f t="shared" si="30"/>
        <v>6323052269900</v>
      </c>
      <c r="G383" s="2" t="s">
        <v>65</v>
      </c>
      <c r="H383" s="4">
        <v>200</v>
      </c>
      <c r="I383" s="4">
        <v>0</v>
      </c>
      <c r="J383" s="4">
        <v>200</v>
      </c>
      <c r="K383" s="4">
        <v>0</v>
      </c>
      <c r="L383" s="4">
        <v>0</v>
      </c>
      <c r="M383" s="4">
        <v>0</v>
      </c>
      <c r="N383" s="4">
        <v>0</v>
      </c>
      <c r="O383" s="4">
        <v>200</v>
      </c>
      <c r="P383" s="20">
        <f t="shared" si="31"/>
        <v>0</v>
      </c>
      <c r="Q383" s="20">
        <f t="shared" si="27"/>
        <v>0</v>
      </c>
      <c r="R383" s="34">
        <f t="shared" si="28"/>
        <v>-200</v>
      </c>
      <c r="S383" s="34">
        <f t="shared" si="29"/>
        <v>-200</v>
      </c>
    </row>
    <row r="384" spans="1:19" hidden="1" x14ac:dyDescent="0.25">
      <c r="A384" s="2">
        <v>6</v>
      </c>
      <c r="B384" s="2">
        <v>32602</v>
      </c>
      <c r="C384" s="2" t="s">
        <v>505</v>
      </c>
      <c r="D384" s="2">
        <v>2269900</v>
      </c>
      <c r="E384" s="2" t="s">
        <v>505</v>
      </c>
      <c r="F384" s="2" t="str">
        <f t="shared" si="30"/>
        <v>6326022269900</v>
      </c>
      <c r="G384" s="2" t="s">
        <v>65</v>
      </c>
      <c r="H384" s="4">
        <v>5000</v>
      </c>
      <c r="I384" s="4">
        <v>10400</v>
      </c>
      <c r="J384" s="4">
        <v>15400</v>
      </c>
      <c r="K384" s="4">
        <v>14847</v>
      </c>
      <c r="L384" s="4">
        <v>14847</v>
      </c>
      <c r="M384" s="4">
        <v>14847</v>
      </c>
      <c r="N384" s="4">
        <v>0</v>
      </c>
      <c r="O384" s="4">
        <v>553</v>
      </c>
      <c r="P384" s="20">
        <f t="shared" si="31"/>
        <v>2.9693999999999998</v>
      </c>
      <c r="Q384" s="20">
        <f t="shared" si="27"/>
        <v>0.96409090909090911</v>
      </c>
      <c r="R384" s="34">
        <f t="shared" si="28"/>
        <v>9847</v>
      </c>
      <c r="S384" s="34">
        <f t="shared" si="29"/>
        <v>-553</v>
      </c>
    </row>
    <row r="385" spans="1:19" hidden="1" x14ac:dyDescent="0.25">
      <c r="A385" s="2">
        <v>7</v>
      </c>
      <c r="B385" s="2">
        <v>23100</v>
      </c>
      <c r="C385" s="2" t="s">
        <v>505</v>
      </c>
      <c r="D385" s="2">
        <v>2269900</v>
      </c>
      <c r="E385" s="2" t="s">
        <v>505</v>
      </c>
      <c r="F385" s="2" t="str">
        <f t="shared" si="30"/>
        <v>7231002269900</v>
      </c>
      <c r="G385" s="2" t="s">
        <v>65</v>
      </c>
      <c r="H385" s="4">
        <v>250</v>
      </c>
      <c r="I385" s="4">
        <v>0</v>
      </c>
      <c r="J385" s="4">
        <v>250</v>
      </c>
      <c r="K385" s="4">
        <v>22.83</v>
      </c>
      <c r="L385" s="4">
        <v>22.83</v>
      </c>
      <c r="M385" s="4">
        <v>22.83</v>
      </c>
      <c r="N385" s="4">
        <v>0</v>
      </c>
      <c r="O385" s="4">
        <v>227.17</v>
      </c>
      <c r="P385" s="20">
        <f t="shared" si="31"/>
        <v>9.1319999999999998E-2</v>
      </c>
      <c r="Q385" s="20">
        <f t="shared" si="27"/>
        <v>9.1319999999999998E-2</v>
      </c>
      <c r="R385" s="34">
        <f t="shared" si="28"/>
        <v>-227.17000000000002</v>
      </c>
      <c r="S385" s="34">
        <f t="shared" si="29"/>
        <v>-227.17000000000002</v>
      </c>
    </row>
    <row r="386" spans="1:19" hidden="1" x14ac:dyDescent="0.25">
      <c r="A386" s="2">
        <v>7</v>
      </c>
      <c r="B386" s="2">
        <v>23101</v>
      </c>
      <c r="C386" s="2" t="s">
        <v>505</v>
      </c>
      <c r="D386" s="2">
        <v>2269900</v>
      </c>
      <c r="E386" s="2" t="s">
        <v>505</v>
      </c>
      <c r="F386" s="2" t="str">
        <f t="shared" si="30"/>
        <v>7231012269900</v>
      </c>
      <c r="G386" s="2" t="s">
        <v>65</v>
      </c>
      <c r="H386" s="4">
        <v>1000</v>
      </c>
      <c r="I386" s="4">
        <v>0</v>
      </c>
      <c r="J386" s="4">
        <v>1000</v>
      </c>
      <c r="K386" s="4">
        <v>0</v>
      </c>
      <c r="L386" s="4">
        <v>0</v>
      </c>
      <c r="M386" s="4">
        <v>0</v>
      </c>
      <c r="N386" s="4">
        <v>0</v>
      </c>
      <c r="O386" s="4">
        <v>1000</v>
      </c>
      <c r="P386" s="20">
        <f t="shared" si="31"/>
        <v>0</v>
      </c>
      <c r="Q386" s="20">
        <f t="shared" si="27"/>
        <v>0</v>
      </c>
      <c r="R386" s="34">
        <f t="shared" si="28"/>
        <v>-1000</v>
      </c>
      <c r="S386" s="34">
        <f t="shared" si="29"/>
        <v>-1000</v>
      </c>
    </row>
    <row r="387" spans="1:19" hidden="1" x14ac:dyDescent="0.25">
      <c r="A387" s="2">
        <v>7</v>
      </c>
      <c r="B387" s="2">
        <v>23104</v>
      </c>
      <c r="C387" s="2" t="s">
        <v>505</v>
      </c>
      <c r="D387" s="2">
        <v>2269900</v>
      </c>
      <c r="E387" s="2" t="s">
        <v>505</v>
      </c>
      <c r="F387" s="2" t="str">
        <f t="shared" si="30"/>
        <v>7231042269900</v>
      </c>
      <c r="G387" s="2" t="s">
        <v>65</v>
      </c>
      <c r="H387" s="4">
        <v>100</v>
      </c>
      <c r="I387" s="4">
        <v>0</v>
      </c>
      <c r="J387" s="4">
        <v>100</v>
      </c>
      <c r="K387" s="4">
        <v>2275.2600000000002</v>
      </c>
      <c r="L387" s="4">
        <v>2275.2600000000002</v>
      </c>
      <c r="M387" s="4">
        <v>2275.2600000000002</v>
      </c>
      <c r="N387" s="4">
        <v>0</v>
      </c>
      <c r="O387" s="4">
        <v>-2175.2600000000002</v>
      </c>
      <c r="P387" s="20">
        <f t="shared" si="31"/>
        <v>22.752600000000001</v>
      </c>
      <c r="Q387" s="20">
        <f t="shared" ref="Q387:Q450" si="32">(L387*100%)/J387</f>
        <v>22.752600000000001</v>
      </c>
      <c r="R387" s="34">
        <f t="shared" ref="R387" si="33">L387-H387</f>
        <v>2175.2600000000002</v>
      </c>
      <c r="S387" s="34">
        <f t="shared" ref="S387:S450" si="34">L387-J387</f>
        <v>2175.2600000000002</v>
      </c>
    </row>
    <row r="388" spans="1:19" hidden="1" x14ac:dyDescent="0.25">
      <c r="A388" s="2">
        <v>1</v>
      </c>
      <c r="B388" s="2">
        <v>32601</v>
      </c>
      <c r="C388" s="2" t="s">
        <v>504</v>
      </c>
      <c r="D388" s="2">
        <v>1300001</v>
      </c>
      <c r="E388" s="2" t="s">
        <v>504</v>
      </c>
      <c r="F388" s="2" t="str">
        <f t="shared" si="30"/>
        <v>1326011300001</v>
      </c>
      <c r="G388" s="2" t="s">
        <v>18</v>
      </c>
      <c r="H388" s="4">
        <v>11422.79</v>
      </c>
      <c r="I388" s="4">
        <v>0</v>
      </c>
      <c r="J388" s="4">
        <v>11422.79</v>
      </c>
      <c r="K388" s="4">
        <v>11538.75</v>
      </c>
      <c r="L388" s="4">
        <v>11538.75</v>
      </c>
      <c r="M388" s="4">
        <v>11538.75</v>
      </c>
      <c r="N388" s="4">
        <v>0</v>
      </c>
      <c r="O388" s="4">
        <v>-115.96</v>
      </c>
      <c r="P388" s="20">
        <f t="shared" si="31"/>
        <v>1.0101516354585875</v>
      </c>
      <c r="Q388" s="20">
        <f t="shared" si="32"/>
        <v>1.0101516354585875</v>
      </c>
      <c r="R388" s="34">
        <f t="shared" ref="R387:R450" si="35">L388-H388</f>
        <v>115.95999999999913</v>
      </c>
      <c r="S388" s="34">
        <f t="shared" si="34"/>
        <v>115.95999999999913</v>
      </c>
    </row>
    <row r="389" spans="1:19" hidden="1" x14ac:dyDescent="0.25">
      <c r="A389" s="2">
        <v>1</v>
      </c>
      <c r="B389" s="2">
        <v>32601</v>
      </c>
      <c r="C389" s="2" t="s">
        <v>504</v>
      </c>
      <c r="D389" s="2">
        <v>1300002</v>
      </c>
      <c r="E389" s="2" t="s">
        <v>504</v>
      </c>
      <c r="F389" s="2" t="str">
        <f t="shared" si="30"/>
        <v>1326011300002</v>
      </c>
      <c r="G389" s="2" t="s">
        <v>19</v>
      </c>
      <c r="H389" s="4">
        <v>2926.82</v>
      </c>
      <c r="I389" s="4">
        <v>0</v>
      </c>
      <c r="J389" s="4">
        <v>2926.82</v>
      </c>
      <c r="K389" s="4">
        <v>2955.54</v>
      </c>
      <c r="L389" s="4">
        <v>2955.54</v>
      </c>
      <c r="M389" s="4">
        <v>2955.54</v>
      </c>
      <c r="N389" s="4">
        <v>0</v>
      </c>
      <c r="O389" s="4">
        <v>-28.72</v>
      </c>
      <c r="P389" s="20">
        <f t="shared" si="31"/>
        <v>1.0098126977402095</v>
      </c>
      <c r="Q389" s="20">
        <f t="shared" si="32"/>
        <v>1.0098126977402095</v>
      </c>
      <c r="R389" s="34">
        <f t="shared" si="35"/>
        <v>28.7199999999998</v>
      </c>
      <c r="S389" s="34">
        <f t="shared" si="34"/>
        <v>28.7199999999998</v>
      </c>
    </row>
    <row r="390" spans="1:19" hidden="1" x14ac:dyDescent="0.25">
      <c r="A390" s="2">
        <v>1</v>
      </c>
      <c r="B390" s="2">
        <v>32601</v>
      </c>
      <c r="C390" s="2" t="s">
        <v>504</v>
      </c>
      <c r="D390" s="2">
        <v>1300201</v>
      </c>
      <c r="E390" s="2" t="s">
        <v>504</v>
      </c>
      <c r="F390" s="2" t="str">
        <f t="shared" si="30"/>
        <v>1326011300201</v>
      </c>
      <c r="G390" s="2" t="s">
        <v>21</v>
      </c>
      <c r="H390" s="4">
        <v>5663.42</v>
      </c>
      <c r="I390" s="4">
        <v>0</v>
      </c>
      <c r="J390" s="4">
        <v>5663.42</v>
      </c>
      <c r="K390" s="4">
        <v>5719</v>
      </c>
      <c r="L390" s="4">
        <v>5719</v>
      </c>
      <c r="M390" s="4">
        <v>5719</v>
      </c>
      <c r="N390" s="4">
        <v>0</v>
      </c>
      <c r="O390" s="4">
        <v>-55.58</v>
      </c>
      <c r="P390" s="20">
        <f t="shared" si="31"/>
        <v>1.0098138580574989</v>
      </c>
      <c r="Q390" s="20">
        <f t="shared" si="32"/>
        <v>1.0098138580574989</v>
      </c>
      <c r="R390" s="34">
        <f t="shared" si="35"/>
        <v>55.579999999999927</v>
      </c>
      <c r="S390" s="34">
        <f t="shared" si="34"/>
        <v>55.579999999999927</v>
      </c>
    </row>
    <row r="391" spans="1:19" hidden="1" x14ac:dyDescent="0.25">
      <c r="A391" s="2">
        <v>1</v>
      </c>
      <c r="B391" s="2">
        <v>32601</v>
      </c>
      <c r="C391" s="2" t="s">
        <v>504</v>
      </c>
      <c r="D391" s="2">
        <v>1300202</v>
      </c>
      <c r="E391" s="2" t="s">
        <v>504</v>
      </c>
      <c r="F391" s="2" t="str">
        <f t="shared" si="30"/>
        <v>1326011300202</v>
      </c>
      <c r="G391" s="2" t="s">
        <v>22</v>
      </c>
      <c r="H391" s="4">
        <v>4642.82</v>
      </c>
      <c r="I391" s="4">
        <v>0</v>
      </c>
      <c r="J391" s="4">
        <v>4642.82</v>
      </c>
      <c r="K391" s="4">
        <v>4688.46</v>
      </c>
      <c r="L391" s="4">
        <v>4688.46</v>
      </c>
      <c r="M391" s="4">
        <v>4688.46</v>
      </c>
      <c r="N391" s="4">
        <v>0</v>
      </c>
      <c r="O391" s="4">
        <v>-45.64</v>
      </c>
      <c r="P391" s="20">
        <f t="shared" si="31"/>
        <v>1.0098302324880137</v>
      </c>
      <c r="Q391" s="20">
        <f t="shared" si="32"/>
        <v>1.0098302324880137</v>
      </c>
      <c r="R391" s="34">
        <f t="shared" si="35"/>
        <v>45.640000000000327</v>
      </c>
      <c r="S391" s="34">
        <f t="shared" si="34"/>
        <v>45.640000000000327</v>
      </c>
    </row>
    <row r="392" spans="1:19" hidden="1" x14ac:dyDescent="0.25">
      <c r="A392" s="2">
        <v>1</v>
      </c>
      <c r="B392" s="2">
        <v>32601</v>
      </c>
      <c r="C392" s="2" t="s">
        <v>504</v>
      </c>
      <c r="D392" s="2">
        <v>1500002</v>
      </c>
      <c r="E392" s="2" t="s">
        <v>504</v>
      </c>
      <c r="F392" s="2" t="str">
        <f t="shared" si="30"/>
        <v>1326011500002</v>
      </c>
      <c r="G392" s="2" t="s">
        <v>29</v>
      </c>
      <c r="H392" s="4">
        <v>0</v>
      </c>
      <c r="I392" s="4">
        <v>247.29</v>
      </c>
      <c r="J392" s="4">
        <v>247.29</v>
      </c>
      <c r="K392" s="4">
        <v>273.43</v>
      </c>
      <c r="L392" s="4">
        <v>273.43</v>
      </c>
      <c r="M392" s="4">
        <v>273.43</v>
      </c>
      <c r="N392" s="4">
        <v>0</v>
      </c>
      <c r="O392" s="4">
        <v>-26.14</v>
      </c>
      <c r="P392" s="20" t="e">
        <f t="shared" si="31"/>
        <v>#DIV/0!</v>
      </c>
      <c r="Q392" s="20">
        <f t="shared" si="32"/>
        <v>1.1057058514294957</v>
      </c>
      <c r="R392" s="34">
        <f t="shared" si="35"/>
        <v>273.43</v>
      </c>
      <c r="S392" s="34">
        <f t="shared" si="34"/>
        <v>26.140000000000015</v>
      </c>
    </row>
    <row r="393" spans="1:19" hidden="1" x14ac:dyDescent="0.25">
      <c r="A393" s="2">
        <v>1</v>
      </c>
      <c r="B393" s="2">
        <v>32601</v>
      </c>
      <c r="C393" s="2" t="s">
        <v>504</v>
      </c>
      <c r="D393" s="2">
        <v>1600001</v>
      </c>
      <c r="E393" s="2" t="s">
        <v>504</v>
      </c>
      <c r="F393" s="2" t="str">
        <f t="shared" si="30"/>
        <v>1326011600001</v>
      </c>
      <c r="G393" s="2" t="s">
        <v>33</v>
      </c>
      <c r="H393" s="4">
        <v>7780.2</v>
      </c>
      <c r="I393" s="4">
        <v>0</v>
      </c>
      <c r="J393" s="4">
        <v>7780.2</v>
      </c>
      <c r="K393" s="4">
        <v>8435.1200000000008</v>
      </c>
      <c r="L393" s="4">
        <v>8435.1200000000008</v>
      </c>
      <c r="M393" s="4">
        <v>8435.1200000000008</v>
      </c>
      <c r="N393" s="4">
        <v>0</v>
      </c>
      <c r="O393" s="4">
        <v>-654.91999999999996</v>
      </c>
      <c r="P393" s="20">
        <f t="shared" si="31"/>
        <v>1.084177784632786</v>
      </c>
      <c r="Q393" s="20">
        <f t="shared" si="32"/>
        <v>1.084177784632786</v>
      </c>
      <c r="R393" s="34">
        <f t="shared" si="35"/>
        <v>654.92000000000098</v>
      </c>
      <c r="S393" s="34">
        <f t="shared" si="34"/>
        <v>654.92000000000098</v>
      </c>
    </row>
    <row r="394" spans="1:19" hidden="1" x14ac:dyDescent="0.25">
      <c r="A394" s="2">
        <v>7</v>
      </c>
      <c r="B394" s="2">
        <v>23105</v>
      </c>
      <c r="C394" s="2" t="s">
        <v>505</v>
      </c>
      <c r="D394" s="2">
        <v>2269900</v>
      </c>
      <c r="E394" s="2" t="s">
        <v>505</v>
      </c>
      <c r="F394" s="2" t="str">
        <f t="shared" si="30"/>
        <v>7231052269900</v>
      </c>
      <c r="G394" s="2" t="s">
        <v>65</v>
      </c>
      <c r="H394" s="4">
        <v>100</v>
      </c>
      <c r="I394" s="4">
        <v>0</v>
      </c>
      <c r="J394" s="4">
        <v>100</v>
      </c>
      <c r="K394" s="4">
        <v>0</v>
      </c>
      <c r="L394" s="4">
        <v>0</v>
      </c>
      <c r="M394" s="4">
        <v>0</v>
      </c>
      <c r="N394" s="4">
        <v>0</v>
      </c>
      <c r="O394" s="4">
        <v>100</v>
      </c>
      <c r="P394" s="20">
        <f t="shared" si="31"/>
        <v>0</v>
      </c>
      <c r="Q394" s="20">
        <f t="shared" si="32"/>
        <v>0</v>
      </c>
      <c r="R394" s="34">
        <f t="shared" si="35"/>
        <v>-100</v>
      </c>
      <c r="S394" s="34">
        <f t="shared" si="34"/>
        <v>-100</v>
      </c>
    </row>
    <row r="395" spans="1:19" hidden="1" x14ac:dyDescent="0.25">
      <c r="A395" s="2">
        <v>7</v>
      </c>
      <c r="B395" s="2">
        <v>23106</v>
      </c>
      <c r="C395" s="2" t="s">
        <v>505</v>
      </c>
      <c r="D395" s="2">
        <v>2269900</v>
      </c>
      <c r="E395" s="2" t="s">
        <v>505</v>
      </c>
      <c r="F395" s="2" t="str">
        <f t="shared" si="30"/>
        <v>7231062269900</v>
      </c>
      <c r="G395" s="2" t="s">
        <v>65</v>
      </c>
      <c r="H395" s="4">
        <v>1200</v>
      </c>
      <c r="I395" s="4">
        <v>0</v>
      </c>
      <c r="J395" s="4">
        <v>1200</v>
      </c>
      <c r="K395" s="4">
        <v>1070.08</v>
      </c>
      <c r="L395" s="4">
        <v>1070.08</v>
      </c>
      <c r="M395" s="4">
        <v>1070.08</v>
      </c>
      <c r="N395" s="4">
        <v>0</v>
      </c>
      <c r="O395" s="4">
        <v>129.91999999999999</v>
      </c>
      <c r="P395" s="20">
        <f t="shared" si="31"/>
        <v>0.89173333333333327</v>
      </c>
      <c r="Q395" s="20">
        <f t="shared" si="32"/>
        <v>0.89173333333333327</v>
      </c>
      <c r="R395" s="34">
        <f t="shared" si="35"/>
        <v>-129.92000000000007</v>
      </c>
      <c r="S395" s="34">
        <f t="shared" si="34"/>
        <v>-129.92000000000007</v>
      </c>
    </row>
    <row r="396" spans="1:19" hidden="1" x14ac:dyDescent="0.25">
      <c r="A396" s="2">
        <v>8</v>
      </c>
      <c r="B396" s="2">
        <v>31100</v>
      </c>
      <c r="C396" s="2" t="s">
        <v>505</v>
      </c>
      <c r="D396" s="2">
        <v>2269900</v>
      </c>
      <c r="E396" s="2" t="s">
        <v>505</v>
      </c>
      <c r="F396" s="2" t="str">
        <f t="shared" si="30"/>
        <v>8311002269900</v>
      </c>
      <c r="G396" s="2" t="s">
        <v>65</v>
      </c>
      <c r="H396" s="4">
        <v>1000</v>
      </c>
      <c r="I396" s="4">
        <v>0</v>
      </c>
      <c r="J396" s="4">
        <v>1000</v>
      </c>
      <c r="K396" s="4">
        <v>858.82</v>
      </c>
      <c r="L396" s="4">
        <v>858.82</v>
      </c>
      <c r="M396" s="4">
        <v>858.82</v>
      </c>
      <c r="N396" s="4">
        <v>0</v>
      </c>
      <c r="O396" s="4">
        <v>141.18</v>
      </c>
      <c r="P396" s="20">
        <f t="shared" si="31"/>
        <v>0.85882000000000003</v>
      </c>
      <c r="Q396" s="20">
        <f t="shared" si="32"/>
        <v>0.85882000000000003</v>
      </c>
      <c r="R396" s="34">
        <f t="shared" si="35"/>
        <v>-141.17999999999995</v>
      </c>
      <c r="S396" s="34">
        <f t="shared" si="34"/>
        <v>-141.17999999999995</v>
      </c>
    </row>
    <row r="397" spans="1:19" hidden="1" x14ac:dyDescent="0.25">
      <c r="A397" s="2">
        <v>8</v>
      </c>
      <c r="B397" s="2">
        <v>32702</v>
      </c>
      <c r="C397" s="2" t="s">
        <v>505</v>
      </c>
      <c r="D397" s="2">
        <v>2269900</v>
      </c>
      <c r="E397" s="2" t="s">
        <v>505</v>
      </c>
      <c r="F397" s="2" t="str">
        <f t="shared" si="30"/>
        <v>8327022269900</v>
      </c>
      <c r="G397" s="2" t="s">
        <v>65</v>
      </c>
      <c r="H397" s="4">
        <v>600</v>
      </c>
      <c r="I397" s="4">
        <v>0</v>
      </c>
      <c r="J397" s="4">
        <v>600</v>
      </c>
      <c r="K397" s="4">
        <v>4541.96</v>
      </c>
      <c r="L397" s="4">
        <v>4541.96</v>
      </c>
      <c r="M397" s="4">
        <v>4541.96</v>
      </c>
      <c r="N397" s="4">
        <v>0</v>
      </c>
      <c r="O397" s="4">
        <v>-3941.96</v>
      </c>
      <c r="P397" s="20">
        <f t="shared" si="31"/>
        <v>7.5699333333333332</v>
      </c>
      <c r="Q397" s="20">
        <f t="shared" si="32"/>
        <v>7.5699333333333332</v>
      </c>
      <c r="R397" s="34">
        <f t="shared" si="35"/>
        <v>3941.96</v>
      </c>
      <c r="S397" s="34">
        <f t="shared" si="34"/>
        <v>3941.96</v>
      </c>
    </row>
    <row r="398" spans="1:19" hidden="1" x14ac:dyDescent="0.25">
      <c r="A398" s="2">
        <v>9</v>
      </c>
      <c r="B398" s="2">
        <v>34000</v>
      </c>
      <c r="C398" s="2" t="s">
        <v>505</v>
      </c>
      <c r="D398" s="2">
        <v>2269900</v>
      </c>
      <c r="E398" s="2" t="s">
        <v>505</v>
      </c>
      <c r="F398" s="2" t="str">
        <f t="shared" si="30"/>
        <v>9340002269900</v>
      </c>
      <c r="G398" s="2" t="s">
        <v>65</v>
      </c>
      <c r="H398" s="4">
        <v>9500</v>
      </c>
      <c r="I398" s="4">
        <v>-5500</v>
      </c>
      <c r="J398" s="4">
        <v>4000</v>
      </c>
      <c r="K398" s="4">
        <v>0</v>
      </c>
      <c r="L398" s="4">
        <v>0</v>
      </c>
      <c r="M398" s="4">
        <v>0</v>
      </c>
      <c r="N398" s="4">
        <v>0</v>
      </c>
      <c r="O398" s="4">
        <v>4000</v>
      </c>
      <c r="P398" s="20">
        <f t="shared" si="31"/>
        <v>0</v>
      </c>
      <c r="Q398" s="20">
        <f t="shared" si="32"/>
        <v>0</v>
      </c>
      <c r="R398" s="34">
        <f t="shared" si="35"/>
        <v>-9500</v>
      </c>
      <c r="S398" s="34">
        <f t="shared" si="34"/>
        <v>-4000</v>
      </c>
    </row>
    <row r="399" spans="1:19" hidden="1" x14ac:dyDescent="0.25">
      <c r="A399" s="2">
        <v>6</v>
      </c>
      <c r="B399" s="2">
        <v>32600</v>
      </c>
      <c r="C399" s="2" t="s">
        <v>505</v>
      </c>
      <c r="D399" s="2">
        <v>2269929</v>
      </c>
      <c r="E399" s="2" t="s">
        <v>505</v>
      </c>
      <c r="F399" s="2" t="str">
        <f t="shared" si="30"/>
        <v>6326002269929</v>
      </c>
      <c r="G399" s="2" t="s">
        <v>335</v>
      </c>
      <c r="H399" s="4">
        <v>2000</v>
      </c>
      <c r="I399" s="4">
        <v>0</v>
      </c>
      <c r="J399" s="4">
        <v>2000</v>
      </c>
      <c r="K399" s="4">
        <v>1452.09</v>
      </c>
      <c r="L399" s="4">
        <v>1452.09</v>
      </c>
      <c r="M399" s="4">
        <v>1452.09</v>
      </c>
      <c r="N399" s="4">
        <v>0</v>
      </c>
      <c r="O399" s="4">
        <v>547.91</v>
      </c>
      <c r="P399" s="20">
        <f t="shared" si="31"/>
        <v>0.72604499999999994</v>
      </c>
      <c r="Q399" s="20">
        <f t="shared" si="32"/>
        <v>0.72604499999999994</v>
      </c>
      <c r="R399" s="34">
        <f t="shared" si="35"/>
        <v>-547.91000000000008</v>
      </c>
      <c r="S399" s="34">
        <f t="shared" si="34"/>
        <v>-547.91000000000008</v>
      </c>
    </row>
    <row r="400" spans="1:19" hidden="1" x14ac:dyDescent="0.25">
      <c r="A400" s="2">
        <v>1</v>
      </c>
      <c r="B400" s="2">
        <v>32602</v>
      </c>
      <c r="C400" s="2" t="s">
        <v>504</v>
      </c>
      <c r="D400" s="2">
        <v>1200101</v>
      </c>
      <c r="E400" s="2" t="s">
        <v>504</v>
      </c>
      <c r="F400" s="2" t="str">
        <f t="shared" si="30"/>
        <v>1326021200101</v>
      </c>
      <c r="G400" s="2" t="s">
        <v>48</v>
      </c>
      <c r="H400" s="4">
        <v>0</v>
      </c>
      <c r="I400" s="4">
        <v>0</v>
      </c>
      <c r="J400" s="4">
        <v>0</v>
      </c>
      <c r="K400" s="4">
        <v>2165.64</v>
      </c>
      <c r="L400" s="4">
        <v>2165.64</v>
      </c>
      <c r="M400" s="4">
        <v>2165.64</v>
      </c>
      <c r="N400" s="4">
        <v>0</v>
      </c>
      <c r="O400" s="4">
        <v>-2165.64</v>
      </c>
      <c r="P400" s="20" t="e">
        <f t="shared" si="31"/>
        <v>#DIV/0!</v>
      </c>
      <c r="Q400" s="20" t="e">
        <f t="shared" si="32"/>
        <v>#DIV/0!</v>
      </c>
      <c r="R400" s="34">
        <f t="shared" si="35"/>
        <v>2165.64</v>
      </c>
      <c r="S400" s="34">
        <f t="shared" si="34"/>
        <v>2165.64</v>
      </c>
    </row>
    <row r="401" spans="1:19" hidden="1" x14ac:dyDescent="0.25">
      <c r="A401" s="2">
        <v>1</v>
      </c>
      <c r="B401" s="2">
        <v>32602</v>
      </c>
      <c r="C401" s="2" t="s">
        <v>504</v>
      </c>
      <c r="D401" s="2">
        <v>1210001</v>
      </c>
      <c r="E401" s="2" t="s">
        <v>504</v>
      </c>
      <c r="F401" s="2" t="str">
        <f t="shared" si="30"/>
        <v>1326021210001</v>
      </c>
      <c r="G401" s="2" t="s">
        <v>16</v>
      </c>
      <c r="H401" s="4">
        <v>0</v>
      </c>
      <c r="I401" s="4">
        <v>0</v>
      </c>
      <c r="J401" s="4">
        <v>0</v>
      </c>
      <c r="K401" s="4">
        <v>1012.3</v>
      </c>
      <c r="L401" s="4">
        <v>1012.3</v>
      </c>
      <c r="M401" s="4">
        <v>1012.3</v>
      </c>
      <c r="N401" s="4">
        <v>0</v>
      </c>
      <c r="O401" s="4">
        <v>-1012.3</v>
      </c>
      <c r="P401" s="20" t="e">
        <f t="shared" si="31"/>
        <v>#DIV/0!</v>
      </c>
      <c r="Q401" s="20" t="e">
        <f t="shared" si="32"/>
        <v>#DIV/0!</v>
      </c>
      <c r="R401" s="34">
        <f t="shared" si="35"/>
        <v>1012.3</v>
      </c>
      <c r="S401" s="34">
        <f t="shared" si="34"/>
        <v>1012.3</v>
      </c>
    </row>
    <row r="402" spans="1:19" hidden="1" x14ac:dyDescent="0.25">
      <c r="A402" s="2">
        <v>1</v>
      </c>
      <c r="B402" s="2">
        <v>32602</v>
      </c>
      <c r="C402" s="2" t="s">
        <v>504</v>
      </c>
      <c r="D402" s="2">
        <v>1210101</v>
      </c>
      <c r="E402" s="2" t="s">
        <v>504</v>
      </c>
      <c r="F402" s="2" t="str">
        <f t="shared" si="30"/>
        <v>1326021210101</v>
      </c>
      <c r="G402" s="2" t="s">
        <v>17</v>
      </c>
      <c r="H402" s="4">
        <v>0</v>
      </c>
      <c r="I402" s="4">
        <v>0</v>
      </c>
      <c r="J402" s="4">
        <v>0</v>
      </c>
      <c r="K402" s="4">
        <v>865.47</v>
      </c>
      <c r="L402" s="4">
        <v>865.47</v>
      </c>
      <c r="M402" s="4">
        <v>865.47</v>
      </c>
      <c r="N402" s="4">
        <v>0</v>
      </c>
      <c r="O402" s="4">
        <v>-865.47</v>
      </c>
      <c r="P402" s="20" t="e">
        <f t="shared" si="31"/>
        <v>#DIV/0!</v>
      </c>
      <c r="Q402" s="20" t="e">
        <f t="shared" si="32"/>
        <v>#DIV/0!</v>
      </c>
      <c r="R402" s="34">
        <f t="shared" si="35"/>
        <v>865.47</v>
      </c>
      <c r="S402" s="34">
        <f t="shared" si="34"/>
        <v>865.47</v>
      </c>
    </row>
    <row r="403" spans="1:19" hidden="1" x14ac:dyDescent="0.25">
      <c r="A403" s="2">
        <v>1</v>
      </c>
      <c r="B403" s="2">
        <v>32602</v>
      </c>
      <c r="C403" s="2" t="s">
        <v>504</v>
      </c>
      <c r="D403" s="2">
        <v>1310001</v>
      </c>
      <c r="E403" s="2" t="s">
        <v>504</v>
      </c>
      <c r="F403" s="2" t="str">
        <f t="shared" si="30"/>
        <v>1326021310001</v>
      </c>
      <c r="G403" s="2" t="s">
        <v>23</v>
      </c>
      <c r="H403" s="4">
        <v>0</v>
      </c>
      <c r="I403" s="4">
        <v>36100</v>
      </c>
      <c r="J403" s="4">
        <v>36100</v>
      </c>
      <c r="K403" s="4">
        <v>0</v>
      </c>
      <c r="L403" s="4">
        <v>0</v>
      </c>
      <c r="M403" s="4">
        <v>0</v>
      </c>
      <c r="N403" s="4">
        <v>0</v>
      </c>
      <c r="O403" s="4">
        <v>36100</v>
      </c>
      <c r="P403" s="20" t="e">
        <f t="shared" si="31"/>
        <v>#DIV/0!</v>
      </c>
      <c r="Q403" s="20">
        <f t="shared" si="32"/>
        <v>0</v>
      </c>
      <c r="R403" s="34">
        <f t="shared" si="35"/>
        <v>0</v>
      </c>
      <c r="S403" s="34">
        <f t="shared" si="34"/>
        <v>-36100</v>
      </c>
    </row>
    <row r="404" spans="1:19" hidden="1" x14ac:dyDescent="0.25">
      <c r="A404" s="2">
        <v>1</v>
      </c>
      <c r="B404" s="2">
        <v>32602</v>
      </c>
      <c r="C404" s="2" t="s">
        <v>504</v>
      </c>
      <c r="D404" s="2">
        <v>1310003</v>
      </c>
      <c r="E404" s="2" t="s">
        <v>504</v>
      </c>
      <c r="F404" s="2" t="str">
        <f t="shared" si="30"/>
        <v>1326021310003</v>
      </c>
      <c r="G404" s="2" t="s">
        <v>25</v>
      </c>
      <c r="H404" s="4">
        <v>0</v>
      </c>
      <c r="I404" s="4">
        <v>5000</v>
      </c>
      <c r="J404" s="4">
        <v>5000</v>
      </c>
      <c r="K404" s="4">
        <v>0</v>
      </c>
      <c r="L404" s="4">
        <v>0</v>
      </c>
      <c r="M404" s="4">
        <v>0</v>
      </c>
      <c r="N404" s="4">
        <v>0</v>
      </c>
      <c r="O404" s="4">
        <v>5000</v>
      </c>
      <c r="P404" s="20" t="e">
        <f t="shared" si="31"/>
        <v>#DIV/0!</v>
      </c>
      <c r="Q404" s="20">
        <f t="shared" si="32"/>
        <v>0</v>
      </c>
      <c r="R404" s="34">
        <f t="shared" si="35"/>
        <v>0</v>
      </c>
      <c r="S404" s="34">
        <f t="shared" si="34"/>
        <v>-5000</v>
      </c>
    </row>
    <row r="405" spans="1:19" hidden="1" x14ac:dyDescent="0.25">
      <c r="A405" s="2">
        <v>1</v>
      </c>
      <c r="B405" s="2">
        <v>32602</v>
      </c>
      <c r="C405" s="2" t="s">
        <v>504</v>
      </c>
      <c r="D405" s="2">
        <v>1310004</v>
      </c>
      <c r="E405" s="2" t="s">
        <v>504</v>
      </c>
      <c r="F405" s="2" t="str">
        <f t="shared" si="30"/>
        <v>1326021310004</v>
      </c>
      <c r="G405" s="2" t="s">
        <v>26</v>
      </c>
      <c r="H405" s="4">
        <v>0</v>
      </c>
      <c r="I405" s="4">
        <v>5000</v>
      </c>
      <c r="J405" s="4">
        <v>5000</v>
      </c>
      <c r="K405" s="4">
        <v>0</v>
      </c>
      <c r="L405" s="4">
        <v>0</v>
      </c>
      <c r="M405" s="4">
        <v>0</v>
      </c>
      <c r="N405" s="4">
        <v>0</v>
      </c>
      <c r="O405" s="4">
        <v>5000</v>
      </c>
      <c r="P405" s="20" t="e">
        <f t="shared" si="31"/>
        <v>#DIV/0!</v>
      </c>
      <c r="Q405" s="20">
        <f t="shared" si="32"/>
        <v>0</v>
      </c>
      <c r="R405" s="34">
        <f t="shared" si="35"/>
        <v>0</v>
      </c>
      <c r="S405" s="34">
        <f t="shared" si="34"/>
        <v>-5000</v>
      </c>
    </row>
    <row r="406" spans="1:19" hidden="1" x14ac:dyDescent="0.25">
      <c r="A406" s="2">
        <v>1</v>
      </c>
      <c r="B406" s="2">
        <v>32602</v>
      </c>
      <c r="C406" s="2" t="s">
        <v>504</v>
      </c>
      <c r="D406" s="2">
        <v>1600001</v>
      </c>
      <c r="E406" s="2" t="s">
        <v>504</v>
      </c>
      <c r="F406" s="2" t="str">
        <f t="shared" si="30"/>
        <v>1326021600001</v>
      </c>
      <c r="G406" s="2" t="s">
        <v>33</v>
      </c>
      <c r="H406" s="4">
        <v>0</v>
      </c>
      <c r="I406" s="4">
        <v>20000</v>
      </c>
      <c r="J406" s="4">
        <v>20000</v>
      </c>
      <c r="K406" s="4">
        <v>1381.71</v>
      </c>
      <c r="L406" s="4">
        <v>1381.71</v>
      </c>
      <c r="M406" s="4">
        <v>1381.71</v>
      </c>
      <c r="N406" s="4">
        <v>0</v>
      </c>
      <c r="O406" s="4">
        <v>18618.29</v>
      </c>
      <c r="P406" s="20" t="e">
        <f t="shared" si="31"/>
        <v>#DIV/0!</v>
      </c>
      <c r="Q406" s="20">
        <f t="shared" si="32"/>
        <v>6.9085500000000008E-2</v>
      </c>
      <c r="R406" s="34">
        <f t="shared" si="35"/>
        <v>1381.71</v>
      </c>
      <c r="S406" s="34">
        <f t="shared" si="34"/>
        <v>-18618.29</v>
      </c>
    </row>
    <row r="407" spans="1:19" hidden="1" x14ac:dyDescent="0.25">
      <c r="A407" s="2">
        <v>2</v>
      </c>
      <c r="B407" s="2">
        <v>43112</v>
      </c>
      <c r="C407" s="2" t="s">
        <v>505</v>
      </c>
      <c r="D407" s="2">
        <v>2269900</v>
      </c>
      <c r="E407" s="2" t="s">
        <v>505</v>
      </c>
      <c r="F407" s="2" t="str">
        <f t="shared" ref="F407:F470" si="36">_xlfn.CONCAT(A407,B407,D407)</f>
        <v>2431122269900</v>
      </c>
      <c r="G407" s="2" t="s">
        <v>153</v>
      </c>
      <c r="H407" s="4">
        <v>0</v>
      </c>
      <c r="I407" s="4">
        <v>0</v>
      </c>
      <c r="J407" s="4">
        <v>0</v>
      </c>
      <c r="K407" s="4">
        <v>113.46</v>
      </c>
      <c r="L407" s="4">
        <v>113.46</v>
      </c>
      <c r="M407" s="4">
        <v>113.46</v>
      </c>
      <c r="N407" s="4">
        <v>0</v>
      </c>
      <c r="O407" s="4">
        <v>-113.46</v>
      </c>
      <c r="P407" s="20" t="e">
        <f t="shared" ref="P407:P470" si="37">(L407*100%)/H407</f>
        <v>#DIV/0!</v>
      </c>
      <c r="Q407" s="20" t="e">
        <f t="shared" si="32"/>
        <v>#DIV/0!</v>
      </c>
      <c r="R407" s="34">
        <f t="shared" si="35"/>
        <v>113.46</v>
      </c>
      <c r="S407" s="34">
        <f t="shared" si="34"/>
        <v>113.46</v>
      </c>
    </row>
    <row r="408" spans="1:19" hidden="1" x14ac:dyDescent="0.25">
      <c r="A408" s="2">
        <v>6</v>
      </c>
      <c r="B408" s="2">
        <v>24140</v>
      </c>
      <c r="C408" s="2" t="s">
        <v>505</v>
      </c>
      <c r="D408" s="2">
        <v>2269900</v>
      </c>
      <c r="E408" s="2" t="s">
        <v>505</v>
      </c>
      <c r="F408" s="2" t="str">
        <f t="shared" si="36"/>
        <v>6241402269900</v>
      </c>
      <c r="G408" s="2" t="s">
        <v>153</v>
      </c>
      <c r="H408" s="4">
        <v>0</v>
      </c>
      <c r="I408" s="4">
        <v>725</v>
      </c>
      <c r="J408" s="4">
        <v>725</v>
      </c>
      <c r="K408" s="4">
        <v>0</v>
      </c>
      <c r="L408" s="4">
        <v>0</v>
      </c>
      <c r="M408" s="4">
        <v>0</v>
      </c>
      <c r="N408" s="4">
        <v>0</v>
      </c>
      <c r="O408" s="4">
        <v>725</v>
      </c>
      <c r="P408" s="20" t="e">
        <f t="shared" si="37"/>
        <v>#DIV/0!</v>
      </c>
      <c r="Q408" s="20">
        <f t="shared" si="32"/>
        <v>0</v>
      </c>
      <c r="R408" s="34">
        <f t="shared" si="35"/>
        <v>0</v>
      </c>
      <c r="S408" s="34">
        <f t="shared" si="34"/>
        <v>-725</v>
      </c>
    </row>
    <row r="409" spans="1:19" hidden="1" x14ac:dyDescent="0.25">
      <c r="A409" s="2">
        <v>1</v>
      </c>
      <c r="B409" s="2">
        <v>32701</v>
      </c>
      <c r="C409" s="2" t="s">
        <v>504</v>
      </c>
      <c r="D409" s="2">
        <v>1300001</v>
      </c>
      <c r="E409" s="2" t="s">
        <v>504</v>
      </c>
      <c r="F409" s="2" t="str">
        <f t="shared" si="36"/>
        <v>1327011300001</v>
      </c>
      <c r="G409" s="2" t="s">
        <v>18</v>
      </c>
      <c r="H409" s="4">
        <v>11422.79</v>
      </c>
      <c r="I409" s="4">
        <v>0</v>
      </c>
      <c r="J409" s="4">
        <v>11422.79</v>
      </c>
      <c r="K409" s="4">
        <v>18060.939999999999</v>
      </c>
      <c r="L409" s="4">
        <v>18060.939999999999</v>
      </c>
      <c r="M409" s="4">
        <v>18060.939999999999</v>
      </c>
      <c r="N409" s="4">
        <v>0</v>
      </c>
      <c r="O409" s="4">
        <v>-6638.15</v>
      </c>
      <c r="P409" s="20">
        <f t="shared" si="37"/>
        <v>1.5811321052037197</v>
      </c>
      <c r="Q409" s="20">
        <f t="shared" si="32"/>
        <v>1.5811321052037197</v>
      </c>
      <c r="R409" s="34">
        <f t="shared" si="35"/>
        <v>6638.1499999999978</v>
      </c>
      <c r="S409" s="34">
        <f t="shared" si="34"/>
        <v>6638.1499999999978</v>
      </c>
    </row>
    <row r="410" spans="1:19" hidden="1" x14ac:dyDescent="0.25">
      <c r="A410" s="2">
        <v>1</v>
      </c>
      <c r="B410" s="2">
        <v>32701</v>
      </c>
      <c r="C410" s="2" t="s">
        <v>504</v>
      </c>
      <c r="D410" s="2">
        <v>1300002</v>
      </c>
      <c r="E410" s="2" t="s">
        <v>504</v>
      </c>
      <c r="F410" s="2" t="str">
        <f t="shared" si="36"/>
        <v>1327011300002</v>
      </c>
      <c r="G410" s="2" t="s">
        <v>19</v>
      </c>
      <c r="H410" s="4">
        <v>2508.6999999999998</v>
      </c>
      <c r="I410" s="4">
        <v>0</v>
      </c>
      <c r="J410" s="4">
        <v>2508.6999999999998</v>
      </c>
      <c r="K410" s="4">
        <v>3733.35</v>
      </c>
      <c r="L410" s="4">
        <v>3733.35</v>
      </c>
      <c r="M410" s="4">
        <v>3733.35</v>
      </c>
      <c r="N410" s="4">
        <v>0</v>
      </c>
      <c r="O410" s="4">
        <v>-1224.6500000000001</v>
      </c>
      <c r="P410" s="20">
        <f t="shared" si="37"/>
        <v>1.4881611990273849</v>
      </c>
      <c r="Q410" s="20">
        <f t="shared" si="32"/>
        <v>1.4881611990273849</v>
      </c>
      <c r="R410" s="34">
        <f t="shared" si="35"/>
        <v>1224.6500000000001</v>
      </c>
      <c r="S410" s="34">
        <f t="shared" si="34"/>
        <v>1224.6500000000001</v>
      </c>
    </row>
    <row r="411" spans="1:19" hidden="1" x14ac:dyDescent="0.25">
      <c r="A411" s="2">
        <v>1</v>
      </c>
      <c r="B411" s="2">
        <v>32701</v>
      </c>
      <c r="C411" s="2" t="s">
        <v>504</v>
      </c>
      <c r="D411" s="2">
        <v>1300201</v>
      </c>
      <c r="E411" s="2" t="s">
        <v>504</v>
      </c>
      <c r="F411" s="2" t="str">
        <f t="shared" si="36"/>
        <v>1327011300201</v>
      </c>
      <c r="G411" s="2" t="s">
        <v>21</v>
      </c>
      <c r="H411" s="4">
        <v>6389.6</v>
      </c>
      <c r="I411" s="4">
        <v>0</v>
      </c>
      <c r="J411" s="4">
        <v>6389.6</v>
      </c>
      <c r="K411" s="4">
        <v>10074.61</v>
      </c>
      <c r="L411" s="4">
        <v>10074.61</v>
      </c>
      <c r="M411" s="4">
        <v>10074.61</v>
      </c>
      <c r="N411" s="4">
        <v>0</v>
      </c>
      <c r="O411" s="4">
        <v>-3685.01</v>
      </c>
      <c r="P411" s="20">
        <f t="shared" si="37"/>
        <v>1.5767199824715161</v>
      </c>
      <c r="Q411" s="20">
        <f t="shared" si="32"/>
        <v>1.5767199824715161</v>
      </c>
      <c r="R411" s="34">
        <f t="shared" si="35"/>
        <v>3685.01</v>
      </c>
      <c r="S411" s="34">
        <f t="shared" si="34"/>
        <v>3685.01</v>
      </c>
    </row>
    <row r="412" spans="1:19" hidden="1" x14ac:dyDescent="0.25">
      <c r="A412" s="2">
        <v>1</v>
      </c>
      <c r="B412" s="2">
        <v>32701</v>
      </c>
      <c r="C412" s="2" t="s">
        <v>504</v>
      </c>
      <c r="D412" s="2">
        <v>1300202</v>
      </c>
      <c r="E412" s="2" t="s">
        <v>504</v>
      </c>
      <c r="F412" s="2" t="str">
        <f t="shared" si="36"/>
        <v>1327011300202</v>
      </c>
      <c r="G412" s="2" t="s">
        <v>22</v>
      </c>
      <c r="H412" s="4">
        <v>5443.76</v>
      </c>
      <c r="I412" s="4">
        <v>0</v>
      </c>
      <c r="J412" s="4">
        <v>5443.76</v>
      </c>
      <c r="K412" s="4">
        <v>9249.5499999999993</v>
      </c>
      <c r="L412" s="4">
        <v>9249.5499999999993</v>
      </c>
      <c r="M412" s="4">
        <v>9249.5499999999993</v>
      </c>
      <c r="N412" s="4">
        <v>0</v>
      </c>
      <c r="O412" s="4">
        <v>-3805.79</v>
      </c>
      <c r="P412" s="20">
        <f t="shared" si="37"/>
        <v>1.6991105412435521</v>
      </c>
      <c r="Q412" s="20">
        <f t="shared" si="32"/>
        <v>1.6991105412435521</v>
      </c>
      <c r="R412" s="34">
        <f t="shared" si="35"/>
        <v>3805.7899999999991</v>
      </c>
      <c r="S412" s="34">
        <f t="shared" si="34"/>
        <v>3805.7899999999991</v>
      </c>
    </row>
    <row r="413" spans="1:19" hidden="1" x14ac:dyDescent="0.25">
      <c r="A413" s="2">
        <v>1</v>
      </c>
      <c r="B413" s="2">
        <v>32701</v>
      </c>
      <c r="C413" s="2" t="s">
        <v>504</v>
      </c>
      <c r="D413" s="2">
        <v>1310001</v>
      </c>
      <c r="E413" s="2" t="s">
        <v>504</v>
      </c>
      <c r="F413" s="2" t="str">
        <f t="shared" si="36"/>
        <v>1327011310001</v>
      </c>
      <c r="G413" s="2" t="s">
        <v>23</v>
      </c>
      <c r="H413" s="4">
        <v>2956.95</v>
      </c>
      <c r="I413" s="4">
        <v>0</v>
      </c>
      <c r="J413" s="4">
        <v>2956.95</v>
      </c>
      <c r="K413" s="4">
        <v>0</v>
      </c>
      <c r="L413" s="4">
        <v>0</v>
      </c>
      <c r="M413" s="4">
        <v>0</v>
      </c>
      <c r="N413" s="4">
        <v>0</v>
      </c>
      <c r="O413" s="4">
        <v>2956.95</v>
      </c>
      <c r="P413" s="20">
        <f t="shared" si="37"/>
        <v>0</v>
      </c>
      <c r="Q413" s="20">
        <f t="shared" si="32"/>
        <v>0</v>
      </c>
      <c r="R413" s="34">
        <f t="shared" si="35"/>
        <v>-2956.95</v>
      </c>
      <c r="S413" s="34">
        <f t="shared" si="34"/>
        <v>-2956.95</v>
      </c>
    </row>
    <row r="414" spans="1:19" hidden="1" x14ac:dyDescent="0.25">
      <c r="A414" s="2">
        <v>1</v>
      </c>
      <c r="B414" s="2">
        <v>32701</v>
      </c>
      <c r="C414" s="2" t="s">
        <v>504</v>
      </c>
      <c r="D414" s="2">
        <v>1310002</v>
      </c>
      <c r="E414" s="2" t="s">
        <v>504</v>
      </c>
      <c r="F414" s="2" t="str">
        <f t="shared" si="36"/>
        <v>1327011310002</v>
      </c>
      <c r="G414" s="2" t="s">
        <v>24</v>
      </c>
      <c r="H414" s="4">
        <v>125.16</v>
      </c>
      <c r="I414" s="4">
        <v>0</v>
      </c>
      <c r="J414" s="4">
        <v>125.16</v>
      </c>
      <c r="K414" s="4">
        <v>0</v>
      </c>
      <c r="L414" s="4">
        <v>0</v>
      </c>
      <c r="M414" s="4">
        <v>0</v>
      </c>
      <c r="N414" s="4">
        <v>0</v>
      </c>
      <c r="O414" s="4">
        <v>125.16</v>
      </c>
      <c r="P414" s="20">
        <f t="shared" si="37"/>
        <v>0</v>
      </c>
      <c r="Q414" s="20">
        <f t="shared" si="32"/>
        <v>0</v>
      </c>
      <c r="R414" s="34">
        <f t="shared" si="35"/>
        <v>-125.16</v>
      </c>
      <c r="S414" s="34">
        <f t="shared" si="34"/>
        <v>-125.16</v>
      </c>
    </row>
    <row r="415" spans="1:19" hidden="1" x14ac:dyDescent="0.25">
      <c r="A415" s="2">
        <v>1</v>
      </c>
      <c r="B415" s="2">
        <v>32701</v>
      </c>
      <c r="C415" s="2" t="s">
        <v>504</v>
      </c>
      <c r="D415" s="2">
        <v>1310003</v>
      </c>
      <c r="E415" s="2" t="s">
        <v>504</v>
      </c>
      <c r="F415" s="2" t="str">
        <f t="shared" si="36"/>
        <v>1327011310003</v>
      </c>
      <c r="G415" s="2" t="s">
        <v>25</v>
      </c>
      <c r="H415" s="4">
        <v>1630.67</v>
      </c>
      <c r="I415" s="4">
        <v>0</v>
      </c>
      <c r="J415" s="4">
        <v>1630.67</v>
      </c>
      <c r="K415" s="4">
        <v>0</v>
      </c>
      <c r="L415" s="4">
        <v>0</v>
      </c>
      <c r="M415" s="4">
        <v>0</v>
      </c>
      <c r="N415" s="4">
        <v>0</v>
      </c>
      <c r="O415" s="4">
        <v>1630.67</v>
      </c>
      <c r="P415" s="20">
        <f t="shared" si="37"/>
        <v>0</v>
      </c>
      <c r="Q415" s="20">
        <f t="shared" si="32"/>
        <v>0</v>
      </c>
      <c r="R415" s="34">
        <f t="shared" si="35"/>
        <v>-1630.67</v>
      </c>
      <c r="S415" s="34">
        <f t="shared" si="34"/>
        <v>-1630.67</v>
      </c>
    </row>
    <row r="416" spans="1:19" hidden="1" x14ac:dyDescent="0.25">
      <c r="A416" s="2">
        <v>1</v>
      </c>
      <c r="B416" s="2">
        <v>32701</v>
      </c>
      <c r="C416" s="2" t="s">
        <v>504</v>
      </c>
      <c r="D416" s="2">
        <v>1310004</v>
      </c>
      <c r="E416" s="2" t="s">
        <v>504</v>
      </c>
      <c r="F416" s="2" t="str">
        <f t="shared" si="36"/>
        <v>1327011310004</v>
      </c>
      <c r="G416" s="2" t="s">
        <v>26</v>
      </c>
      <c r="H416" s="4">
        <v>1740.23</v>
      </c>
      <c r="I416" s="4">
        <v>0</v>
      </c>
      <c r="J416" s="4">
        <v>1740.23</v>
      </c>
      <c r="K416" s="4">
        <v>0</v>
      </c>
      <c r="L416" s="4">
        <v>0</v>
      </c>
      <c r="M416" s="4">
        <v>0</v>
      </c>
      <c r="N416" s="4">
        <v>0</v>
      </c>
      <c r="O416" s="4">
        <v>1740.23</v>
      </c>
      <c r="P416" s="20">
        <f t="shared" si="37"/>
        <v>0</v>
      </c>
      <c r="Q416" s="20">
        <f t="shared" si="32"/>
        <v>0</v>
      </c>
      <c r="R416" s="34">
        <f t="shared" si="35"/>
        <v>-1740.23</v>
      </c>
      <c r="S416" s="34">
        <f t="shared" si="34"/>
        <v>-1740.23</v>
      </c>
    </row>
    <row r="417" spans="1:19" hidden="1" x14ac:dyDescent="0.25">
      <c r="A417" s="2">
        <v>1</v>
      </c>
      <c r="B417" s="2">
        <v>32701</v>
      </c>
      <c r="C417" s="2" t="s">
        <v>504</v>
      </c>
      <c r="D417" s="2">
        <v>1500002</v>
      </c>
      <c r="E417" s="2" t="s">
        <v>504</v>
      </c>
      <c r="F417" s="2" t="str">
        <f t="shared" si="36"/>
        <v>1327011500002</v>
      </c>
      <c r="G417" s="2" t="s">
        <v>29</v>
      </c>
      <c r="H417" s="4">
        <v>0</v>
      </c>
      <c r="I417" s="4">
        <v>233.98</v>
      </c>
      <c r="J417" s="4">
        <v>233.98</v>
      </c>
      <c r="K417" s="4">
        <v>282.57</v>
      </c>
      <c r="L417" s="4">
        <v>282.57</v>
      </c>
      <c r="M417" s="4">
        <v>282.57</v>
      </c>
      <c r="N417" s="4">
        <v>0</v>
      </c>
      <c r="O417" s="4">
        <v>-48.59</v>
      </c>
      <c r="P417" s="20" t="e">
        <f t="shared" si="37"/>
        <v>#DIV/0!</v>
      </c>
      <c r="Q417" s="20">
        <f t="shared" si="32"/>
        <v>1.2076673219933327</v>
      </c>
      <c r="R417" s="34">
        <f t="shared" si="35"/>
        <v>282.57</v>
      </c>
      <c r="S417" s="34">
        <f t="shared" si="34"/>
        <v>48.59</v>
      </c>
    </row>
    <row r="418" spans="1:19" hidden="1" x14ac:dyDescent="0.25">
      <c r="A418" s="2">
        <v>1</v>
      </c>
      <c r="B418" s="2">
        <v>32701</v>
      </c>
      <c r="C418" s="2" t="s">
        <v>504</v>
      </c>
      <c r="D418" s="2">
        <v>1600001</v>
      </c>
      <c r="E418" s="2" t="s">
        <v>504</v>
      </c>
      <c r="F418" s="2" t="str">
        <f t="shared" si="36"/>
        <v>1327011600001</v>
      </c>
      <c r="G418" s="2" t="s">
        <v>33</v>
      </c>
      <c r="H418" s="4">
        <v>10187.76</v>
      </c>
      <c r="I418" s="4">
        <v>0</v>
      </c>
      <c r="J418" s="4">
        <v>10187.76</v>
      </c>
      <c r="K418" s="4">
        <v>12640</v>
      </c>
      <c r="L418" s="4">
        <v>12640</v>
      </c>
      <c r="M418" s="4">
        <v>12640</v>
      </c>
      <c r="N418" s="4">
        <v>0</v>
      </c>
      <c r="O418" s="4">
        <v>-2452.2399999999998</v>
      </c>
      <c r="P418" s="20">
        <f t="shared" si="37"/>
        <v>1.2407045317125649</v>
      </c>
      <c r="Q418" s="20">
        <f t="shared" si="32"/>
        <v>1.2407045317125649</v>
      </c>
      <c r="R418" s="34">
        <f t="shared" si="35"/>
        <v>2452.2399999999998</v>
      </c>
      <c r="S418" s="34">
        <f t="shared" si="34"/>
        <v>2452.2399999999998</v>
      </c>
    </row>
    <row r="419" spans="1:19" x14ac:dyDescent="0.25">
      <c r="A419" s="2">
        <v>10</v>
      </c>
      <c r="B419" s="2">
        <v>15100</v>
      </c>
      <c r="C419" s="2" t="s">
        <v>506</v>
      </c>
      <c r="D419" s="2">
        <v>6190047</v>
      </c>
      <c r="E419" s="2" t="s">
        <v>506</v>
      </c>
      <c r="F419" s="2" t="str">
        <f t="shared" si="36"/>
        <v>10151006190047</v>
      </c>
      <c r="G419" s="2" t="s">
        <v>466</v>
      </c>
      <c r="H419" s="4">
        <v>0</v>
      </c>
      <c r="I419" s="4">
        <v>41696.43</v>
      </c>
      <c r="J419" s="4">
        <v>41696.43</v>
      </c>
      <c r="K419" s="4">
        <v>41696.43</v>
      </c>
      <c r="L419" s="4">
        <v>41695.870000000003</v>
      </c>
      <c r="M419" s="4">
        <v>41695.870000000003</v>
      </c>
      <c r="N419" s="4">
        <v>0</v>
      </c>
      <c r="O419" s="4">
        <v>0.56000000000000005</v>
      </c>
      <c r="P419" s="20" t="e">
        <f t="shared" si="37"/>
        <v>#DIV/0!</v>
      </c>
      <c r="Q419" s="20">
        <f t="shared" si="32"/>
        <v>0.99998656959360799</v>
      </c>
      <c r="R419" s="34">
        <f t="shared" si="35"/>
        <v>41695.870000000003</v>
      </c>
      <c r="S419" s="34">
        <f t="shared" si="34"/>
        <v>-0.55999999999767169</v>
      </c>
    </row>
    <row r="420" spans="1:19" hidden="1" x14ac:dyDescent="0.25">
      <c r="A420" s="2">
        <v>7</v>
      </c>
      <c r="B420" s="2">
        <v>23101</v>
      </c>
      <c r="C420" s="2" t="s">
        <v>505</v>
      </c>
      <c r="D420" s="2">
        <v>2279949</v>
      </c>
      <c r="E420" s="2" t="s">
        <v>505</v>
      </c>
      <c r="F420" s="2" t="str">
        <f t="shared" si="36"/>
        <v>7231012279949</v>
      </c>
      <c r="G420" s="2" t="s">
        <v>370</v>
      </c>
      <c r="H420" s="4">
        <v>3000</v>
      </c>
      <c r="I420" s="4">
        <v>0</v>
      </c>
      <c r="J420" s="4">
        <v>3000</v>
      </c>
      <c r="K420" s="4">
        <v>1485.99</v>
      </c>
      <c r="L420" s="4">
        <v>1485.99</v>
      </c>
      <c r="M420" s="4">
        <v>1344.81</v>
      </c>
      <c r="N420" s="4">
        <v>141.18</v>
      </c>
      <c r="O420" s="4">
        <v>1514.01</v>
      </c>
      <c r="P420" s="20">
        <f t="shared" si="37"/>
        <v>0.49532999999999999</v>
      </c>
      <c r="Q420" s="20">
        <f t="shared" si="32"/>
        <v>0.49532999999999999</v>
      </c>
      <c r="R420" s="34">
        <f t="shared" si="35"/>
        <v>-1514.01</v>
      </c>
      <c r="S420" s="34">
        <f t="shared" si="34"/>
        <v>-1514.01</v>
      </c>
    </row>
    <row r="421" spans="1:19" hidden="1" x14ac:dyDescent="0.25">
      <c r="A421" s="2">
        <v>2</v>
      </c>
      <c r="B421" s="2">
        <v>43111</v>
      </c>
      <c r="C421" s="2" t="s">
        <v>505</v>
      </c>
      <c r="D421" s="2">
        <v>2219900</v>
      </c>
      <c r="E421" s="2" t="s">
        <v>505</v>
      </c>
      <c r="F421" s="2" t="str">
        <f t="shared" si="36"/>
        <v>2431112219900</v>
      </c>
      <c r="G421" s="2" t="s">
        <v>152</v>
      </c>
      <c r="H421" s="4">
        <v>3700</v>
      </c>
      <c r="I421" s="4">
        <v>0</v>
      </c>
      <c r="J421" s="4">
        <v>3700</v>
      </c>
      <c r="K421" s="4">
        <v>3157.35</v>
      </c>
      <c r="L421" s="4">
        <v>3157.35</v>
      </c>
      <c r="M421" s="4">
        <v>3157.35</v>
      </c>
      <c r="N421" s="4">
        <v>0</v>
      </c>
      <c r="O421" s="4">
        <v>542.65</v>
      </c>
      <c r="P421" s="20">
        <f t="shared" si="37"/>
        <v>0.85333783783783779</v>
      </c>
      <c r="Q421" s="20">
        <f t="shared" si="32"/>
        <v>0.85333783783783779</v>
      </c>
      <c r="R421" s="34">
        <f t="shared" si="35"/>
        <v>-542.65000000000009</v>
      </c>
      <c r="S421" s="34">
        <f t="shared" si="34"/>
        <v>-542.65000000000009</v>
      </c>
    </row>
    <row r="422" spans="1:19" hidden="1" x14ac:dyDescent="0.25">
      <c r="A422" s="2">
        <v>2</v>
      </c>
      <c r="B422" s="2">
        <v>43112</v>
      </c>
      <c r="C422" s="2" t="s">
        <v>505</v>
      </c>
      <c r="D422" s="2">
        <v>2219900</v>
      </c>
      <c r="E422" s="2" t="s">
        <v>505</v>
      </c>
      <c r="F422" s="2" t="str">
        <f t="shared" si="36"/>
        <v>2431122219900</v>
      </c>
      <c r="G422" s="2" t="s">
        <v>152</v>
      </c>
      <c r="H422" s="4">
        <v>1600</v>
      </c>
      <c r="I422" s="4">
        <v>0</v>
      </c>
      <c r="J422" s="4">
        <v>1600</v>
      </c>
      <c r="K422" s="4">
        <v>2454.13</v>
      </c>
      <c r="L422" s="4">
        <v>2454.13</v>
      </c>
      <c r="M422" s="4">
        <v>2454.13</v>
      </c>
      <c r="N422" s="4">
        <v>0</v>
      </c>
      <c r="O422" s="4">
        <v>-854.13</v>
      </c>
      <c r="P422" s="20">
        <f t="shared" si="37"/>
        <v>1.53383125</v>
      </c>
      <c r="Q422" s="20">
        <f t="shared" si="32"/>
        <v>1.53383125</v>
      </c>
      <c r="R422" s="34">
        <f t="shared" si="35"/>
        <v>854.13000000000011</v>
      </c>
      <c r="S422" s="34">
        <f t="shared" si="34"/>
        <v>854.13000000000011</v>
      </c>
    </row>
    <row r="423" spans="1:19" hidden="1" x14ac:dyDescent="0.25">
      <c r="A423" s="2">
        <v>2</v>
      </c>
      <c r="B423" s="2">
        <v>43114</v>
      </c>
      <c r="C423" s="2" t="s">
        <v>505</v>
      </c>
      <c r="D423" s="2">
        <v>2219900</v>
      </c>
      <c r="E423" s="2" t="s">
        <v>505</v>
      </c>
      <c r="F423" s="2" t="str">
        <f t="shared" si="36"/>
        <v>2431142219900</v>
      </c>
      <c r="G423" s="2" t="s">
        <v>152</v>
      </c>
      <c r="H423" s="4">
        <v>1700</v>
      </c>
      <c r="I423" s="4">
        <v>0</v>
      </c>
      <c r="J423" s="4">
        <v>1700</v>
      </c>
      <c r="K423" s="4">
        <v>2443.91</v>
      </c>
      <c r="L423" s="4">
        <v>2443.91</v>
      </c>
      <c r="M423" s="4">
        <v>2443.91</v>
      </c>
      <c r="N423" s="4">
        <v>0</v>
      </c>
      <c r="O423" s="4">
        <v>-743.91</v>
      </c>
      <c r="P423" s="20">
        <f t="shared" si="37"/>
        <v>1.4375941176470588</v>
      </c>
      <c r="Q423" s="20">
        <f t="shared" si="32"/>
        <v>1.4375941176470588</v>
      </c>
      <c r="R423" s="34">
        <f t="shared" si="35"/>
        <v>743.90999999999985</v>
      </c>
      <c r="S423" s="34">
        <f t="shared" si="34"/>
        <v>743.90999999999985</v>
      </c>
    </row>
    <row r="424" spans="1:19" hidden="1" x14ac:dyDescent="0.25">
      <c r="A424" s="2">
        <v>9</v>
      </c>
      <c r="B424" s="2">
        <v>34000</v>
      </c>
      <c r="C424" s="2" t="s">
        <v>505</v>
      </c>
      <c r="D424" s="2">
        <v>2219901</v>
      </c>
      <c r="E424" s="2" t="s">
        <v>505</v>
      </c>
      <c r="F424" s="2" t="str">
        <f t="shared" si="36"/>
        <v>9340002219901</v>
      </c>
      <c r="G424" s="2" t="s">
        <v>414</v>
      </c>
      <c r="H424" s="4">
        <v>0</v>
      </c>
      <c r="I424" s="4">
        <v>0</v>
      </c>
      <c r="J424" s="4">
        <v>0</v>
      </c>
      <c r="K424" s="4">
        <v>665.5</v>
      </c>
      <c r="L424" s="4">
        <v>665.5</v>
      </c>
      <c r="M424" s="4">
        <v>665.5</v>
      </c>
      <c r="N424" s="4">
        <v>0</v>
      </c>
      <c r="O424" s="4">
        <v>-665.5</v>
      </c>
      <c r="P424" s="20" t="e">
        <f t="shared" si="37"/>
        <v>#DIV/0!</v>
      </c>
      <c r="Q424" s="20" t="e">
        <f t="shared" si="32"/>
        <v>#DIV/0!</v>
      </c>
      <c r="R424" s="34">
        <f t="shared" si="35"/>
        <v>665.5</v>
      </c>
      <c r="S424" s="34">
        <f t="shared" si="34"/>
        <v>665.5</v>
      </c>
    </row>
    <row r="425" spans="1:19" hidden="1" x14ac:dyDescent="0.25">
      <c r="A425" s="2">
        <v>1</v>
      </c>
      <c r="B425" s="2">
        <v>32702</v>
      </c>
      <c r="C425" s="2" t="s">
        <v>504</v>
      </c>
      <c r="D425" s="2">
        <v>1200301</v>
      </c>
      <c r="E425" s="2" t="s">
        <v>504</v>
      </c>
      <c r="F425" s="2" t="str">
        <f t="shared" si="36"/>
        <v>1327021200301</v>
      </c>
      <c r="G425" s="2" t="s">
        <v>13</v>
      </c>
      <c r="H425" s="4">
        <v>2261.4</v>
      </c>
      <c r="I425" s="4">
        <v>0</v>
      </c>
      <c r="J425" s="4">
        <v>2261.4</v>
      </c>
      <c r="K425" s="4">
        <v>3449.53</v>
      </c>
      <c r="L425" s="4">
        <v>3449.53</v>
      </c>
      <c r="M425" s="4">
        <v>3449.53</v>
      </c>
      <c r="N425" s="4">
        <v>0</v>
      </c>
      <c r="O425" s="4">
        <v>-1188.1300000000001</v>
      </c>
      <c r="P425" s="20">
        <f t="shared" si="37"/>
        <v>1.5253957725302909</v>
      </c>
      <c r="Q425" s="20">
        <f t="shared" si="32"/>
        <v>1.5253957725302909</v>
      </c>
      <c r="R425" s="34">
        <f t="shared" si="35"/>
        <v>1188.1300000000001</v>
      </c>
      <c r="S425" s="34">
        <f t="shared" si="34"/>
        <v>1188.1300000000001</v>
      </c>
    </row>
    <row r="426" spans="1:19" hidden="1" x14ac:dyDescent="0.25">
      <c r="A426" s="2">
        <v>1</v>
      </c>
      <c r="B426" s="2">
        <v>32702</v>
      </c>
      <c r="C426" s="2" t="s">
        <v>504</v>
      </c>
      <c r="D426" s="2">
        <v>1210001</v>
      </c>
      <c r="E426" s="2" t="s">
        <v>504</v>
      </c>
      <c r="F426" s="2" t="str">
        <f t="shared" si="36"/>
        <v>1327021210001</v>
      </c>
      <c r="G426" s="2" t="s">
        <v>16</v>
      </c>
      <c r="H426" s="4">
        <v>1262.71</v>
      </c>
      <c r="I426" s="4">
        <v>0</v>
      </c>
      <c r="J426" s="4">
        <v>1262.71</v>
      </c>
      <c r="K426" s="4">
        <v>1928.94</v>
      </c>
      <c r="L426" s="4">
        <v>1928.94</v>
      </c>
      <c r="M426" s="4">
        <v>1928.94</v>
      </c>
      <c r="N426" s="4">
        <v>0</v>
      </c>
      <c r="O426" s="4">
        <v>-666.23</v>
      </c>
      <c r="P426" s="20">
        <f t="shared" si="37"/>
        <v>1.5276191682967586</v>
      </c>
      <c r="Q426" s="20">
        <f t="shared" si="32"/>
        <v>1.5276191682967586</v>
      </c>
      <c r="R426" s="34">
        <f t="shared" si="35"/>
        <v>666.23</v>
      </c>
      <c r="S426" s="34">
        <f t="shared" si="34"/>
        <v>666.23</v>
      </c>
    </row>
    <row r="427" spans="1:19" hidden="1" x14ac:dyDescent="0.25">
      <c r="A427" s="2">
        <v>1</v>
      </c>
      <c r="B427" s="2">
        <v>32702</v>
      </c>
      <c r="C427" s="2" t="s">
        <v>504</v>
      </c>
      <c r="D427" s="2">
        <v>1210101</v>
      </c>
      <c r="E427" s="2" t="s">
        <v>504</v>
      </c>
      <c r="F427" s="2" t="str">
        <f t="shared" si="36"/>
        <v>1327021210101</v>
      </c>
      <c r="G427" s="2" t="s">
        <v>17</v>
      </c>
      <c r="H427" s="4">
        <v>980.92</v>
      </c>
      <c r="I427" s="4">
        <v>0</v>
      </c>
      <c r="J427" s="4">
        <v>980.92</v>
      </c>
      <c r="K427" s="4">
        <v>1498.44</v>
      </c>
      <c r="L427" s="4">
        <v>1498.44</v>
      </c>
      <c r="M427" s="4">
        <v>1498.44</v>
      </c>
      <c r="N427" s="4">
        <v>0</v>
      </c>
      <c r="O427" s="4">
        <v>-517.52</v>
      </c>
      <c r="P427" s="20">
        <f t="shared" si="37"/>
        <v>1.5275863475105005</v>
      </c>
      <c r="Q427" s="20">
        <f t="shared" si="32"/>
        <v>1.5275863475105005</v>
      </c>
      <c r="R427" s="34">
        <f t="shared" si="35"/>
        <v>517.5200000000001</v>
      </c>
      <c r="S427" s="34">
        <f t="shared" si="34"/>
        <v>517.5200000000001</v>
      </c>
    </row>
    <row r="428" spans="1:19" hidden="1" x14ac:dyDescent="0.25">
      <c r="A428" s="2">
        <v>1</v>
      </c>
      <c r="B428" s="2">
        <v>32702</v>
      </c>
      <c r="C428" s="2" t="s">
        <v>504</v>
      </c>
      <c r="D428" s="2">
        <v>1300001</v>
      </c>
      <c r="E428" s="2" t="s">
        <v>504</v>
      </c>
      <c r="F428" s="2" t="str">
        <f t="shared" si="36"/>
        <v>1327021300001</v>
      </c>
      <c r="G428" s="2" t="s">
        <v>18</v>
      </c>
      <c r="H428" s="4">
        <v>2808.22</v>
      </c>
      <c r="I428" s="4">
        <v>0</v>
      </c>
      <c r="J428" s="4">
        <v>2808.22</v>
      </c>
      <c r="K428" s="4">
        <v>3002.61</v>
      </c>
      <c r="L428" s="4">
        <v>3002.61</v>
      </c>
      <c r="M428" s="4">
        <v>3002.61</v>
      </c>
      <c r="N428" s="4">
        <v>0</v>
      </c>
      <c r="O428" s="4">
        <v>-194.39</v>
      </c>
      <c r="P428" s="20">
        <f t="shared" si="37"/>
        <v>1.0692217846180143</v>
      </c>
      <c r="Q428" s="20">
        <f t="shared" si="32"/>
        <v>1.0692217846180143</v>
      </c>
      <c r="R428" s="34">
        <f t="shared" si="35"/>
        <v>194.39000000000033</v>
      </c>
      <c r="S428" s="34">
        <f t="shared" si="34"/>
        <v>194.39000000000033</v>
      </c>
    </row>
    <row r="429" spans="1:19" hidden="1" x14ac:dyDescent="0.25">
      <c r="A429" s="2">
        <v>1</v>
      </c>
      <c r="B429" s="2">
        <v>32702</v>
      </c>
      <c r="C429" s="2" t="s">
        <v>504</v>
      </c>
      <c r="D429" s="2">
        <v>1300002</v>
      </c>
      <c r="E429" s="2" t="s">
        <v>504</v>
      </c>
      <c r="F429" s="2" t="str">
        <f t="shared" si="36"/>
        <v>1327021300002</v>
      </c>
      <c r="G429" s="2" t="s">
        <v>19</v>
      </c>
      <c r="H429" s="4">
        <v>0</v>
      </c>
      <c r="I429" s="4">
        <v>0</v>
      </c>
      <c r="J429" s="4">
        <v>0</v>
      </c>
      <c r="K429" s="4">
        <v>567.4</v>
      </c>
      <c r="L429" s="4">
        <v>567.4</v>
      </c>
      <c r="M429" s="4">
        <v>567.4</v>
      </c>
      <c r="N429" s="4">
        <v>0</v>
      </c>
      <c r="O429" s="4">
        <v>-567.4</v>
      </c>
      <c r="P429" s="20" t="e">
        <f t="shared" si="37"/>
        <v>#DIV/0!</v>
      </c>
      <c r="Q429" s="20" t="e">
        <f t="shared" si="32"/>
        <v>#DIV/0!</v>
      </c>
      <c r="R429" s="34">
        <f t="shared" si="35"/>
        <v>567.4</v>
      </c>
      <c r="S429" s="34">
        <f t="shared" si="34"/>
        <v>567.4</v>
      </c>
    </row>
    <row r="430" spans="1:19" hidden="1" x14ac:dyDescent="0.25">
      <c r="A430" s="2">
        <v>1</v>
      </c>
      <c r="B430" s="2">
        <v>32702</v>
      </c>
      <c r="C430" s="2" t="s">
        <v>504</v>
      </c>
      <c r="D430" s="2">
        <v>1300201</v>
      </c>
      <c r="E430" s="2" t="s">
        <v>504</v>
      </c>
      <c r="F430" s="2" t="str">
        <f t="shared" si="36"/>
        <v>1327021300201</v>
      </c>
      <c r="G430" s="2" t="s">
        <v>21</v>
      </c>
      <c r="H430" s="4">
        <v>1641.88</v>
      </c>
      <c r="I430" s="4">
        <v>0</v>
      </c>
      <c r="J430" s="4">
        <v>1641.88</v>
      </c>
      <c r="K430" s="4">
        <v>1660.63</v>
      </c>
      <c r="L430" s="4">
        <v>1660.63</v>
      </c>
      <c r="M430" s="4">
        <v>1660.63</v>
      </c>
      <c r="N430" s="4">
        <v>0</v>
      </c>
      <c r="O430" s="4">
        <v>-18.75</v>
      </c>
      <c r="P430" s="20">
        <f t="shared" si="37"/>
        <v>1.0114198357979878</v>
      </c>
      <c r="Q430" s="20">
        <f t="shared" si="32"/>
        <v>1.0114198357979878</v>
      </c>
      <c r="R430" s="34">
        <f t="shared" si="35"/>
        <v>18.75</v>
      </c>
      <c r="S430" s="34">
        <f t="shared" si="34"/>
        <v>18.75</v>
      </c>
    </row>
    <row r="431" spans="1:19" hidden="1" x14ac:dyDescent="0.25">
      <c r="A431" s="2">
        <v>1</v>
      </c>
      <c r="B431" s="2">
        <v>32702</v>
      </c>
      <c r="C431" s="2" t="s">
        <v>504</v>
      </c>
      <c r="D431" s="2">
        <v>1300202</v>
      </c>
      <c r="E431" s="2" t="s">
        <v>504</v>
      </c>
      <c r="F431" s="2" t="str">
        <f t="shared" si="36"/>
        <v>1327021300202</v>
      </c>
      <c r="G431" s="2" t="s">
        <v>22</v>
      </c>
      <c r="H431" s="4">
        <v>1067.52</v>
      </c>
      <c r="I431" s="4">
        <v>0</v>
      </c>
      <c r="J431" s="4">
        <v>1067.52</v>
      </c>
      <c r="K431" s="4">
        <v>1772.31</v>
      </c>
      <c r="L431" s="4">
        <v>1772.31</v>
      </c>
      <c r="M431" s="4">
        <v>1772.31</v>
      </c>
      <c r="N431" s="4">
        <v>0</v>
      </c>
      <c r="O431" s="4">
        <v>-704.79</v>
      </c>
      <c r="P431" s="20">
        <f t="shared" si="37"/>
        <v>1.6602124550359711</v>
      </c>
      <c r="Q431" s="20">
        <f t="shared" si="32"/>
        <v>1.6602124550359711</v>
      </c>
      <c r="R431" s="34">
        <f t="shared" si="35"/>
        <v>704.79</v>
      </c>
      <c r="S431" s="34">
        <f t="shared" si="34"/>
        <v>704.79</v>
      </c>
    </row>
    <row r="432" spans="1:19" hidden="1" x14ac:dyDescent="0.25">
      <c r="A432" s="2">
        <v>1</v>
      </c>
      <c r="B432" s="2">
        <v>32702</v>
      </c>
      <c r="C432" s="2" t="s">
        <v>504</v>
      </c>
      <c r="D432" s="2">
        <v>1310001</v>
      </c>
      <c r="E432" s="2" t="s">
        <v>504</v>
      </c>
      <c r="F432" s="2" t="str">
        <f t="shared" si="36"/>
        <v>1327021310001</v>
      </c>
      <c r="G432" s="2" t="s">
        <v>23</v>
      </c>
      <c r="H432" s="4">
        <v>14784.81</v>
      </c>
      <c r="I432" s="4">
        <v>0</v>
      </c>
      <c r="J432" s="4">
        <v>14784.81</v>
      </c>
      <c r="K432" s="4">
        <v>4283.16</v>
      </c>
      <c r="L432" s="4">
        <v>4283.16</v>
      </c>
      <c r="M432" s="4">
        <v>4283.16</v>
      </c>
      <c r="N432" s="4">
        <v>0</v>
      </c>
      <c r="O432" s="4">
        <v>10501.65</v>
      </c>
      <c r="P432" s="20">
        <f t="shared" si="37"/>
        <v>0.28970003672688388</v>
      </c>
      <c r="Q432" s="20">
        <f t="shared" si="32"/>
        <v>0.28970003672688388</v>
      </c>
      <c r="R432" s="34">
        <f t="shared" si="35"/>
        <v>-10501.65</v>
      </c>
      <c r="S432" s="34">
        <f t="shared" si="34"/>
        <v>-10501.65</v>
      </c>
    </row>
    <row r="433" spans="1:19" hidden="1" x14ac:dyDescent="0.25">
      <c r="A433" s="2">
        <v>1</v>
      </c>
      <c r="B433" s="2">
        <v>32702</v>
      </c>
      <c r="C433" s="2" t="s">
        <v>504</v>
      </c>
      <c r="D433" s="2">
        <v>1310002</v>
      </c>
      <c r="E433" s="2" t="s">
        <v>504</v>
      </c>
      <c r="F433" s="2" t="str">
        <f t="shared" si="36"/>
        <v>1327021310002</v>
      </c>
      <c r="G433" s="2" t="s">
        <v>24</v>
      </c>
      <c r="H433" s="4">
        <v>250.42</v>
      </c>
      <c r="I433" s="4">
        <v>0</v>
      </c>
      <c r="J433" s="4">
        <v>250.42</v>
      </c>
      <c r="K433" s="4">
        <v>22.98</v>
      </c>
      <c r="L433" s="4">
        <v>22.98</v>
      </c>
      <c r="M433" s="4">
        <v>22.98</v>
      </c>
      <c r="N433" s="4">
        <v>0</v>
      </c>
      <c r="O433" s="4">
        <v>227.44</v>
      </c>
      <c r="P433" s="20">
        <f t="shared" si="37"/>
        <v>9.1765833399888197E-2</v>
      </c>
      <c r="Q433" s="20">
        <f t="shared" si="32"/>
        <v>9.1765833399888197E-2</v>
      </c>
      <c r="R433" s="34">
        <f t="shared" si="35"/>
        <v>-227.44</v>
      </c>
      <c r="S433" s="34">
        <f t="shared" si="34"/>
        <v>-227.44</v>
      </c>
    </row>
    <row r="434" spans="1:19" hidden="1" x14ac:dyDescent="0.25">
      <c r="A434" s="2">
        <v>1</v>
      </c>
      <c r="B434" s="2">
        <v>32702</v>
      </c>
      <c r="C434" s="2" t="s">
        <v>504</v>
      </c>
      <c r="D434" s="2">
        <v>1310003</v>
      </c>
      <c r="E434" s="2" t="s">
        <v>504</v>
      </c>
      <c r="F434" s="2" t="str">
        <f t="shared" si="36"/>
        <v>1327021310003</v>
      </c>
      <c r="G434" s="2" t="s">
        <v>25</v>
      </c>
      <c r="H434" s="4">
        <v>7480.1</v>
      </c>
      <c r="I434" s="4">
        <v>0</v>
      </c>
      <c r="J434" s="4">
        <v>7480.1</v>
      </c>
      <c r="K434" s="4">
        <v>2063.0500000000002</v>
      </c>
      <c r="L434" s="4">
        <v>2063.0500000000002</v>
      </c>
      <c r="M434" s="4">
        <v>2063.0500000000002</v>
      </c>
      <c r="N434" s="4">
        <v>0</v>
      </c>
      <c r="O434" s="4">
        <v>5417.05</v>
      </c>
      <c r="P434" s="20">
        <f t="shared" si="37"/>
        <v>0.27580513629496933</v>
      </c>
      <c r="Q434" s="20">
        <f t="shared" si="32"/>
        <v>0.27580513629496933</v>
      </c>
      <c r="R434" s="34">
        <f t="shared" si="35"/>
        <v>-5417.05</v>
      </c>
      <c r="S434" s="34">
        <f t="shared" si="34"/>
        <v>-5417.05</v>
      </c>
    </row>
    <row r="435" spans="1:19" hidden="1" x14ac:dyDescent="0.25">
      <c r="A435" s="2">
        <v>1</v>
      </c>
      <c r="B435" s="2">
        <v>32702</v>
      </c>
      <c r="C435" s="2" t="s">
        <v>504</v>
      </c>
      <c r="D435" s="2">
        <v>1310004</v>
      </c>
      <c r="E435" s="2" t="s">
        <v>504</v>
      </c>
      <c r="F435" s="2" t="str">
        <f t="shared" si="36"/>
        <v>1327021310004</v>
      </c>
      <c r="G435" s="2" t="s">
        <v>26</v>
      </c>
      <c r="H435" s="4">
        <v>6707.79</v>
      </c>
      <c r="I435" s="4">
        <v>0</v>
      </c>
      <c r="J435" s="4">
        <v>6707.79</v>
      </c>
      <c r="K435" s="4">
        <v>1580.03</v>
      </c>
      <c r="L435" s="4">
        <v>1580.03</v>
      </c>
      <c r="M435" s="4">
        <v>1580.03</v>
      </c>
      <c r="N435" s="4">
        <v>0</v>
      </c>
      <c r="O435" s="4">
        <v>5127.76</v>
      </c>
      <c r="P435" s="20">
        <f t="shared" si="37"/>
        <v>0.23555150056874172</v>
      </c>
      <c r="Q435" s="20">
        <f t="shared" si="32"/>
        <v>0.23555150056874172</v>
      </c>
      <c r="R435" s="34">
        <f t="shared" si="35"/>
        <v>-5127.76</v>
      </c>
      <c r="S435" s="34">
        <f t="shared" si="34"/>
        <v>-5127.76</v>
      </c>
    </row>
    <row r="436" spans="1:19" hidden="1" x14ac:dyDescent="0.25">
      <c r="A436" s="2">
        <v>1</v>
      </c>
      <c r="B436" s="2">
        <v>32702</v>
      </c>
      <c r="C436" s="2" t="s">
        <v>504</v>
      </c>
      <c r="D436" s="2">
        <v>1500002</v>
      </c>
      <c r="E436" s="2" t="s">
        <v>504</v>
      </c>
      <c r="F436" s="2" t="str">
        <f t="shared" si="36"/>
        <v>1327021500002</v>
      </c>
      <c r="G436" s="2" t="s">
        <v>29</v>
      </c>
      <c r="H436" s="4">
        <v>0</v>
      </c>
      <c r="I436" s="4">
        <v>0</v>
      </c>
      <c r="J436" s="4">
        <v>0</v>
      </c>
      <c r="K436" s="4">
        <v>11.23</v>
      </c>
      <c r="L436" s="4">
        <v>11.23</v>
      </c>
      <c r="M436" s="4">
        <v>11.23</v>
      </c>
      <c r="N436" s="4">
        <v>0</v>
      </c>
      <c r="O436" s="4">
        <v>-11.23</v>
      </c>
      <c r="P436" s="20" t="e">
        <f t="shared" si="37"/>
        <v>#DIV/0!</v>
      </c>
      <c r="Q436" s="20" t="e">
        <f t="shared" si="32"/>
        <v>#DIV/0!</v>
      </c>
      <c r="R436" s="34">
        <f t="shared" si="35"/>
        <v>11.23</v>
      </c>
      <c r="S436" s="34">
        <f t="shared" si="34"/>
        <v>11.23</v>
      </c>
    </row>
    <row r="437" spans="1:19" hidden="1" x14ac:dyDescent="0.25">
      <c r="A437" s="2">
        <v>1</v>
      </c>
      <c r="B437" s="2">
        <v>32702</v>
      </c>
      <c r="C437" s="2" t="s">
        <v>504</v>
      </c>
      <c r="D437" s="2">
        <v>1500003</v>
      </c>
      <c r="E437" s="2" t="s">
        <v>504</v>
      </c>
      <c r="F437" s="2" t="str">
        <f t="shared" si="36"/>
        <v>1327021500003</v>
      </c>
      <c r="G437" s="2" t="s">
        <v>30</v>
      </c>
      <c r="H437" s="4">
        <v>0</v>
      </c>
      <c r="I437" s="4">
        <v>0</v>
      </c>
      <c r="J437" s="4">
        <v>0</v>
      </c>
      <c r="K437" s="4">
        <v>66.5</v>
      </c>
      <c r="L437" s="4">
        <v>66.5</v>
      </c>
      <c r="M437" s="4">
        <v>66.5</v>
      </c>
      <c r="N437" s="4">
        <v>0</v>
      </c>
      <c r="O437" s="4">
        <v>-66.5</v>
      </c>
      <c r="P437" s="20" t="e">
        <f t="shared" si="37"/>
        <v>#DIV/0!</v>
      </c>
      <c r="Q437" s="20" t="e">
        <f t="shared" si="32"/>
        <v>#DIV/0!</v>
      </c>
      <c r="R437" s="34">
        <f t="shared" si="35"/>
        <v>66.5</v>
      </c>
      <c r="S437" s="34">
        <f t="shared" si="34"/>
        <v>66.5</v>
      </c>
    </row>
    <row r="438" spans="1:19" hidden="1" x14ac:dyDescent="0.25">
      <c r="A438" s="2">
        <v>1</v>
      </c>
      <c r="B438" s="2">
        <v>32702</v>
      </c>
      <c r="C438" s="2" t="s">
        <v>504</v>
      </c>
      <c r="D438" s="2">
        <v>1510002</v>
      </c>
      <c r="E438" s="2" t="s">
        <v>504</v>
      </c>
      <c r="F438" s="2" t="str">
        <f t="shared" si="36"/>
        <v>1327021510002</v>
      </c>
      <c r="G438" s="2" t="s">
        <v>32</v>
      </c>
      <c r="H438" s="4">
        <v>0</v>
      </c>
      <c r="I438" s="4">
        <v>0</v>
      </c>
      <c r="J438" s="4">
        <v>0</v>
      </c>
      <c r="K438" s="4">
        <v>420</v>
      </c>
      <c r="L438" s="4">
        <v>420</v>
      </c>
      <c r="M438" s="4">
        <v>420</v>
      </c>
      <c r="N438" s="4">
        <v>0</v>
      </c>
      <c r="O438" s="4">
        <v>-420</v>
      </c>
      <c r="P438" s="20" t="e">
        <f t="shared" si="37"/>
        <v>#DIV/0!</v>
      </c>
      <c r="Q438" s="20" t="e">
        <f t="shared" si="32"/>
        <v>#DIV/0!</v>
      </c>
      <c r="R438" s="34">
        <f t="shared" si="35"/>
        <v>420</v>
      </c>
      <c r="S438" s="34">
        <f t="shared" si="34"/>
        <v>420</v>
      </c>
    </row>
    <row r="439" spans="1:19" hidden="1" x14ac:dyDescent="0.25">
      <c r="A439" s="2">
        <v>1</v>
      </c>
      <c r="B439" s="2">
        <v>32702</v>
      </c>
      <c r="C439" s="2" t="s">
        <v>504</v>
      </c>
      <c r="D439" s="2">
        <v>1600001</v>
      </c>
      <c r="E439" s="2" t="s">
        <v>504</v>
      </c>
      <c r="F439" s="2" t="str">
        <f t="shared" si="36"/>
        <v>1327021600001</v>
      </c>
      <c r="G439" s="2" t="s">
        <v>33</v>
      </c>
      <c r="H439" s="4">
        <v>12704.88</v>
      </c>
      <c r="I439" s="4">
        <v>0</v>
      </c>
      <c r="J439" s="4">
        <v>12704.88</v>
      </c>
      <c r="K439" s="4">
        <v>7180.29</v>
      </c>
      <c r="L439" s="4">
        <v>7180.29</v>
      </c>
      <c r="M439" s="4">
        <v>7180.29</v>
      </c>
      <c r="N439" s="4">
        <v>0</v>
      </c>
      <c r="O439" s="4">
        <v>5524.59</v>
      </c>
      <c r="P439" s="20">
        <f t="shared" si="37"/>
        <v>0.56516000151123036</v>
      </c>
      <c r="Q439" s="20">
        <f t="shared" si="32"/>
        <v>0.56516000151123036</v>
      </c>
      <c r="R439" s="34">
        <f t="shared" si="35"/>
        <v>-5524.5899999999992</v>
      </c>
      <c r="S439" s="34">
        <f t="shared" si="34"/>
        <v>-5524.5899999999992</v>
      </c>
    </row>
    <row r="440" spans="1:19" hidden="1" x14ac:dyDescent="0.25">
      <c r="A440" s="2">
        <v>9</v>
      </c>
      <c r="B440" s="2">
        <v>34202</v>
      </c>
      <c r="C440" s="2" t="s">
        <v>505</v>
      </c>
      <c r="D440" s="2">
        <v>2219900</v>
      </c>
      <c r="E440" s="2" t="s">
        <v>505</v>
      </c>
      <c r="F440" s="2" t="str">
        <f t="shared" si="36"/>
        <v>9342022219900</v>
      </c>
      <c r="G440" s="2" t="s">
        <v>152</v>
      </c>
      <c r="H440" s="4">
        <v>10000</v>
      </c>
      <c r="I440" s="4">
        <v>0</v>
      </c>
      <c r="J440" s="4">
        <v>10000</v>
      </c>
      <c r="K440" s="4">
        <v>7379.75</v>
      </c>
      <c r="L440" s="4">
        <v>7379.75</v>
      </c>
      <c r="M440" s="4">
        <v>7379.75</v>
      </c>
      <c r="N440" s="4">
        <v>0</v>
      </c>
      <c r="O440" s="4">
        <v>2620.25</v>
      </c>
      <c r="P440" s="20">
        <f t="shared" si="37"/>
        <v>0.73797500000000005</v>
      </c>
      <c r="Q440" s="20">
        <f t="shared" si="32"/>
        <v>0.73797500000000005</v>
      </c>
      <c r="R440" s="34">
        <f t="shared" si="35"/>
        <v>-2620.25</v>
      </c>
      <c r="S440" s="34">
        <f t="shared" si="34"/>
        <v>-2620.25</v>
      </c>
    </row>
    <row r="441" spans="1:19" hidden="1" x14ac:dyDescent="0.25">
      <c r="A441" s="2">
        <v>9</v>
      </c>
      <c r="B441" s="2">
        <v>34203</v>
      </c>
      <c r="C441" s="2" t="s">
        <v>505</v>
      </c>
      <c r="D441" s="2">
        <v>2219900</v>
      </c>
      <c r="E441" s="2" t="s">
        <v>505</v>
      </c>
      <c r="F441" s="2" t="str">
        <f t="shared" si="36"/>
        <v>9342032219900</v>
      </c>
      <c r="G441" s="2" t="s">
        <v>152</v>
      </c>
      <c r="H441" s="4">
        <v>14000</v>
      </c>
      <c r="I441" s="4">
        <v>0</v>
      </c>
      <c r="J441" s="4">
        <v>14000</v>
      </c>
      <c r="K441" s="4">
        <v>7871.6</v>
      </c>
      <c r="L441" s="4">
        <v>7871.6</v>
      </c>
      <c r="M441" s="4">
        <v>7871.6</v>
      </c>
      <c r="N441" s="4">
        <v>0</v>
      </c>
      <c r="O441" s="4">
        <v>6128.4</v>
      </c>
      <c r="P441" s="20">
        <f t="shared" si="37"/>
        <v>0.5622571428571429</v>
      </c>
      <c r="Q441" s="20">
        <f t="shared" si="32"/>
        <v>0.5622571428571429</v>
      </c>
      <c r="R441" s="34">
        <f t="shared" si="35"/>
        <v>-6128.4</v>
      </c>
      <c r="S441" s="34">
        <f t="shared" si="34"/>
        <v>-6128.4</v>
      </c>
    </row>
    <row r="442" spans="1:19" hidden="1" x14ac:dyDescent="0.25">
      <c r="A442" s="2">
        <v>10</v>
      </c>
      <c r="B442" s="2">
        <v>15100</v>
      </c>
      <c r="C442" s="2" t="s">
        <v>505</v>
      </c>
      <c r="D442" s="2">
        <v>2279900</v>
      </c>
      <c r="E442" s="2" t="s">
        <v>505</v>
      </c>
      <c r="F442" s="2" t="str">
        <f t="shared" si="36"/>
        <v>10151002279900</v>
      </c>
      <c r="G442" s="2" t="s">
        <v>68</v>
      </c>
      <c r="H442" s="4">
        <v>3000</v>
      </c>
      <c r="I442" s="4">
        <v>0</v>
      </c>
      <c r="J442" s="4">
        <v>3000</v>
      </c>
      <c r="K442" s="4">
        <v>0</v>
      </c>
      <c r="L442" s="4">
        <v>0</v>
      </c>
      <c r="M442" s="4">
        <v>0</v>
      </c>
      <c r="N442" s="4">
        <v>0</v>
      </c>
      <c r="O442" s="4">
        <v>3000</v>
      </c>
      <c r="P442" s="20">
        <f t="shared" si="37"/>
        <v>0</v>
      </c>
      <c r="Q442" s="20">
        <f t="shared" si="32"/>
        <v>0</v>
      </c>
      <c r="R442" s="34">
        <f t="shared" si="35"/>
        <v>-3000</v>
      </c>
      <c r="S442" s="34">
        <f t="shared" si="34"/>
        <v>-3000</v>
      </c>
    </row>
    <row r="443" spans="1:19" hidden="1" x14ac:dyDescent="0.25">
      <c r="A443" s="2">
        <v>1</v>
      </c>
      <c r="B443" s="2">
        <v>33301</v>
      </c>
      <c r="C443" s="2" t="s">
        <v>505</v>
      </c>
      <c r="D443" s="2">
        <v>2279900</v>
      </c>
      <c r="E443" s="2" t="s">
        <v>505</v>
      </c>
      <c r="F443" s="2" t="str">
        <f t="shared" si="36"/>
        <v>1333012279900</v>
      </c>
      <c r="G443" s="2" t="s">
        <v>68</v>
      </c>
      <c r="H443" s="4">
        <v>3000</v>
      </c>
      <c r="I443" s="4">
        <v>0</v>
      </c>
      <c r="J443" s="4">
        <v>3000</v>
      </c>
      <c r="K443" s="4">
        <v>6981.71</v>
      </c>
      <c r="L443" s="4">
        <v>6981.71</v>
      </c>
      <c r="M443" s="4">
        <v>6981.71</v>
      </c>
      <c r="N443" s="4">
        <v>0</v>
      </c>
      <c r="O443" s="4">
        <v>-3981.71</v>
      </c>
      <c r="P443" s="20">
        <f t="shared" si="37"/>
        <v>2.3272366666666668</v>
      </c>
      <c r="Q443" s="20">
        <f t="shared" si="32"/>
        <v>2.3272366666666668</v>
      </c>
      <c r="R443" s="34">
        <f t="shared" si="35"/>
        <v>3981.71</v>
      </c>
      <c r="S443" s="34">
        <f t="shared" si="34"/>
        <v>3981.71</v>
      </c>
    </row>
    <row r="444" spans="1:19" hidden="1" x14ac:dyDescent="0.25">
      <c r="A444" s="2">
        <v>1</v>
      </c>
      <c r="B444" s="2">
        <v>49100</v>
      </c>
      <c r="C444" s="2" t="s">
        <v>505</v>
      </c>
      <c r="D444" s="2">
        <v>2279900</v>
      </c>
      <c r="E444" s="2" t="s">
        <v>505</v>
      </c>
      <c r="F444" s="2" t="str">
        <f t="shared" si="36"/>
        <v>1491002279900</v>
      </c>
      <c r="G444" s="2" t="s">
        <v>68</v>
      </c>
      <c r="H444" s="4">
        <v>3000</v>
      </c>
      <c r="I444" s="4">
        <v>0</v>
      </c>
      <c r="J444" s="4">
        <v>3000</v>
      </c>
      <c r="K444" s="4">
        <v>6144.8</v>
      </c>
      <c r="L444" s="4">
        <v>5519.98</v>
      </c>
      <c r="M444" s="4">
        <v>5519.98</v>
      </c>
      <c r="N444" s="4">
        <v>0</v>
      </c>
      <c r="O444" s="4">
        <v>-2519.98</v>
      </c>
      <c r="P444" s="20">
        <f t="shared" si="37"/>
        <v>1.8399933333333331</v>
      </c>
      <c r="Q444" s="20">
        <f t="shared" si="32"/>
        <v>1.8399933333333331</v>
      </c>
      <c r="R444" s="34">
        <f t="shared" si="35"/>
        <v>2519.9799999999996</v>
      </c>
      <c r="S444" s="34">
        <f t="shared" si="34"/>
        <v>2519.9799999999996</v>
      </c>
    </row>
    <row r="445" spans="1:19" hidden="1" x14ac:dyDescent="0.25">
      <c r="A445" s="2">
        <v>1</v>
      </c>
      <c r="B445" s="2">
        <v>92000</v>
      </c>
      <c r="C445" s="2" t="s">
        <v>505</v>
      </c>
      <c r="D445" s="2">
        <v>2279900</v>
      </c>
      <c r="E445" s="2" t="s">
        <v>505</v>
      </c>
      <c r="F445" s="2" t="str">
        <f t="shared" si="36"/>
        <v>1920002279900</v>
      </c>
      <c r="G445" s="2" t="s">
        <v>68</v>
      </c>
      <c r="H445" s="4">
        <v>4000</v>
      </c>
      <c r="I445" s="4">
        <v>0</v>
      </c>
      <c r="J445" s="4">
        <v>4000</v>
      </c>
      <c r="K445" s="4">
        <v>4580.7</v>
      </c>
      <c r="L445" s="4">
        <v>2673.38</v>
      </c>
      <c r="M445" s="4">
        <v>2673.38</v>
      </c>
      <c r="N445" s="4">
        <v>0</v>
      </c>
      <c r="O445" s="4">
        <v>1326.62</v>
      </c>
      <c r="P445" s="20">
        <f t="shared" si="37"/>
        <v>0.66834500000000008</v>
      </c>
      <c r="Q445" s="20">
        <f t="shared" si="32"/>
        <v>0.66834500000000008</v>
      </c>
      <c r="R445" s="34">
        <f t="shared" si="35"/>
        <v>-1326.62</v>
      </c>
      <c r="S445" s="34">
        <f t="shared" si="34"/>
        <v>-1326.62</v>
      </c>
    </row>
    <row r="446" spans="1:19" hidden="1" x14ac:dyDescent="0.25">
      <c r="A446" s="2">
        <v>1</v>
      </c>
      <c r="B446" s="2">
        <v>33000</v>
      </c>
      <c r="C446" s="2" t="s">
        <v>504</v>
      </c>
      <c r="D446" s="2">
        <v>1300001</v>
      </c>
      <c r="E446" s="2" t="s">
        <v>504</v>
      </c>
      <c r="F446" s="2" t="str">
        <f t="shared" si="36"/>
        <v>1330001300001</v>
      </c>
      <c r="G446" s="2" t="s">
        <v>18</v>
      </c>
      <c r="H446" s="4">
        <v>55372.87</v>
      </c>
      <c r="I446" s="4">
        <v>22474.91</v>
      </c>
      <c r="J446" s="4">
        <v>77847.78</v>
      </c>
      <c r="K446" s="4">
        <v>46358.94</v>
      </c>
      <c r="L446" s="4">
        <v>46358.94</v>
      </c>
      <c r="M446" s="4">
        <v>46358.94</v>
      </c>
      <c r="N446" s="4">
        <v>0</v>
      </c>
      <c r="O446" s="4">
        <v>31488.84</v>
      </c>
      <c r="P446" s="20">
        <f t="shared" si="37"/>
        <v>0.83721396416692873</v>
      </c>
      <c r="Q446" s="20">
        <f t="shared" si="32"/>
        <v>0.59550754048477683</v>
      </c>
      <c r="R446" s="34">
        <f t="shared" si="35"/>
        <v>-9013.93</v>
      </c>
      <c r="S446" s="34">
        <f t="shared" si="34"/>
        <v>-31488.839999999997</v>
      </c>
    </row>
    <row r="447" spans="1:19" hidden="1" x14ac:dyDescent="0.25">
      <c r="A447" s="2">
        <v>1</v>
      </c>
      <c r="B447" s="2">
        <v>33000</v>
      </c>
      <c r="C447" s="2" t="s">
        <v>504</v>
      </c>
      <c r="D447" s="2">
        <v>1300002</v>
      </c>
      <c r="E447" s="2" t="s">
        <v>504</v>
      </c>
      <c r="F447" s="2" t="str">
        <f t="shared" si="36"/>
        <v>1330001300002</v>
      </c>
      <c r="G447" s="2" t="s">
        <v>19</v>
      </c>
      <c r="H447" s="4">
        <v>15980.66</v>
      </c>
      <c r="I447" s="4">
        <v>0</v>
      </c>
      <c r="J447" s="4">
        <v>15980.66</v>
      </c>
      <c r="K447" s="4">
        <v>12405.67</v>
      </c>
      <c r="L447" s="4">
        <v>12405.67</v>
      </c>
      <c r="M447" s="4">
        <v>12405.67</v>
      </c>
      <c r="N447" s="4">
        <v>0</v>
      </c>
      <c r="O447" s="4">
        <v>3574.99</v>
      </c>
      <c r="P447" s="20">
        <f t="shared" si="37"/>
        <v>0.7762927188238784</v>
      </c>
      <c r="Q447" s="20">
        <f t="shared" si="32"/>
        <v>0.7762927188238784</v>
      </c>
      <c r="R447" s="34">
        <f t="shared" si="35"/>
        <v>-3574.99</v>
      </c>
      <c r="S447" s="34">
        <f t="shared" si="34"/>
        <v>-3574.99</v>
      </c>
    </row>
    <row r="448" spans="1:19" hidden="1" x14ac:dyDescent="0.25">
      <c r="A448" s="2">
        <v>1</v>
      </c>
      <c r="B448" s="2">
        <v>33000</v>
      </c>
      <c r="C448" s="2" t="s">
        <v>504</v>
      </c>
      <c r="D448" s="2">
        <v>1300201</v>
      </c>
      <c r="E448" s="2" t="s">
        <v>504</v>
      </c>
      <c r="F448" s="2" t="str">
        <f t="shared" si="36"/>
        <v>1330001300201</v>
      </c>
      <c r="G448" s="2" t="s">
        <v>21</v>
      </c>
      <c r="H448" s="4">
        <v>32675.02</v>
      </c>
      <c r="I448" s="4">
        <v>-4000</v>
      </c>
      <c r="J448" s="4">
        <v>28675.02</v>
      </c>
      <c r="K448" s="4">
        <v>25627.98</v>
      </c>
      <c r="L448" s="4">
        <v>25627.98</v>
      </c>
      <c r="M448" s="4">
        <v>25627.98</v>
      </c>
      <c r="N448" s="4">
        <v>0</v>
      </c>
      <c r="O448" s="4">
        <v>3047.04</v>
      </c>
      <c r="P448" s="20">
        <f t="shared" si="37"/>
        <v>0.78432943575857028</v>
      </c>
      <c r="Q448" s="20">
        <f t="shared" si="32"/>
        <v>0.89373887097550408</v>
      </c>
      <c r="R448" s="34">
        <f t="shared" si="35"/>
        <v>-7047.0400000000009</v>
      </c>
      <c r="S448" s="34">
        <f t="shared" si="34"/>
        <v>-3047.0400000000009</v>
      </c>
    </row>
    <row r="449" spans="1:19" hidden="1" x14ac:dyDescent="0.25">
      <c r="A449" s="2">
        <v>1</v>
      </c>
      <c r="B449" s="2">
        <v>33000</v>
      </c>
      <c r="C449" s="2" t="s">
        <v>504</v>
      </c>
      <c r="D449" s="2">
        <v>1300202</v>
      </c>
      <c r="E449" s="2" t="s">
        <v>504</v>
      </c>
      <c r="F449" s="2" t="str">
        <f t="shared" si="36"/>
        <v>1330001300202</v>
      </c>
      <c r="G449" s="2" t="s">
        <v>22</v>
      </c>
      <c r="H449" s="4">
        <v>36498.839999999997</v>
      </c>
      <c r="I449" s="4">
        <v>-4000</v>
      </c>
      <c r="J449" s="4">
        <v>32498.84</v>
      </c>
      <c r="K449" s="4">
        <v>27918.240000000002</v>
      </c>
      <c r="L449" s="4">
        <v>27918.240000000002</v>
      </c>
      <c r="M449" s="4">
        <v>27918.240000000002</v>
      </c>
      <c r="N449" s="4">
        <v>0</v>
      </c>
      <c r="O449" s="4">
        <v>4580.6000000000004</v>
      </c>
      <c r="P449" s="20">
        <f t="shared" si="37"/>
        <v>0.76490759706335887</v>
      </c>
      <c r="Q449" s="20">
        <f t="shared" si="32"/>
        <v>0.85905343083014662</v>
      </c>
      <c r="R449" s="34">
        <f t="shared" si="35"/>
        <v>-8580.5999999999949</v>
      </c>
      <c r="S449" s="34">
        <f t="shared" si="34"/>
        <v>-4580.5999999999985</v>
      </c>
    </row>
    <row r="450" spans="1:19" hidden="1" x14ac:dyDescent="0.25">
      <c r="A450" s="2">
        <v>1</v>
      </c>
      <c r="B450" s="2">
        <v>33000</v>
      </c>
      <c r="C450" s="2" t="s">
        <v>504</v>
      </c>
      <c r="D450" s="2">
        <v>1310001</v>
      </c>
      <c r="E450" s="2" t="s">
        <v>504</v>
      </c>
      <c r="F450" s="2" t="str">
        <f t="shared" si="36"/>
        <v>1330001310001</v>
      </c>
      <c r="G450" s="2" t="s">
        <v>23</v>
      </c>
      <c r="H450" s="4">
        <v>16962.259999999998</v>
      </c>
      <c r="I450" s="4">
        <v>0</v>
      </c>
      <c r="J450" s="4">
        <v>16962.259999999998</v>
      </c>
      <c r="K450" s="4">
        <v>28671.72</v>
      </c>
      <c r="L450" s="4">
        <v>28671.72</v>
      </c>
      <c r="M450" s="4">
        <v>28671.72</v>
      </c>
      <c r="N450" s="4">
        <v>0</v>
      </c>
      <c r="O450" s="4">
        <v>-11709.46</v>
      </c>
      <c r="P450" s="20">
        <f t="shared" si="37"/>
        <v>1.690324284617734</v>
      </c>
      <c r="Q450" s="20">
        <f t="shared" si="32"/>
        <v>1.690324284617734</v>
      </c>
      <c r="R450" s="34">
        <f t="shared" si="35"/>
        <v>11709.460000000003</v>
      </c>
      <c r="S450" s="34">
        <f t="shared" si="34"/>
        <v>11709.460000000003</v>
      </c>
    </row>
    <row r="451" spans="1:19" hidden="1" x14ac:dyDescent="0.25">
      <c r="A451" s="2">
        <v>1</v>
      </c>
      <c r="B451" s="2">
        <v>33000</v>
      </c>
      <c r="C451" s="2" t="s">
        <v>504</v>
      </c>
      <c r="D451" s="2">
        <v>1310002</v>
      </c>
      <c r="E451" s="2" t="s">
        <v>504</v>
      </c>
      <c r="F451" s="2" t="str">
        <f t="shared" si="36"/>
        <v>1330001310002</v>
      </c>
      <c r="G451" s="2" t="s">
        <v>24</v>
      </c>
      <c r="H451" s="4">
        <v>3264.86</v>
      </c>
      <c r="I451" s="4">
        <v>0</v>
      </c>
      <c r="J451" s="4">
        <v>3264.86</v>
      </c>
      <c r="K451" s="4">
        <v>3297.4</v>
      </c>
      <c r="L451" s="4">
        <v>3297.4</v>
      </c>
      <c r="M451" s="4">
        <v>3297.4</v>
      </c>
      <c r="N451" s="4">
        <v>0</v>
      </c>
      <c r="O451" s="4">
        <v>-32.54</v>
      </c>
      <c r="P451" s="20">
        <f t="shared" si="37"/>
        <v>1.0099667367054024</v>
      </c>
      <c r="Q451" s="20">
        <f t="shared" ref="Q451:Q514" si="38">(L451*100%)/J451</f>
        <v>1.0099667367054024</v>
      </c>
      <c r="R451" s="34">
        <f t="shared" ref="R451:R514" si="39">L451-H451</f>
        <v>32.539999999999964</v>
      </c>
      <c r="S451" s="34">
        <f t="shared" ref="S451:S514" si="40">L451-J451</f>
        <v>32.539999999999964</v>
      </c>
    </row>
    <row r="452" spans="1:19" hidden="1" x14ac:dyDescent="0.25">
      <c r="A452" s="2">
        <v>1</v>
      </c>
      <c r="B452" s="2">
        <v>33000</v>
      </c>
      <c r="C452" s="2" t="s">
        <v>504</v>
      </c>
      <c r="D452" s="2">
        <v>1310003</v>
      </c>
      <c r="E452" s="2" t="s">
        <v>504</v>
      </c>
      <c r="F452" s="2" t="str">
        <f t="shared" si="36"/>
        <v>1330001310003</v>
      </c>
      <c r="G452" s="2" t="s">
        <v>25</v>
      </c>
      <c r="H452" s="4">
        <v>13471.5</v>
      </c>
      <c r="I452" s="4">
        <v>0</v>
      </c>
      <c r="J452" s="4">
        <v>13471.5</v>
      </c>
      <c r="K452" s="4">
        <v>17862.740000000002</v>
      </c>
      <c r="L452" s="4">
        <v>17862.740000000002</v>
      </c>
      <c r="M452" s="4">
        <v>17862.740000000002</v>
      </c>
      <c r="N452" s="4">
        <v>0</v>
      </c>
      <c r="O452" s="4">
        <v>-4391.24</v>
      </c>
      <c r="P452" s="20">
        <f t="shared" si="37"/>
        <v>1.3259651857625359</v>
      </c>
      <c r="Q452" s="20">
        <f t="shared" si="38"/>
        <v>1.3259651857625359</v>
      </c>
      <c r="R452" s="34">
        <f t="shared" si="39"/>
        <v>4391.2400000000016</v>
      </c>
      <c r="S452" s="34">
        <f t="shared" si="40"/>
        <v>4391.2400000000016</v>
      </c>
    </row>
    <row r="453" spans="1:19" hidden="1" x14ac:dyDescent="0.25">
      <c r="A453" s="2">
        <v>1</v>
      </c>
      <c r="B453" s="2">
        <v>33000</v>
      </c>
      <c r="C453" s="2" t="s">
        <v>504</v>
      </c>
      <c r="D453" s="2">
        <v>1310004</v>
      </c>
      <c r="E453" s="2" t="s">
        <v>504</v>
      </c>
      <c r="F453" s="2" t="str">
        <f t="shared" si="36"/>
        <v>1330001310004</v>
      </c>
      <c r="G453" s="2" t="s">
        <v>26</v>
      </c>
      <c r="H453" s="4">
        <v>18524.939999999999</v>
      </c>
      <c r="I453" s="4">
        <v>0</v>
      </c>
      <c r="J453" s="4">
        <v>18524.939999999999</v>
      </c>
      <c r="K453" s="4">
        <v>26790.12</v>
      </c>
      <c r="L453" s="4">
        <v>26790.12</v>
      </c>
      <c r="M453" s="4">
        <v>26790.12</v>
      </c>
      <c r="N453" s="4">
        <v>0</v>
      </c>
      <c r="O453" s="4">
        <v>-8265.18</v>
      </c>
      <c r="P453" s="20">
        <f t="shared" si="37"/>
        <v>1.4461650078218877</v>
      </c>
      <c r="Q453" s="20">
        <f t="shared" si="38"/>
        <v>1.4461650078218877</v>
      </c>
      <c r="R453" s="34">
        <f t="shared" si="39"/>
        <v>8265.18</v>
      </c>
      <c r="S453" s="34">
        <f t="shared" si="40"/>
        <v>8265.18</v>
      </c>
    </row>
    <row r="454" spans="1:19" hidden="1" x14ac:dyDescent="0.25">
      <c r="A454" s="2">
        <v>1</v>
      </c>
      <c r="B454" s="2">
        <v>33000</v>
      </c>
      <c r="C454" s="2" t="s">
        <v>504</v>
      </c>
      <c r="D454" s="2">
        <v>1500002</v>
      </c>
      <c r="E454" s="2" t="s">
        <v>504</v>
      </c>
      <c r="F454" s="2" t="str">
        <f t="shared" si="36"/>
        <v>1330001500002</v>
      </c>
      <c r="G454" s="2" t="s">
        <v>29</v>
      </c>
      <c r="H454" s="4">
        <v>0</v>
      </c>
      <c r="I454" s="4">
        <v>1183.3800000000001</v>
      </c>
      <c r="J454" s="4">
        <v>1183.3800000000001</v>
      </c>
      <c r="K454" s="4">
        <v>763.51</v>
      </c>
      <c r="L454" s="4">
        <v>763.51</v>
      </c>
      <c r="M454" s="4">
        <v>763.51</v>
      </c>
      <c r="N454" s="4">
        <v>0</v>
      </c>
      <c r="O454" s="4">
        <v>419.87</v>
      </c>
      <c r="P454" s="20" t="e">
        <f t="shared" si="37"/>
        <v>#DIV/0!</v>
      </c>
      <c r="Q454" s="20">
        <f t="shared" si="38"/>
        <v>0.64519427402862983</v>
      </c>
      <c r="R454" s="34">
        <f t="shared" si="39"/>
        <v>763.51</v>
      </c>
      <c r="S454" s="34">
        <f t="shared" si="40"/>
        <v>-419.87000000000012</v>
      </c>
    </row>
    <row r="455" spans="1:19" hidden="1" x14ac:dyDescent="0.25">
      <c r="A455" s="2">
        <v>1</v>
      </c>
      <c r="B455" s="2">
        <v>33000</v>
      </c>
      <c r="C455" s="2" t="s">
        <v>504</v>
      </c>
      <c r="D455" s="2">
        <v>1500003</v>
      </c>
      <c r="E455" s="2" t="s">
        <v>504</v>
      </c>
      <c r="F455" s="2" t="str">
        <f t="shared" si="36"/>
        <v>1330001500003</v>
      </c>
      <c r="G455" s="2" t="s">
        <v>30</v>
      </c>
      <c r="H455" s="4">
        <v>0</v>
      </c>
      <c r="I455" s="4">
        <v>0</v>
      </c>
      <c r="J455" s="4">
        <v>0</v>
      </c>
      <c r="K455" s="4">
        <v>554.42999999999995</v>
      </c>
      <c r="L455" s="4">
        <v>554.42999999999995</v>
      </c>
      <c r="M455" s="4">
        <v>554.42999999999995</v>
      </c>
      <c r="N455" s="4">
        <v>0</v>
      </c>
      <c r="O455" s="4">
        <v>-554.42999999999995</v>
      </c>
      <c r="P455" s="20" t="e">
        <f t="shared" si="37"/>
        <v>#DIV/0!</v>
      </c>
      <c r="Q455" s="20" t="e">
        <f t="shared" si="38"/>
        <v>#DIV/0!</v>
      </c>
      <c r="R455" s="34">
        <f t="shared" si="39"/>
        <v>554.42999999999995</v>
      </c>
      <c r="S455" s="34">
        <f t="shared" si="40"/>
        <v>554.42999999999995</v>
      </c>
    </row>
    <row r="456" spans="1:19" hidden="1" x14ac:dyDescent="0.25">
      <c r="A456" s="2">
        <v>1</v>
      </c>
      <c r="B456" s="2">
        <v>33000</v>
      </c>
      <c r="C456" s="2" t="s">
        <v>504</v>
      </c>
      <c r="D456" s="2">
        <v>1600001</v>
      </c>
      <c r="E456" s="2" t="s">
        <v>504</v>
      </c>
      <c r="F456" s="2" t="str">
        <f t="shared" si="36"/>
        <v>1330001600001</v>
      </c>
      <c r="G456" s="2" t="s">
        <v>33</v>
      </c>
      <c r="H456" s="4">
        <v>59287.85</v>
      </c>
      <c r="I456" s="4">
        <v>7386.5</v>
      </c>
      <c r="J456" s="4">
        <v>66674.350000000006</v>
      </c>
      <c r="K456" s="4">
        <v>61496.41</v>
      </c>
      <c r="L456" s="4">
        <v>61496.41</v>
      </c>
      <c r="M456" s="4">
        <v>61496.41</v>
      </c>
      <c r="N456" s="4">
        <v>0</v>
      </c>
      <c r="O456" s="4">
        <v>5177.9399999999996</v>
      </c>
      <c r="P456" s="20">
        <f t="shared" si="37"/>
        <v>1.0372514773262989</v>
      </c>
      <c r="Q456" s="20">
        <f t="shared" si="38"/>
        <v>0.92233985033224919</v>
      </c>
      <c r="R456" s="34">
        <f t="shared" si="39"/>
        <v>2208.5600000000049</v>
      </c>
      <c r="S456" s="34">
        <f t="shared" si="40"/>
        <v>-5177.9400000000023</v>
      </c>
    </row>
    <row r="457" spans="1:19" hidden="1" x14ac:dyDescent="0.25">
      <c r="A457" s="2">
        <v>2</v>
      </c>
      <c r="B457" s="2">
        <v>13200</v>
      </c>
      <c r="C457" s="2" t="s">
        <v>505</v>
      </c>
      <c r="D457" s="2">
        <v>2279900</v>
      </c>
      <c r="E457" s="2" t="s">
        <v>505</v>
      </c>
      <c r="F457" s="2" t="str">
        <f t="shared" si="36"/>
        <v>2132002279900</v>
      </c>
      <c r="G457" s="2" t="s">
        <v>68</v>
      </c>
      <c r="H457" s="4">
        <v>2000</v>
      </c>
      <c r="I457" s="4">
        <v>0</v>
      </c>
      <c r="J457" s="4">
        <v>2000</v>
      </c>
      <c r="K457" s="4">
        <v>2131.7800000000002</v>
      </c>
      <c r="L457" s="4">
        <v>2131.7800000000002</v>
      </c>
      <c r="M457" s="4">
        <v>2131.7800000000002</v>
      </c>
      <c r="N457" s="4">
        <v>0</v>
      </c>
      <c r="O457" s="4">
        <v>-131.78</v>
      </c>
      <c r="P457" s="20">
        <f t="shared" si="37"/>
        <v>1.06589</v>
      </c>
      <c r="Q457" s="20">
        <f t="shared" si="38"/>
        <v>1.06589</v>
      </c>
      <c r="R457" s="34">
        <f t="shared" si="39"/>
        <v>131.7800000000002</v>
      </c>
      <c r="S457" s="34">
        <f t="shared" si="40"/>
        <v>131.7800000000002</v>
      </c>
    </row>
    <row r="458" spans="1:19" hidden="1" x14ac:dyDescent="0.25">
      <c r="A458" s="2">
        <v>2</v>
      </c>
      <c r="B458" s="2">
        <v>43000</v>
      </c>
      <c r="C458" s="2" t="s">
        <v>505</v>
      </c>
      <c r="D458" s="2">
        <v>2279900</v>
      </c>
      <c r="E458" s="2" t="s">
        <v>505</v>
      </c>
      <c r="F458" s="2" t="str">
        <f t="shared" si="36"/>
        <v>2430002279900</v>
      </c>
      <c r="G458" s="2" t="s">
        <v>68</v>
      </c>
      <c r="H458" s="4">
        <v>4000</v>
      </c>
      <c r="I458" s="4">
        <v>0</v>
      </c>
      <c r="J458" s="4">
        <v>4000</v>
      </c>
      <c r="K458" s="4">
        <v>6442.49</v>
      </c>
      <c r="L458" s="4">
        <v>6382.49</v>
      </c>
      <c r="M458" s="4">
        <v>6382.49</v>
      </c>
      <c r="N458" s="4">
        <v>0</v>
      </c>
      <c r="O458" s="4">
        <v>-2382.4899999999998</v>
      </c>
      <c r="P458" s="20">
        <f t="shared" si="37"/>
        <v>1.5956224999999999</v>
      </c>
      <c r="Q458" s="20">
        <f t="shared" si="38"/>
        <v>1.5956224999999999</v>
      </c>
      <c r="R458" s="34">
        <f t="shared" si="39"/>
        <v>2382.4899999999998</v>
      </c>
      <c r="S458" s="34">
        <f t="shared" si="40"/>
        <v>2382.4899999999998</v>
      </c>
    </row>
    <row r="459" spans="1:19" hidden="1" x14ac:dyDescent="0.25">
      <c r="A459" s="2">
        <v>2</v>
      </c>
      <c r="B459" s="2">
        <v>43110</v>
      </c>
      <c r="C459" s="2" t="s">
        <v>505</v>
      </c>
      <c r="D459" s="2">
        <v>2279900</v>
      </c>
      <c r="E459" s="2" t="s">
        <v>505</v>
      </c>
      <c r="F459" s="2" t="str">
        <f t="shared" si="36"/>
        <v>2431102279900</v>
      </c>
      <c r="G459" s="2" t="s">
        <v>68</v>
      </c>
      <c r="H459" s="4">
        <v>1000</v>
      </c>
      <c r="I459" s="4">
        <v>0</v>
      </c>
      <c r="J459" s="4">
        <v>1000</v>
      </c>
      <c r="K459" s="4">
        <v>0</v>
      </c>
      <c r="L459" s="4">
        <v>0</v>
      </c>
      <c r="M459" s="4">
        <v>0</v>
      </c>
      <c r="N459" s="4">
        <v>0</v>
      </c>
      <c r="O459" s="4">
        <v>1000</v>
      </c>
      <c r="P459" s="20">
        <f t="shared" si="37"/>
        <v>0</v>
      </c>
      <c r="Q459" s="20">
        <f t="shared" si="38"/>
        <v>0</v>
      </c>
      <c r="R459" s="34">
        <f t="shared" si="39"/>
        <v>-1000</v>
      </c>
      <c r="S459" s="34">
        <f t="shared" si="40"/>
        <v>-1000</v>
      </c>
    </row>
    <row r="460" spans="1:19" hidden="1" x14ac:dyDescent="0.25">
      <c r="A460" s="2">
        <v>2</v>
      </c>
      <c r="B460" s="2">
        <v>43111</v>
      </c>
      <c r="C460" s="2" t="s">
        <v>505</v>
      </c>
      <c r="D460" s="2">
        <v>2279900</v>
      </c>
      <c r="E460" s="2" t="s">
        <v>505</v>
      </c>
      <c r="F460" s="2" t="str">
        <f t="shared" si="36"/>
        <v>2431112279900</v>
      </c>
      <c r="G460" s="2" t="s">
        <v>68</v>
      </c>
      <c r="H460" s="4">
        <v>1000</v>
      </c>
      <c r="I460" s="4">
        <v>0</v>
      </c>
      <c r="J460" s="4">
        <v>1000</v>
      </c>
      <c r="K460" s="4">
        <v>488</v>
      </c>
      <c r="L460" s="4">
        <v>488</v>
      </c>
      <c r="M460" s="4">
        <v>488</v>
      </c>
      <c r="N460" s="4">
        <v>0</v>
      </c>
      <c r="O460" s="4">
        <v>512</v>
      </c>
      <c r="P460" s="20">
        <f t="shared" si="37"/>
        <v>0.48799999999999999</v>
      </c>
      <c r="Q460" s="20">
        <f t="shared" si="38"/>
        <v>0.48799999999999999</v>
      </c>
      <c r="R460" s="34">
        <f t="shared" si="39"/>
        <v>-512</v>
      </c>
      <c r="S460" s="34">
        <f t="shared" si="40"/>
        <v>-512</v>
      </c>
    </row>
    <row r="461" spans="1:19" hidden="1" x14ac:dyDescent="0.25">
      <c r="A461" s="2">
        <v>2</v>
      </c>
      <c r="B461" s="2">
        <v>43112</v>
      </c>
      <c r="C461" s="2" t="s">
        <v>505</v>
      </c>
      <c r="D461" s="2">
        <v>2279900</v>
      </c>
      <c r="E461" s="2" t="s">
        <v>505</v>
      </c>
      <c r="F461" s="2" t="str">
        <f t="shared" si="36"/>
        <v>2431122279900</v>
      </c>
      <c r="G461" s="2" t="s">
        <v>68</v>
      </c>
      <c r="H461" s="4">
        <v>1000</v>
      </c>
      <c r="I461" s="4">
        <v>0</v>
      </c>
      <c r="J461" s="4">
        <v>1000</v>
      </c>
      <c r="K461" s="4">
        <v>0</v>
      </c>
      <c r="L461" s="4">
        <v>0</v>
      </c>
      <c r="M461" s="4">
        <v>0</v>
      </c>
      <c r="N461" s="4">
        <v>0</v>
      </c>
      <c r="O461" s="4">
        <v>1000</v>
      </c>
      <c r="P461" s="20">
        <f t="shared" si="37"/>
        <v>0</v>
      </c>
      <c r="Q461" s="20">
        <f t="shared" si="38"/>
        <v>0</v>
      </c>
      <c r="R461" s="34">
        <f t="shared" si="39"/>
        <v>-1000</v>
      </c>
      <c r="S461" s="34">
        <f t="shared" si="40"/>
        <v>-1000</v>
      </c>
    </row>
    <row r="462" spans="1:19" hidden="1" x14ac:dyDescent="0.25">
      <c r="A462" s="2">
        <v>2</v>
      </c>
      <c r="B462" s="2">
        <v>43114</v>
      </c>
      <c r="C462" s="2" t="s">
        <v>505</v>
      </c>
      <c r="D462" s="2">
        <v>2279900</v>
      </c>
      <c r="E462" s="2" t="s">
        <v>505</v>
      </c>
      <c r="F462" s="2" t="str">
        <f t="shared" si="36"/>
        <v>2431142279900</v>
      </c>
      <c r="G462" s="2" t="s">
        <v>68</v>
      </c>
      <c r="H462" s="4">
        <v>830</v>
      </c>
      <c r="I462" s="4">
        <v>0</v>
      </c>
      <c r="J462" s="4">
        <v>830</v>
      </c>
      <c r="K462" s="4">
        <v>0</v>
      </c>
      <c r="L462" s="4">
        <v>0</v>
      </c>
      <c r="M462" s="4">
        <v>0</v>
      </c>
      <c r="N462" s="4">
        <v>0</v>
      </c>
      <c r="O462" s="4">
        <v>830</v>
      </c>
      <c r="P462" s="20">
        <f t="shared" si="37"/>
        <v>0</v>
      </c>
      <c r="Q462" s="20">
        <f t="shared" si="38"/>
        <v>0</v>
      </c>
      <c r="R462" s="34">
        <f t="shared" si="39"/>
        <v>-830</v>
      </c>
      <c r="S462" s="34">
        <f t="shared" si="40"/>
        <v>-830</v>
      </c>
    </row>
    <row r="463" spans="1:19" hidden="1" x14ac:dyDescent="0.25">
      <c r="A463" s="2">
        <v>3</v>
      </c>
      <c r="B463" s="2">
        <v>93100</v>
      </c>
      <c r="C463" s="2" t="s">
        <v>505</v>
      </c>
      <c r="D463" s="2">
        <v>2279900</v>
      </c>
      <c r="E463" s="2" t="s">
        <v>505</v>
      </c>
      <c r="F463" s="2" t="str">
        <f t="shared" si="36"/>
        <v>3931002279900</v>
      </c>
      <c r="G463" s="2" t="s">
        <v>68</v>
      </c>
      <c r="H463" s="4">
        <v>18000</v>
      </c>
      <c r="I463" s="4">
        <v>16214</v>
      </c>
      <c r="J463" s="4">
        <v>34214</v>
      </c>
      <c r="K463" s="4">
        <v>47319.47</v>
      </c>
      <c r="L463" s="4">
        <v>35171.07</v>
      </c>
      <c r="M463" s="4">
        <v>35171.07</v>
      </c>
      <c r="N463" s="4">
        <v>0</v>
      </c>
      <c r="O463" s="4">
        <v>-957.07</v>
      </c>
      <c r="P463" s="20">
        <f t="shared" si="37"/>
        <v>1.9539483333333334</v>
      </c>
      <c r="Q463" s="20">
        <f t="shared" si="38"/>
        <v>1.0279730519670309</v>
      </c>
      <c r="R463" s="34">
        <f t="shared" si="39"/>
        <v>17171.07</v>
      </c>
      <c r="S463" s="34">
        <f t="shared" si="40"/>
        <v>957.06999999999971</v>
      </c>
    </row>
    <row r="464" spans="1:19" hidden="1" x14ac:dyDescent="0.25">
      <c r="A464" s="2">
        <v>1</v>
      </c>
      <c r="B464" s="2">
        <v>33210</v>
      </c>
      <c r="C464" s="2" t="s">
        <v>504</v>
      </c>
      <c r="D464" s="2">
        <v>1300001</v>
      </c>
      <c r="E464" s="2" t="s">
        <v>504</v>
      </c>
      <c r="F464" s="2" t="str">
        <f t="shared" si="36"/>
        <v>1332101300001</v>
      </c>
      <c r="G464" s="2" t="s">
        <v>18</v>
      </c>
      <c r="H464" s="4">
        <v>60606.18</v>
      </c>
      <c r="I464" s="4">
        <v>0</v>
      </c>
      <c r="J464" s="4">
        <v>60606.18</v>
      </c>
      <c r="K464" s="4">
        <v>58086.52</v>
      </c>
      <c r="L464" s="4">
        <v>58086.52</v>
      </c>
      <c r="M464" s="4">
        <v>58086.52</v>
      </c>
      <c r="N464" s="4">
        <v>0</v>
      </c>
      <c r="O464" s="4">
        <v>2519.66</v>
      </c>
      <c r="P464" s="20">
        <f t="shared" si="37"/>
        <v>0.95842569190138693</v>
      </c>
      <c r="Q464" s="20">
        <f t="shared" si="38"/>
        <v>0.95842569190138693</v>
      </c>
      <c r="R464" s="34">
        <f t="shared" si="39"/>
        <v>-2519.6600000000035</v>
      </c>
      <c r="S464" s="34">
        <f t="shared" si="40"/>
        <v>-2519.6600000000035</v>
      </c>
    </row>
    <row r="465" spans="1:19" hidden="1" x14ac:dyDescent="0.25">
      <c r="A465" s="2">
        <v>1</v>
      </c>
      <c r="B465" s="2">
        <v>33210</v>
      </c>
      <c r="C465" s="2" t="s">
        <v>504</v>
      </c>
      <c r="D465" s="2">
        <v>1300002</v>
      </c>
      <c r="E465" s="2" t="s">
        <v>504</v>
      </c>
      <c r="F465" s="2" t="str">
        <f t="shared" si="36"/>
        <v>1332101300002</v>
      </c>
      <c r="G465" s="2" t="s">
        <v>19</v>
      </c>
      <c r="H465" s="4">
        <v>20611.55</v>
      </c>
      <c r="I465" s="4">
        <v>0</v>
      </c>
      <c r="J465" s="4">
        <v>20611.55</v>
      </c>
      <c r="K465" s="4">
        <v>19990.099999999999</v>
      </c>
      <c r="L465" s="4">
        <v>19990.099999999999</v>
      </c>
      <c r="M465" s="4">
        <v>19990.099999999999</v>
      </c>
      <c r="N465" s="4">
        <v>0</v>
      </c>
      <c r="O465" s="4">
        <v>621.45000000000005</v>
      </c>
      <c r="P465" s="20">
        <f t="shared" si="37"/>
        <v>0.96984942908223781</v>
      </c>
      <c r="Q465" s="20">
        <f t="shared" si="38"/>
        <v>0.96984942908223781</v>
      </c>
      <c r="R465" s="34">
        <f t="shared" si="39"/>
        <v>-621.45000000000073</v>
      </c>
      <c r="S465" s="34">
        <f t="shared" si="40"/>
        <v>-621.45000000000073</v>
      </c>
    </row>
    <row r="466" spans="1:19" hidden="1" x14ac:dyDescent="0.25">
      <c r="A466" s="2">
        <v>1</v>
      </c>
      <c r="B466" s="2">
        <v>33210</v>
      </c>
      <c r="C466" s="2" t="s">
        <v>504</v>
      </c>
      <c r="D466" s="2">
        <v>1300101</v>
      </c>
      <c r="E466" s="2" t="s">
        <v>504</v>
      </c>
      <c r="F466" s="2" t="str">
        <f t="shared" si="36"/>
        <v>1332101300101</v>
      </c>
      <c r="G466" s="2" t="s">
        <v>20</v>
      </c>
      <c r="H466" s="4">
        <v>0</v>
      </c>
      <c r="I466" s="4">
        <v>0</v>
      </c>
      <c r="J466" s="4">
        <v>0</v>
      </c>
      <c r="K466" s="4">
        <v>357.85</v>
      </c>
      <c r="L466" s="4">
        <v>357.85</v>
      </c>
      <c r="M466" s="4">
        <v>357.85</v>
      </c>
      <c r="N466" s="4">
        <v>0</v>
      </c>
      <c r="O466" s="4">
        <v>-357.85</v>
      </c>
      <c r="P466" s="20" t="e">
        <f t="shared" si="37"/>
        <v>#DIV/0!</v>
      </c>
      <c r="Q466" s="20" t="e">
        <f t="shared" si="38"/>
        <v>#DIV/0!</v>
      </c>
      <c r="R466" s="34">
        <f t="shared" si="39"/>
        <v>357.85</v>
      </c>
      <c r="S466" s="34">
        <f t="shared" si="40"/>
        <v>357.85</v>
      </c>
    </row>
    <row r="467" spans="1:19" hidden="1" x14ac:dyDescent="0.25">
      <c r="A467" s="2">
        <v>1</v>
      </c>
      <c r="B467" s="2">
        <v>33210</v>
      </c>
      <c r="C467" s="2" t="s">
        <v>504</v>
      </c>
      <c r="D467" s="2">
        <v>1300201</v>
      </c>
      <c r="E467" s="2" t="s">
        <v>504</v>
      </c>
      <c r="F467" s="2" t="str">
        <f t="shared" si="36"/>
        <v>1332101300201</v>
      </c>
      <c r="G467" s="2" t="s">
        <v>21</v>
      </c>
      <c r="H467" s="4">
        <v>33809.72</v>
      </c>
      <c r="I467" s="4">
        <v>0</v>
      </c>
      <c r="J467" s="4">
        <v>33809.72</v>
      </c>
      <c r="K467" s="4">
        <v>32397.59</v>
      </c>
      <c r="L467" s="4">
        <v>32397.59</v>
      </c>
      <c r="M467" s="4">
        <v>32397.59</v>
      </c>
      <c r="N467" s="4">
        <v>0</v>
      </c>
      <c r="O467" s="4">
        <v>1412.13</v>
      </c>
      <c r="P467" s="20">
        <f t="shared" si="37"/>
        <v>0.95823301701404207</v>
      </c>
      <c r="Q467" s="20">
        <f t="shared" si="38"/>
        <v>0.95823301701404207</v>
      </c>
      <c r="R467" s="34">
        <f t="shared" si="39"/>
        <v>-1412.130000000001</v>
      </c>
      <c r="S467" s="34">
        <f t="shared" si="40"/>
        <v>-1412.130000000001</v>
      </c>
    </row>
    <row r="468" spans="1:19" hidden="1" x14ac:dyDescent="0.25">
      <c r="A468" s="2">
        <v>1</v>
      </c>
      <c r="B468" s="2">
        <v>33210</v>
      </c>
      <c r="C468" s="2" t="s">
        <v>504</v>
      </c>
      <c r="D468" s="2">
        <v>1300202</v>
      </c>
      <c r="E468" s="2" t="s">
        <v>504</v>
      </c>
      <c r="F468" s="2" t="str">
        <f t="shared" si="36"/>
        <v>1332101300202</v>
      </c>
      <c r="G468" s="2" t="s">
        <v>22</v>
      </c>
      <c r="H468" s="4">
        <v>33622.68</v>
      </c>
      <c r="I468" s="4">
        <v>0</v>
      </c>
      <c r="J468" s="4">
        <v>33622.68</v>
      </c>
      <c r="K468" s="4">
        <v>32003.13</v>
      </c>
      <c r="L468" s="4">
        <v>32003.13</v>
      </c>
      <c r="M468" s="4">
        <v>32003.13</v>
      </c>
      <c r="N468" s="4">
        <v>0</v>
      </c>
      <c r="O468" s="4">
        <v>1619.55</v>
      </c>
      <c r="P468" s="20">
        <f t="shared" si="37"/>
        <v>0.951831620798818</v>
      </c>
      <c r="Q468" s="20">
        <f t="shared" si="38"/>
        <v>0.951831620798818</v>
      </c>
      <c r="R468" s="34">
        <f t="shared" si="39"/>
        <v>-1619.5499999999993</v>
      </c>
      <c r="S468" s="34">
        <f t="shared" si="40"/>
        <v>-1619.5499999999993</v>
      </c>
    </row>
    <row r="469" spans="1:19" hidden="1" x14ac:dyDescent="0.25">
      <c r="A469" s="2">
        <v>1</v>
      </c>
      <c r="B469" s="2">
        <v>33210</v>
      </c>
      <c r="C469" s="2" t="s">
        <v>504</v>
      </c>
      <c r="D469" s="2">
        <v>1310001</v>
      </c>
      <c r="E469" s="2" t="s">
        <v>504</v>
      </c>
      <c r="F469" s="2" t="str">
        <f t="shared" si="36"/>
        <v>1332101310001</v>
      </c>
      <c r="G469" s="2" t="s">
        <v>23</v>
      </c>
      <c r="H469" s="4">
        <v>14915.02</v>
      </c>
      <c r="I469" s="4">
        <v>0</v>
      </c>
      <c r="J469" s="4">
        <v>14915.02</v>
      </c>
      <c r="K469" s="4">
        <v>26227</v>
      </c>
      <c r="L469" s="4">
        <v>26227</v>
      </c>
      <c r="M469" s="4">
        <v>26227</v>
      </c>
      <c r="N469" s="4">
        <v>0</v>
      </c>
      <c r="O469" s="4">
        <v>-11311.98</v>
      </c>
      <c r="P469" s="20">
        <f t="shared" si="37"/>
        <v>1.7584287516878958</v>
      </c>
      <c r="Q469" s="20">
        <f t="shared" si="38"/>
        <v>1.7584287516878958</v>
      </c>
      <c r="R469" s="34">
        <f t="shared" si="39"/>
        <v>11311.98</v>
      </c>
      <c r="S469" s="34">
        <f t="shared" si="40"/>
        <v>11311.98</v>
      </c>
    </row>
    <row r="470" spans="1:19" hidden="1" x14ac:dyDescent="0.25">
      <c r="A470" s="2">
        <v>1</v>
      </c>
      <c r="B470" s="2">
        <v>33210</v>
      </c>
      <c r="C470" s="2" t="s">
        <v>504</v>
      </c>
      <c r="D470" s="2">
        <v>1310002</v>
      </c>
      <c r="E470" s="2" t="s">
        <v>504</v>
      </c>
      <c r="F470" s="2" t="str">
        <f t="shared" si="36"/>
        <v>1332101310002</v>
      </c>
      <c r="G470" s="2" t="s">
        <v>24</v>
      </c>
      <c r="H470" s="4">
        <v>541.55999999999995</v>
      </c>
      <c r="I470" s="4">
        <v>0</v>
      </c>
      <c r="J470" s="4">
        <v>541.55999999999995</v>
      </c>
      <c r="K470" s="4">
        <v>546.79999999999995</v>
      </c>
      <c r="L470" s="4">
        <v>546.79999999999995</v>
      </c>
      <c r="M470" s="4">
        <v>546.79999999999995</v>
      </c>
      <c r="N470" s="4">
        <v>0</v>
      </c>
      <c r="O470" s="4">
        <v>-5.24</v>
      </c>
      <c r="P470" s="20">
        <f t="shared" si="37"/>
        <v>1.0096757515326096</v>
      </c>
      <c r="Q470" s="20">
        <f t="shared" si="38"/>
        <v>1.0096757515326096</v>
      </c>
      <c r="R470" s="34">
        <f t="shared" si="39"/>
        <v>5.2400000000000091</v>
      </c>
      <c r="S470" s="34">
        <f t="shared" si="40"/>
        <v>5.2400000000000091</v>
      </c>
    </row>
    <row r="471" spans="1:19" hidden="1" x14ac:dyDescent="0.25">
      <c r="A471" s="2">
        <v>1</v>
      </c>
      <c r="B471" s="2">
        <v>33210</v>
      </c>
      <c r="C471" s="2" t="s">
        <v>504</v>
      </c>
      <c r="D471" s="2">
        <v>1310003</v>
      </c>
      <c r="E471" s="2" t="s">
        <v>504</v>
      </c>
      <c r="F471" s="2" t="str">
        <f t="shared" ref="F471:F534" si="41">_xlfn.CONCAT(A471,B471,D471)</f>
        <v>1332101310003</v>
      </c>
      <c r="G471" s="2" t="s">
        <v>25</v>
      </c>
      <c r="H471" s="4">
        <v>7116.2</v>
      </c>
      <c r="I471" s="4">
        <v>0</v>
      </c>
      <c r="J471" s="4">
        <v>7116.2</v>
      </c>
      <c r="K471" s="4">
        <v>13417.92</v>
      </c>
      <c r="L471" s="4">
        <v>13417.92</v>
      </c>
      <c r="M471" s="4">
        <v>13417.92</v>
      </c>
      <c r="N471" s="4">
        <v>0</v>
      </c>
      <c r="O471" s="4">
        <v>-6301.72</v>
      </c>
      <c r="P471" s="20">
        <f t="shared" ref="P471:P534" si="42">(L471*100%)/H471</f>
        <v>1.8855456563896462</v>
      </c>
      <c r="Q471" s="20">
        <f t="shared" si="38"/>
        <v>1.8855456563896462</v>
      </c>
      <c r="R471" s="34">
        <f t="shared" si="39"/>
        <v>6301.72</v>
      </c>
      <c r="S471" s="34">
        <f t="shared" si="40"/>
        <v>6301.72</v>
      </c>
    </row>
    <row r="472" spans="1:19" hidden="1" x14ac:dyDescent="0.25">
      <c r="A472" s="2">
        <v>1</v>
      </c>
      <c r="B472" s="2">
        <v>33210</v>
      </c>
      <c r="C472" s="2" t="s">
        <v>504</v>
      </c>
      <c r="D472" s="2">
        <v>1310004</v>
      </c>
      <c r="E472" s="2" t="s">
        <v>504</v>
      </c>
      <c r="F472" s="2" t="str">
        <f t="shared" si="41"/>
        <v>1332101310004</v>
      </c>
      <c r="G472" s="2" t="s">
        <v>26</v>
      </c>
      <c r="H472" s="4">
        <v>7525</v>
      </c>
      <c r="I472" s="4">
        <v>0</v>
      </c>
      <c r="J472" s="4">
        <v>7525</v>
      </c>
      <c r="K472" s="4">
        <v>13532.6</v>
      </c>
      <c r="L472" s="4">
        <v>13532.6</v>
      </c>
      <c r="M472" s="4">
        <v>13532.6</v>
      </c>
      <c r="N472" s="4">
        <v>0</v>
      </c>
      <c r="O472" s="4">
        <v>-6007.6</v>
      </c>
      <c r="P472" s="20">
        <f t="shared" si="42"/>
        <v>1.7983521594684386</v>
      </c>
      <c r="Q472" s="20">
        <f t="shared" si="38"/>
        <v>1.7983521594684386</v>
      </c>
      <c r="R472" s="34">
        <f t="shared" si="39"/>
        <v>6007.6</v>
      </c>
      <c r="S472" s="34">
        <f t="shared" si="40"/>
        <v>6007.6</v>
      </c>
    </row>
    <row r="473" spans="1:19" hidden="1" x14ac:dyDescent="0.25">
      <c r="A473" s="2">
        <v>1</v>
      </c>
      <c r="B473" s="2">
        <v>33210</v>
      </c>
      <c r="C473" s="2" t="s">
        <v>504</v>
      </c>
      <c r="D473" s="2">
        <v>1500002</v>
      </c>
      <c r="E473" s="2" t="s">
        <v>504</v>
      </c>
      <c r="F473" s="2" t="str">
        <f t="shared" si="41"/>
        <v>1332101500002</v>
      </c>
      <c r="G473" s="2" t="s">
        <v>29</v>
      </c>
      <c r="H473" s="4">
        <v>0</v>
      </c>
      <c r="I473" s="4">
        <v>1045.27</v>
      </c>
      <c r="J473" s="4">
        <v>1045.27</v>
      </c>
      <c r="K473" s="4">
        <v>800.56</v>
      </c>
      <c r="L473" s="4">
        <v>800.56</v>
      </c>
      <c r="M473" s="4">
        <v>800.56</v>
      </c>
      <c r="N473" s="4">
        <v>0</v>
      </c>
      <c r="O473" s="4">
        <v>244.71</v>
      </c>
      <c r="P473" s="20" t="e">
        <f t="shared" si="42"/>
        <v>#DIV/0!</v>
      </c>
      <c r="Q473" s="20">
        <f t="shared" si="38"/>
        <v>0.7658882394022597</v>
      </c>
      <c r="R473" s="34">
        <f t="shared" si="39"/>
        <v>800.56</v>
      </c>
      <c r="S473" s="34">
        <f t="shared" si="40"/>
        <v>-244.71000000000004</v>
      </c>
    </row>
    <row r="474" spans="1:19" hidden="1" x14ac:dyDescent="0.25">
      <c r="A474" s="2">
        <v>1</v>
      </c>
      <c r="B474" s="2">
        <v>33210</v>
      </c>
      <c r="C474" s="2" t="s">
        <v>504</v>
      </c>
      <c r="D474" s="2">
        <v>1500003</v>
      </c>
      <c r="E474" s="2" t="s">
        <v>504</v>
      </c>
      <c r="F474" s="2" t="str">
        <f t="shared" si="41"/>
        <v>1332101500003</v>
      </c>
      <c r="G474" s="2" t="s">
        <v>30</v>
      </c>
      <c r="H474" s="4">
        <v>0</v>
      </c>
      <c r="I474" s="4">
        <v>0</v>
      </c>
      <c r="J474" s="4">
        <v>0</v>
      </c>
      <c r="K474" s="4">
        <v>244.7</v>
      </c>
      <c r="L474" s="4">
        <v>244.7</v>
      </c>
      <c r="M474" s="4">
        <v>244.7</v>
      </c>
      <c r="N474" s="4">
        <v>0</v>
      </c>
      <c r="O474" s="4">
        <v>-244.7</v>
      </c>
      <c r="P474" s="20" t="e">
        <f t="shared" si="42"/>
        <v>#DIV/0!</v>
      </c>
      <c r="Q474" s="20" t="e">
        <f t="shared" si="38"/>
        <v>#DIV/0!</v>
      </c>
      <c r="R474" s="34">
        <f t="shared" si="39"/>
        <v>244.7</v>
      </c>
      <c r="S474" s="34">
        <f t="shared" si="40"/>
        <v>244.7</v>
      </c>
    </row>
    <row r="475" spans="1:19" hidden="1" x14ac:dyDescent="0.25">
      <c r="A475" s="2">
        <v>1</v>
      </c>
      <c r="B475" s="2">
        <v>33210</v>
      </c>
      <c r="C475" s="2" t="s">
        <v>504</v>
      </c>
      <c r="D475" s="2">
        <v>1600001</v>
      </c>
      <c r="E475" s="2" t="s">
        <v>504</v>
      </c>
      <c r="F475" s="2" t="str">
        <f t="shared" si="41"/>
        <v>1332101600001</v>
      </c>
      <c r="G475" s="2" t="s">
        <v>33</v>
      </c>
      <c r="H475" s="4">
        <v>56405.64</v>
      </c>
      <c r="I475" s="4">
        <v>0</v>
      </c>
      <c r="J475" s="4">
        <v>56405.64</v>
      </c>
      <c r="K475" s="4">
        <v>45272.15</v>
      </c>
      <c r="L475" s="4">
        <v>45272.15</v>
      </c>
      <c r="M475" s="4">
        <v>45272.15</v>
      </c>
      <c r="N475" s="4">
        <v>0</v>
      </c>
      <c r="O475" s="4">
        <v>11133.49</v>
      </c>
      <c r="P475" s="20">
        <f t="shared" si="42"/>
        <v>0.80261743329213187</v>
      </c>
      <c r="Q475" s="20">
        <f t="shared" si="38"/>
        <v>0.80261743329213187</v>
      </c>
      <c r="R475" s="34">
        <f t="shared" si="39"/>
        <v>-11133.489999999998</v>
      </c>
      <c r="S475" s="34">
        <f t="shared" si="40"/>
        <v>-11133.489999999998</v>
      </c>
    </row>
    <row r="476" spans="1:19" hidden="1" x14ac:dyDescent="0.25">
      <c r="A476" s="2">
        <v>4</v>
      </c>
      <c r="B476" s="2">
        <v>15320</v>
      </c>
      <c r="C476" s="2" t="s">
        <v>505</v>
      </c>
      <c r="D476" s="2">
        <v>2279900</v>
      </c>
      <c r="E476" s="2" t="s">
        <v>505</v>
      </c>
      <c r="F476" s="2" t="str">
        <f t="shared" si="41"/>
        <v>4153202279900</v>
      </c>
      <c r="G476" s="2" t="s">
        <v>68</v>
      </c>
      <c r="H476" s="4">
        <v>2500</v>
      </c>
      <c r="I476" s="4">
        <v>0</v>
      </c>
      <c r="J476" s="4">
        <v>2500</v>
      </c>
      <c r="K476" s="4">
        <v>0</v>
      </c>
      <c r="L476" s="4">
        <v>0</v>
      </c>
      <c r="M476" s="4">
        <v>0</v>
      </c>
      <c r="N476" s="4">
        <v>0</v>
      </c>
      <c r="O476" s="4">
        <v>2500</v>
      </c>
      <c r="P476" s="20">
        <f t="shared" si="42"/>
        <v>0</v>
      </c>
      <c r="Q476" s="20">
        <f t="shared" si="38"/>
        <v>0</v>
      </c>
      <c r="R476" s="34">
        <f t="shared" si="39"/>
        <v>-2500</v>
      </c>
      <c r="S476" s="34">
        <f t="shared" si="40"/>
        <v>-2500</v>
      </c>
    </row>
    <row r="477" spans="1:19" hidden="1" x14ac:dyDescent="0.25">
      <c r="A477" s="2">
        <v>4</v>
      </c>
      <c r="B477" s="2">
        <v>16500</v>
      </c>
      <c r="C477" s="2" t="s">
        <v>505</v>
      </c>
      <c r="D477" s="2">
        <v>2279900</v>
      </c>
      <c r="E477" s="2" t="s">
        <v>505</v>
      </c>
      <c r="F477" s="2" t="str">
        <f t="shared" si="41"/>
        <v>4165002279900</v>
      </c>
      <c r="G477" s="2" t="s">
        <v>68</v>
      </c>
      <c r="H477" s="4">
        <v>2000</v>
      </c>
      <c r="I477" s="4">
        <v>0</v>
      </c>
      <c r="J477" s="4">
        <v>2000</v>
      </c>
      <c r="K477" s="4">
        <v>0</v>
      </c>
      <c r="L477" s="4">
        <v>0</v>
      </c>
      <c r="M477" s="4">
        <v>0</v>
      </c>
      <c r="N477" s="4">
        <v>0</v>
      </c>
      <c r="O477" s="4">
        <v>2000</v>
      </c>
      <c r="P477" s="20">
        <f t="shared" si="42"/>
        <v>0</v>
      </c>
      <c r="Q477" s="20">
        <f t="shared" si="38"/>
        <v>0</v>
      </c>
      <c r="R477" s="34">
        <f t="shared" si="39"/>
        <v>-2000</v>
      </c>
      <c r="S477" s="34">
        <f t="shared" si="40"/>
        <v>-2000</v>
      </c>
    </row>
    <row r="478" spans="1:19" hidden="1" x14ac:dyDescent="0.25">
      <c r="A478" s="2">
        <v>4</v>
      </c>
      <c r="B478" s="2">
        <v>17100</v>
      </c>
      <c r="C478" s="2" t="s">
        <v>505</v>
      </c>
      <c r="D478" s="2">
        <v>2279901</v>
      </c>
      <c r="E478" s="2" t="s">
        <v>505</v>
      </c>
      <c r="F478" s="2" t="str">
        <f t="shared" si="41"/>
        <v>4171002279901</v>
      </c>
      <c r="G478" s="2" t="s">
        <v>68</v>
      </c>
      <c r="H478" s="4">
        <v>15000</v>
      </c>
      <c r="I478" s="4">
        <v>0</v>
      </c>
      <c r="J478" s="4">
        <v>15000</v>
      </c>
      <c r="K478" s="4">
        <v>1040.5999999999999</v>
      </c>
      <c r="L478" s="4">
        <v>1040.5999999999999</v>
      </c>
      <c r="M478" s="4">
        <v>1040.5999999999999</v>
      </c>
      <c r="N478" s="4">
        <v>0</v>
      </c>
      <c r="O478" s="4">
        <v>13959.4</v>
      </c>
      <c r="P478" s="20">
        <f t="shared" si="42"/>
        <v>6.9373333333333329E-2</v>
      </c>
      <c r="Q478" s="20">
        <f t="shared" si="38"/>
        <v>6.9373333333333329E-2</v>
      </c>
      <c r="R478" s="34">
        <f t="shared" si="39"/>
        <v>-13959.4</v>
      </c>
      <c r="S478" s="34">
        <f t="shared" si="40"/>
        <v>-13959.4</v>
      </c>
    </row>
    <row r="479" spans="1:19" hidden="1" x14ac:dyDescent="0.25">
      <c r="A479" s="2">
        <v>4</v>
      </c>
      <c r="B479" s="2">
        <v>17200</v>
      </c>
      <c r="C479" s="2" t="s">
        <v>505</v>
      </c>
      <c r="D479" s="2">
        <v>2279900</v>
      </c>
      <c r="E479" s="2" t="s">
        <v>505</v>
      </c>
      <c r="F479" s="2" t="str">
        <f t="shared" si="41"/>
        <v>4172002279900</v>
      </c>
      <c r="G479" s="2" t="s">
        <v>68</v>
      </c>
      <c r="H479" s="4">
        <v>7500</v>
      </c>
      <c r="I479" s="4">
        <v>0</v>
      </c>
      <c r="J479" s="4">
        <v>7500</v>
      </c>
      <c r="K479" s="4">
        <v>12367.04</v>
      </c>
      <c r="L479" s="4">
        <v>12367.04</v>
      </c>
      <c r="M479" s="4">
        <v>12367.04</v>
      </c>
      <c r="N479" s="4">
        <v>0</v>
      </c>
      <c r="O479" s="4">
        <v>-4867.04</v>
      </c>
      <c r="P479" s="20">
        <f t="shared" si="42"/>
        <v>1.6489386666666668</v>
      </c>
      <c r="Q479" s="20">
        <f t="shared" si="38"/>
        <v>1.6489386666666668</v>
      </c>
      <c r="R479" s="34">
        <f t="shared" si="39"/>
        <v>4867.0400000000009</v>
      </c>
      <c r="S479" s="34">
        <f t="shared" si="40"/>
        <v>4867.0400000000009</v>
      </c>
    </row>
    <row r="480" spans="1:19" hidden="1" x14ac:dyDescent="0.25">
      <c r="A480" s="2">
        <v>4</v>
      </c>
      <c r="B480" s="2">
        <v>92002</v>
      </c>
      <c r="C480" s="2" t="s">
        <v>505</v>
      </c>
      <c r="D480" s="2">
        <v>2279900</v>
      </c>
      <c r="E480" s="2" t="s">
        <v>505</v>
      </c>
      <c r="F480" s="2" t="str">
        <f t="shared" si="41"/>
        <v>4920022279900</v>
      </c>
      <c r="G480" s="2" t="s">
        <v>68</v>
      </c>
      <c r="H480" s="4">
        <v>750</v>
      </c>
      <c r="I480" s="4">
        <v>0</v>
      </c>
      <c r="J480" s="4">
        <v>750</v>
      </c>
      <c r="K480" s="4">
        <v>0</v>
      </c>
      <c r="L480" s="4">
        <v>0</v>
      </c>
      <c r="M480" s="4">
        <v>0</v>
      </c>
      <c r="N480" s="4">
        <v>0</v>
      </c>
      <c r="O480" s="4">
        <v>750</v>
      </c>
      <c r="P480" s="20">
        <f t="shared" si="42"/>
        <v>0</v>
      </c>
      <c r="Q480" s="20">
        <f t="shared" si="38"/>
        <v>0</v>
      </c>
      <c r="R480" s="34">
        <f t="shared" si="39"/>
        <v>-750</v>
      </c>
      <c r="S480" s="34">
        <f t="shared" si="40"/>
        <v>-750</v>
      </c>
    </row>
    <row r="481" spans="1:19" hidden="1" x14ac:dyDescent="0.25">
      <c r="A481" s="2">
        <v>5</v>
      </c>
      <c r="B481" s="2">
        <v>92400</v>
      </c>
      <c r="C481" s="2" t="s">
        <v>505</v>
      </c>
      <c r="D481" s="2">
        <v>2279900</v>
      </c>
      <c r="E481" s="2" t="s">
        <v>505</v>
      </c>
      <c r="F481" s="2" t="str">
        <f t="shared" si="41"/>
        <v>5924002279900</v>
      </c>
      <c r="G481" s="2" t="s">
        <v>68</v>
      </c>
      <c r="H481" s="4">
        <v>1000</v>
      </c>
      <c r="I481" s="4">
        <v>0</v>
      </c>
      <c r="J481" s="4">
        <v>1000</v>
      </c>
      <c r="K481" s="4">
        <v>0</v>
      </c>
      <c r="L481" s="4">
        <v>0</v>
      </c>
      <c r="M481" s="4">
        <v>0</v>
      </c>
      <c r="N481" s="4">
        <v>0</v>
      </c>
      <c r="O481" s="4">
        <v>1000</v>
      </c>
      <c r="P481" s="20">
        <f t="shared" si="42"/>
        <v>0</v>
      </c>
      <c r="Q481" s="20">
        <f t="shared" si="38"/>
        <v>0</v>
      </c>
      <c r="R481" s="34">
        <f t="shared" si="39"/>
        <v>-1000</v>
      </c>
      <c r="S481" s="34">
        <f t="shared" si="40"/>
        <v>-1000</v>
      </c>
    </row>
    <row r="482" spans="1:19" hidden="1" x14ac:dyDescent="0.25">
      <c r="A482" s="2">
        <v>1</v>
      </c>
      <c r="B482" s="2">
        <v>33220</v>
      </c>
      <c r="C482" s="2" t="s">
        <v>504</v>
      </c>
      <c r="D482" s="2">
        <v>1300001</v>
      </c>
      <c r="E482" s="2" t="s">
        <v>504</v>
      </c>
      <c r="F482" s="2" t="str">
        <f t="shared" si="41"/>
        <v>1332201300001</v>
      </c>
      <c r="G482" s="2" t="s">
        <v>18</v>
      </c>
      <c r="H482" s="4">
        <v>14915.02</v>
      </c>
      <c r="I482" s="4">
        <v>0</v>
      </c>
      <c r="J482" s="4">
        <v>14915.02</v>
      </c>
      <c r="K482" s="4">
        <v>15065.74</v>
      </c>
      <c r="L482" s="4">
        <v>15065.74</v>
      </c>
      <c r="M482" s="4">
        <v>15065.74</v>
      </c>
      <c r="N482" s="4">
        <v>0</v>
      </c>
      <c r="O482" s="4">
        <v>-150.72</v>
      </c>
      <c r="P482" s="20">
        <f t="shared" si="42"/>
        <v>1.0101052496074427</v>
      </c>
      <c r="Q482" s="20">
        <f t="shared" si="38"/>
        <v>1.0101052496074427</v>
      </c>
      <c r="R482" s="34">
        <f t="shared" si="39"/>
        <v>150.71999999999935</v>
      </c>
      <c r="S482" s="34">
        <f t="shared" si="40"/>
        <v>150.71999999999935</v>
      </c>
    </row>
    <row r="483" spans="1:19" hidden="1" x14ac:dyDescent="0.25">
      <c r="A483" s="2">
        <v>1</v>
      </c>
      <c r="B483" s="2">
        <v>33220</v>
      </c>
      <c r="C483" s="2" t="s">
        <v>504</v>
      </c>
      <c r="D483" s="2">
        <v>1300002</v>
      </c>
      <c r="E483" s="2" t="s">
        <v>504</v>
      </c>
      <c r="F483" s="2" t="str">
        <f t="shared" si="41"/>
        <v>1332201300002</v>
      </c>
      <c r="G483" s="2" t="s">
        <v>19</v>
      </c>
      <c r="H483" s="4">
        <v>4332.6400000000003</v>
      </c>
      <c r="I483" s="4">
        <v>0</v>
      </c>
      <c r="J483" s="4">
        <v>4332.6400000000003</v>
      </c>
      <c r="K483" s="4">
        <v>4374.3999999999996</v>
      </c>
      <c r="L483" s="4">
        <v>4374.3999999999996</v>
      </c>
      <c r="M483" s="4">
        <v>4374.3999999999996</v>
      </c>
      <c r="N483" s="4">
        <v>0</v>
      </c>
      <c r="O483" s="4">
        <v>-41.76</v>
      </c>
      <c r="P483" s="20">
        <f t="shared" si="42"/>
        <v>1.0096384652313599</v>
      </c>
      <c r="Q483" s="20">
        <f t="shared" si="38"/>
        <v>1.0096384652313599</v>
      </c>
      <c r="R483" s="34">
        <f t="shared" si="39"/>
        <v>41.759999999999309</v>
      </c>
      <c r="S483" s="34">
        <f t="shared" si="40"/>
        <v>41.759999999999309</v>
      </c>
    </row>
    <row r="484" spans="1:19" hidden="1" x14ac:dyDescent="0.25">
      <c r="A484" s="2">
        <v>1</v>
      </c>
      <c r="B484" s="2">
        <v>33220</v>
      </c>
      <c r="C484" s="2" t="s">
        <v>504</v>
      </c>
      <c r="D484" s="2">
        <v>1300201</v>
      </c>
      <c r="E484" s="2" t="s">
        <v>504</v>
      </c>
      <c r="F484" s="2" t="str">
        <f t="shared" si="41"/>
        <v>1332201300201</v>
      </c>
      <c r="G484" s="2" t="s">
        <v>21</v>
      </c>
      <c r="H484" s="4">
        <v>7116.2</v>
      </c>
      <c r="I484" s="4">
        <v>0</v>
      </c>
      <c r="J484" s="4">
        <v>7116.2</v>
      </c>
      <c r="K484" s="4">
        <v>7185.92</v>
      </c>
      <c r="L484" s="4">
        <v>7185.92</v>
      </c>
      <c r="M484" s="4">
        <v>7185.92</v>
      </c>
      <c r="N484" s="4">
        <v>0</v>
      </c>
      <c r="O484" s="4">
        <v>-69.72</v>
      </c>
      <c r="P484" s="20">
        <f t="shared" si="42"/>
        <v>1.0097973637615583</v>
      </c>
      <c r="Q484" s="20">
        <f t="shared" si="38"/>
        <v>1.0097973637615583</v>
      </c>
      <c r="R484" s="34">
        <f t="shared" si="39"/>
        <v>69.720000000000255</v>
      </c>
      <c r="S484" s="34">
        <f t="shared" si="40"/>
        <v>69.720000000000255</v>
      </c>
    </row>
    <row r="485" spans="1:19" hidden="1" x14ac:dyDescent="0.25">
      <c r="A485" s="2">
        <v>1</v>
      </c>
      <c r="B485" s="2">
        <v>33220</v>
      </c>
      <c r="C485" s="2" t="s">
        <v>504</v>
      </c>
      <c r="D485" s="2">
        <v>1300202</v>
      </c>
      <c r="E485" s="2" t="s">
        <v>504</v>
      </c>
      <c r="F485" s="2" t="str">
        <f t="shared" si="41"/>
        <v>1332201300202</v>
      </c>
      <c r="G485" s="2" t="s">
        <v>22</v>
      </c>
      <c r="H485" s="4">
        <v>6564.32</v>
      </c>
      <c r="I485" s="4">
        <v>0</v>
      </c>
      <c r="J485" s="4">
        <v>6564.32</v>
      </c>
      <c r="K485" s="4">
        <v>6628.58</v>
      </c>
      <c r="L485" s="4">
        <v>6628.58</v>
      </c>
      <c r="M485" s="4">
        <v>6628.58</v>
      </c>
      <c r="N485" s="4">
        <v>0</v>
      </c>
      <c r="O485" s="4">
        <v>-64.260000000000005</v>
      </c>
      <c r="P485" s="20">
        <f t="shared" si="42"/>
        <v>1.0097892851049308</v>
      </c>
      <c r="Q485" s="20">
        <f t="shared" si="38"/>
        <v>1.0097892851049308</v>
      </c>
      <c r="R485" s="34">
        <f t="shared" si="39"/>
        <v>64.260000000000218</v>
      </c>
      <c r="S485" s="34">
        <f t="shared" si="40"/>
        <v>64.260000000000218</v>
      </c>
    </row>
    <row r="486" spans="1:19" hidden="1" x14ac:dyDescent="0.25">
      <c r="A486" s="2">
        <v>1</v>
      </c>
      <c r="B486" s="2">
        <v>33220</v>
      </c>
      <c r="C486" s="2" t="s">
        <v>504</v>
      </c>
      <c r="D486" s="2">
        <v>1500002</v>
      </c>
      <c r="E486" s="2" t="s">
        <v>504</v>
      </c>
      <c r="F486" s="2" t="str">
        <f t="shared" si="41"/>
        <v>1332201500002</v>
      </c>
      <c r="G486" s="2" t="s">
        <v>29</v>
      </c>
      <c r="H486" s="4">
        <v>0</v>
      </c>
      <c r="I486" s="4">
        <v>125.99</v>
      </c>
      <c r="J486" s="4">
        <v>125.99</v>
      </c>
      <c r="K486" s="4">
        <v>125.99</v>
      </c>
      <c r="L486" s="4">
        <v>125.99</v>
      </c>
      <c r="M486" s="4">
        <v>125.99</v>
      </c>
      <c r="N486" s="4">
        <v>0</v>
      </c>
      <c r="O486" s="4">
        <v>0</v>
      </c>
      <c r="P486" s="20" t="e">
        <f t="shared" si="42"/>
        <v>#DIV/0!</v>
      </c>
      <c r="Q486" s="20">
        <f t="shared" si="38"/>
        <v>1</v>
      </c>
      <c r="R486" s="34">
        <f t="shared" si="39"/>
        <v>125.99</v>
      </c>
      <c r="S486" s="34">
        <f t="shared" si="40"/>
        <v>0</v>
      </c>
    </row>
    <row r="487" spans="1:19" hidden="1" x14ac:dyDescent="0.25">
      <c r="A487" s="2">
        <v>1</v>
      </c>
      <c r="B487" s="2">
        <v>33220</v>
      </c>
      <c r="C487" s="2" t="s">
        <v>504</v>
      </c>
      <c r="D487" s="2">
        <v>1600001</v>
      </c>
      <c r="E487" s="2" t="s">
        <v>504</v>
      </c>
      <c r="F487" s="2" t="str">
        <f t="shared" si="41"/>
        <v>1332201600001</v>
      </c>
      <c r="G487" s="2" t="s">
        <v>33</v>
      </c>
      <c r="H487" s="4">
        <v>10390.32</v>
      </c>
      <c r="I487" s="4">
        <v>0</v>
      </c>
      <c r="J487" s="4">
        <v>10390.32</v>
      </c>
      <c r="K487" s="4">
        <v>10698.43</v>
      </c>
      <c r="L487" s="4">
        <v>10698.43</v>
      </c>
      <c r="M487" s="4">
        <v>10698.43</v>
      </c>
      <c r="N487" s="4">
        <v>0</v>
      </c>
      <c r="O487" s="4">
        <v>-308.11</v>
      </c>
      <c r="P487" s="20">
        <f t="shared" si="42"/>
        <v>1.0296535621617044</v>
      </c>
      <c r="Q487" s="20">
        <f t="shared" si="38"/>
        <v>1.0296535621617044</v>
      </c>
      <c r="R487" s="34">
        <f t="shared" si="39"/>
        <v>308.11000000000058</v>
      </c>
      <c r="S487" s="34">
        <f t="shared" si="40"/>
        <v>308.11000000000058</v>
      </c>
    </row>
    <row r="488" spans="1:19" hidden="1" x14ac:dyDescent="0.25">
      <c r="A488" s="2">
        <v>5</v>
      </c>
      <c r="B488" s="2">
        <v>92403</v>
      </c>
      <c r="C488" s="2" t="s">
        <v>505</v>
      </c>
      <c r="D488" s="2">
        <v>2279900</v>
      </c>
      <c r="E488" s="2" t="s">
        <v>505</v>
      </c>
      <c r="F488" s="2" t="str">
        <f t="shared" si="41"/>
        <v>5924032279900</v>
      </c>
      <c r="G488" s="2" t="s">
        <v>68</v>
      </c>
      <c r="H488" s="4">
        <v>5000</v>
      </c>
      <c r="I488" s="4">
        <v>0</v>
      </c>
      <c r="J488" s="4">
        <v>5000</v>
      </c>
      <c r="K488" s="4">
        <v>5000</v>
      </c>
      <c r="L488" s="4">
        <v>5000</v>
      </c>
      <c r="M488" s="4">
        <v>5000</v>
      </c>
      <c r="N488" s="4">
        <v>0</v>
      </c>
      <c r="O488" s="4">
        <v>0</v>
      </c>
      <c r="P488" s="20">
        <f t="shared" si="42"/>
        <v>1</v>
      </c>
      <c r="Q488" s="20">
        <f t="shared" si="38"/>
        <v>1</v>
      </c>
      <c r="R488" s="34">
        <f t="shared" si="39"/>
        <v>0</v>
      </c>
      <c r="S488" s="34">
        <f t="shared" si="40"/>
        <v>0</v>
      </c>
    </row>
    <row r="489" spans="1:19" hidden="1" x14ac:dyDescent="0.25">
      <c r="A489" s="2">
        <v>5</v>
      </c>
      <c r="B489" s="2">
        <v>92406</v>
      </c>
      <c r="C489" s="2" t="s">
        <v>505</v>
      </c>
      <c r="D489" s="2">
        <v>2279900</v>
      </c>
      <c r="E489" s="2" t="s">
        <v>505</v>
      </c>
      <c r="F489" s="2" t="str">
        <f t="shared" si="41"/>
        <v>5924062279900</v>
      </c>
      <c r="G489" s="2" t="s">
        <v>68</v>
      </c>
      <c r="H489" s="4">
        <v>4000</v>
      </c>
      <c r="I489" s="4">
        <v>0</v>
      </c>
      <c r="J489" s="4">
        <v>4000</v>
      </c>
      <c r="K489" s="4">
        <v>0</v>
      </c>
      <c r="L489" s="4">
        <v>0</v>
      </c>
      <c r="M489" s="4">
        <v>0</v>
      </c>
      <c r="N489" s="4">
        <v>0</v>
      </c>
      <c r="O489" s="4">
        <v>4000</v>
      </c>
      <c r="P489" s="20">
        <f t="shared" si="42"/>
        <v>0</v>
      </c>
      <c r="Q489" s="20">
        <f t="shared" si="38"/>
        <v>0</v>
      </c>
      <c r="R489" s="34">
        <f t="shared" si="39"/>
        <v>-4000</v>
      </c>
      <c r="S489" s="34">
        <f t="shared" si="40"/>
        <v>-4000</v>
      </c>
    </row>
    <row r="490" spans="1:19" hidden="1" x14ac:dyDescent="0.25">
      <c r="A490" s="2">
        <v>6</v>
      </c>
      <c r="B490" s="2">
        <v>24100</v>
      </c>
      <c r="C490" s="2" t="s">
        <v>505</v>
      </c>
      <c r="D490" s="2">
        <v>2279900</v>
      </c>
      <c r="E490" s="2" t="s">
        <v>505</v>
      </c>
      <c r="F490" s="2" t="str">
        <f t="shared" si="41"/>
        <v>6241002279900</v>
      </c>
      <c r="G490" s="2" t="s">
        <v>68</v>
      </c>
      <c r="H490" s="4">
        <v>6250</v>
      </c>
      <c r="I490" s="4">
        <v>0</v>
      </c>
      <c r="J490" s="4">
        <v>6250</v>
      </c>
      <c r="K490" s="4">
        <v>5297.29</v>
      </c>
      <c r="L490" s="4">
        <v>5297.29</v>
      </c>
      <c r="M490" s="4">
        <v>5297.29</v>
      </c>
      <c r="N490" s="4">
        <v>0</v>
      </c>
      <c r="O490" s="4">
        <v>952.71</v>
      </c>
      <c r="P490" s="20">
        <f t="shared" si="42"/>
        <v>0.84756639999999994</v>
      </c>
      <c r="Q490" s="20">
        <f t="shared" si="38"/>
        <v>0.84756639999999994</v>
      </c>
      <c r="R490" s="34">
        <f t="shared" si="39"/>
        <v>-952.71</v>
      </c>
      <c r="S490" s="34">
        <f t="shared" si="40"/>
        <v>-952.71</v>
      </c>
    </row>
    <row r="491" spans="1:19" hidden="1" x14ac:dyDescent="0.25">
      <c r="A491" s="2">
        <v>1</v>
      </c>
      <c r="B491" s="2">
        <v>33301</v>
      </c>
      <c r="C491" s="2" t="s">
        <v>504</v>
      </c>
      <c r="D491" s="2">
        <v>1300001</v>
      </c>
      <c r="E491" s="2" t="s">
        <v>504</v>
      </c>
      <c r="F491" s="2" t="str">
        <f t="shared" si="41"/>
        <v>1333011300001</v>
      </c>
      <c r="G491" s="2" t="s">
        <v>18</v>
      </c>
      <c r="H491" s="4">
        <v>16962.259999999998</v>
      </c>
      <c r="I491" s="4">
        <v>0</v>
      </c>
      <c r="J491" s="4">
        <v>16962.259999999998</v>
      </c>
      <c r="K491" s="4">
        <v>17132.96</v>
      </c>
      <c r="L491" s="4">
        <v>17132.96</v>
      </c>
      <c r="M491" s="4">
        <v>17132.96</v>
      </c>
      <c r="N491" s="4">
        <v>0</v>
      </c>
      <c r="O491" s="4">
        <v>-170.7</v>
      </c>
      <c r="P491" s="20">
        <f t="shared" si="42"/>
        <v>1.0100635174793926</v>
      </c>
      <c r="Q491" s="20">
        <f t="shared" si="38"/>
        <v>1.0100635174793926</v>
      </c>
      <c r="R491" s="34">
        <f t="shared" si="39"/>
        <v>170.70000000000073</v>
      </c>
      <c r="S491" s="34">
        <f t="shared" si="40"/>
        <v>170.70000000000073</v>
      </c>
    </row>
    <row r="492" spans="1:19" hidden="1" x14ac:dyDescent="0.25">
      <c r="A492" s="2">
        <v>1</v>
      </c>
      <c r="B492" s="2">
        <v>33301</v>
      </c>
      <c r="C492" s="2" t="s">
        <v>504</v>
      </c>
      <c r="D492" s="2">
        <v>1300002</v>
      </c>
      <c r="E492" s="2" t="s">
        <v>504</v>
      </c>
      <c r="F492" s="2" t="str">
        <f t="shared" si="41"/>
        <v>1333011300002</v>
      </c>
      <c r="G492" s="2" t="s">
        <v>19</v>
      </c>
      <c r="H492" s="4">
        <v>3917.86</v>
      </c>
      <c r="I492" s="4">
        <v>0</v>
      </c>
      <c r="J492" s="4">
        <v>3917.86</v>
      </c>
      <c r="K492" s="4">
        <v>3956.88</v>
      </c>
      <c r="L492" s="4">
        <v>3956.88</v>
      </c>
      <c r="M492" s="4">
        <v>3956.88</v>
      </c>
      <c r="N492" s="4">
        <v>0</v>
      </c>
      <c r="O492" s="4">
        <v>-39.020000000000003</v>
      </c>
      <c r="P492" s="20">
        <f t="shared" si="42"/>
        <v>1.0099595187168504</v>
      </c>
      <c r="Q492" s="20">
        <f t="shared" si="38"/>
        <v>1.0099595187168504</v>
      </c>
      <c r="R492" s="34">
        <f t="shared" si="39"/>
        <v>39.019999999999982</v>
      </c>
      <c r="S492" s="34">
        <f t="shared" si="40"/>
        <v>39.019999999999982</v>
      </c>
    </row>
    <row r="493" spans="1:19" hidden="1" x14ac:dyDescent="0.25">
      <c r="A493" s="2">
        <v>1</v>
      </c>
      <c r="B493" s="2">
        <v>33301</v>
      </c>
      <c r="C493" s="2" t="s">
        <v>504</v>
      </c>
      <c r="D493" s="2">
        <v>1300201</v>
      </c>
      <c r="E493" s="2" t="s">
        <v>504</v>
      </c>
      <c r="F493" s="2" t="str">
        <f t="shared" si="41"/>
        <v>1333011300201</v>
      </c>
      <c r="G493" s="2" t="s">
        <v>21</v>
      </c>
      <c r="H493" s="4">
        <v>8251.32</v>
      </c>
      <c r="I493" s="4">
        <v>0</v>
      </c>
      <c r="J493" s="4">
        <v>8251.32</v>
      </c>
      <c r="K493" s="4">
        <v>8332.1</v>
      </c>
      <c r="L493" s="4">
        <v>8332.1</v>
      </c>
      <c r="M493" s="4">
        <v>8332.1</v>
      </c>
      <c r="N493" s="4">
        <v>0</v>
      </c>
      <c r="O493" s="4">
        <v>-80.78</v>
      </c>
      <c r="P493" s="20">
        <f t="shared" si="42"/>
        <v>1.0097899487597137</v>
      </c>
      <c r="Q493" s="20">
        <f t="shared" si="38"/>
        <v>1.0097899487597137</v>
      </c>
      <c r="R493" s="34">
        <f t="shared" si="39"/>
        <v>80.780000000000655</v>
      </c>
      <c r="S493" s="34">
        <f t="shared" si="40"/>
        <v>80.780000000000655</v>
      </c>
    </row>
    <row r="494" spans="1:19" hidden="1" x14ac:dyDescent="0.25">
      <c r="A494" s="2">
        <v>1</v>
      </c>
      <c r="B494" s="2">
        <v>33301</v>
      </c>
      <c r="C494" s="2" t="s">
        <v>504</v>
      </c>
      <c r="D494" s="2">
        <v>1300202</v>
      </c>
      <c r="E494" s="2" t="s">
        <v>504</v>
      </c>
      <c r="F494" s="2" t="str">
        <f t="shared" si="41"/>
        <v>1333011300202</v>
      </c>
      <c r="G494" s="2" t="s">
        <v>22</v>
      </c>
      <c r="H494" s="4">
        <v>5924.1</v>
      </c>
      <c r="I494" s="4">
        <v>0</v>
      </c>
      <c r="J494" s="4">
        <v>5924.1</v>
      </c>
      <c r="K494" s="4">
        <v>5982.06</v>
      </c>
      <c r="L494" s="4">
        <v>5982.06</v>
      </c>
      <c r="M494" s="4">
        <v>5982.06</v>
      </c>
      <c r="N494" s="4">
        <v>0</v>
      </c>
      <c r="O494" s="4">
        <v>-57.96</v>
      </c>
      <c r="P494" s="20">
        <f t="shared" si="42"/>
        <v>1.0097837646224743</v>
      </c>
      <c r="Q494" s="20">
        <f t="shared" si="38"/>
        <v>1.0097837646224743</v>
      </c>
      <c r="R494" s="34">
        <f t="shared" si="39"/>
        <v>57.960000000000036</v>
      </c>
      <c r="S494" s="34">
        <f t="shared" si="40"/>
        <v>57.960000000000036</v>
      </c>
    </row>
    <row r="495" spans="1:19" hidden="1" x14ac:dyDescent="0.25">
      <c r="A495" s="2">
        <v>1</v>
      </c>
      <c r="B495" s="2">
        <v>33301</v>
      </c>
      <c r="C495" s="2" t="s">
        <v>504</v>
      </c>
      <c r="D495" s="2">
        <v>1500002</v>
      </c>
      <c r="E495" s="2" t="s">
        <v>504</v>
      </c>
      <c r="F495" s="2" t="str">
        <f t="shared" si="41"/>
        <v>1333011500002</v>
      </c>
      <c r="G495" s="2" t="s">
        <v>29</v>
      </c>
      <c r="H495" s="4">
        <v>0</v>
      </c>
      <c r="I495" s="4">
        <v>247.77</v>
      </c>
      <c r="J495" s="4">
        <v>247.77</v>
      </c>
      <c r="K495" s="4">
        <v>247.77</v>
      </c>
      <c r="L495" s="4">
        <v>247.77</v>
      </c>
      <c r="M495" s="4">
        <v>247.77</v>
      </c>
      <c r="N495" s="4">
        <v>0</v>
      </c>
      <c r="O495" s="4">
        <v>0</v>
      </c>
      <c r="P495" s="20" t="e">
        <f t="shared" si="42"/>
        <v>#DIV/0!</v>
      </c>
      <c r="Q495" s="20">
        <f t="shared" si="38"/>
        <v>1</v>
      </c>
      <c r="R495" s="34">
        <f t="shared" si="39"/>
        <v>247.77</v>
      </c>
      <c r="S495" s="34">
        <f t="shared" si="40"/>
        <v>0</v>
      </c>
    </row>
    <row r="496" spans="1:19" hidden="1" x14ac:dyDescent="0.25">
      <c r="A496" s="2">
        <v>1</v>
      </c>
      <c r="B496" s="2">
        <v>33301</v>
      </c>
      <c r="C496" s="2" t="s">
        <v>504</v>
      </c>
      <c r="D496" s="2">
        <v>1600001</v>
      </c>
      <c r="E496" s="2" t="s">
        <v>504</v>
      </c>
      <c r="F496" s="2" t="str">
        <f t="shared" si="41"/>
        <v>1333011600001</v>
      </c>
      <c r="G496" s="2" t="s">
        <v>33</v>
      </c>
      <c r="H496" s="4">
        <v>11061.36</v>
      </c>
      <c r="I496" s="4">
        <v>0</v>
      </c>
      <c r="J496" s="4">
        <v>11061.36</v>
      </c>
      <c r="K496" s="4">
        <v>11445.01</v>
      </c>
      <c r="L496" s="4">
        <v>11445.01</v>
      </c>
      <c r="M496" s="4">
        <v>11445.01</v>
      </c>
      <c r="N496" s="4">
        <v>0</v>
      </c>
      <c r="O496" s="4">
        <v>-383.65</v>
      </c>
      <c r="P496" s="20">
        <f t="shared" si="42"/>
        <v>1.0346838001837024</v>
      </c>
      <c r="Q496" s="20">
        <f t="shared" si="38"/>
        <v>1.0346838001837024</v>
      </c>
      <c r="R496" s="34">
        <f t="shared" si="39"/>
        <v>383.64999999999964</v>
      </c>
      <c r="S496" s="34">
        <f t="shared" si="40"/>
        <v>383.64999999999964</v>
      </c>
    </row>
    <row r="497" spans="1:19" hidden="1" x14ac:dyDescent="0.25">
      <c r="A497" s="2">
        <v>6</v>
      </c>
      <c r="B497" s="2">
        <v>32305</v>
      </c>
      <c r="C497" s="2" t="s">
        <v>505</v>
      </c>
      <c r="D497" s="2">
        <v>2279900</v>
      </c>
      <c r="E497" s="2" t="s">
        <v>505</v>
      </c>
      <c r="F497" s="2" t="str">
        <f t="shared" si="41"/>
        <v>6323052279900</v>
      </c>
      <c r="G497" s="2" t="s">
        <v>68</v>
      </c>
      <c r="H497" s="4">
        <v>1000</v>
      </c>
      <c r="I497" s="4">
        <v>0</v>
      </c>
      <c r="J497" s="4">
        <v>1000</v>
      </c>
      <c r="K497" s="4">
        <v>0</v>
      </c>
      <c r="L497" s="4">
        <v>0</v>
      </c>
      <c r="M497" s="4">
        <v>0</v>
      </c>
      <c r="N497" s="4">
        <v>0</v>
      </c>
      <c r="O497" s="4">
        <v>1000</v>
      </c>
      <c r="P497" s="20">
        <f t="shared" si="42"/>
        <v>0</v>
      </c>
      <c r="Q497" s="20">
        <f t="shared" si="38"/>
        <v>0</v>
      </c>
      <c r="R497" s="34">
        <f t="shared" si="39"/>
        <v>-1000</v>
      </c>
      <c r="S497" s="34">
        <f t="shared" si="40"/>
        <v>-1000</v>
      </c>
    </row>
    <row r="498" spans="1:19" hidden="1" x14ac:dyDescent="0.25">
      <c r="A498" s="2">
        <v>6</v>
      </c>
      <c r="B498" s="2">
        <v>32602</v>
      </c>
      <c r="C498" s="2" t="s">
        <v>505</v>
      </c>
      <c r="D498" s="2">
        <v>2279900</v>
      </c>
      <c r="E498" s="2" t="s">
        <v>505</v>
      </c>
      <c r="F498" s="2" t="str">
        <f t="shared" si="41"/>
        <v>6326022279900</v>
      </c>
      <c r="G498" s="2" t="s">
        <v>68</v>
      </c>
      <c r="H498" s="4">
        <v>1500</v>
      </c>
      <c r="I498" s="4">
        <v>0</v>
      </c>
      <c r="J498" s="4">
        <v>1500</v>
      </c>
      <c r="K498" s="4">
        <v>1638.22</v>
      </c>
      <c r="L498" s="4">
        <v>1638.22</v>
      </c>
      <c r="M498" s="4">
        <v>1638.22</v>
      </c>
      <c r="N498" s="4">
        <v>0</v>
      </c>
      <c r="O498" s="4">
        <v>-138.22</v>
      </c>
      <c r="P498" s="20">
        <f t="shared" si="42"/>
        <v>1.0921466666666666</v>
      </c>
      <c r="Q498" s="20">
        <f t="shared" si="38"/>
        <v>1.0921466666666666</v>
      </c>
      <c r="R498" s="34">
        <f t="shared" si="39"/>
        <v>138.22000000000003</v>
      </c>
      <c r="S498" s="34">
        <f t="shared" si="40"/>
        <v>138.22000000000003</v>
      </c>
    </row>
    <row r="499" spans="1:19" hidden="1" x14ac:dyDescent="0.25">
      <c r="A499" s="2">
        <v>7</v>
      </c>
      <c r="B499" s="2">
        <v>23103</v>
      </c>
      <c r="C499" s="2" t="s">
        <v>505</v>
      </c>
      <c r="D499" s="2">
        <v>2279900</v>
      </c>
      <c r="E499" s="2" t="s">
        <v>505</v>
      </c>
      <c r="F499" s="2" t="str">
        <f t="shared" si="41"/>
        <v>7231032279900</v>
      </c>
      <c r="G499" s="2" t="s">
        <v>68</v>
      </c>
      <c r="H499" s="4">
        <v>200</v>
      </c>
      <c r="I499" s="4">
        <v>0</v>
      </c>
      <c r="J499" s="4">
        <v>200</v>
      </c>
      <c r="K499" s="4">
        <v>0</v>
      </c>
      <c r="L499" s="4">
        <v>0</v>
      </c>
      <c r="M499" s="4">
        <v>0</v>
      </c>
      <c r="N499" s="4">
        <v>0</v>
      </c>
      <c r="O499" s="4">
        <v>200</v>
      </c>
      <c r="P499" s="20">
        <f t="shared" si="42"/>
        <v>0</v>
      </c>
      <c r="Q499" s="20">
        <f t="shared" si="38"/>
        <v>0</v>
      </c>
      <c r="R499" s="34">
        <f t="shared" si="39"/>
        <v>-200</v>
      </c>
      <c r="S499" s="34">
        <f t="shared" si="40"/>
        <v>-200</v>
      </c>
    </row>
    <row r="500" spans="1:19" hidden="1" x14ac:dyDescent="0.25">
      <c r="A500" s="2">
        <v>8</v>
      </c>
      <c r="B500" s="2">
        <v>31100</v>
      </c>
      <c r="C500" s="2" t="s">
        <v>505</v>
      </c>
      <c r="D500" s="2">
        <v>2279900</v>
      </c>
      <c r="E500" s="2" t="s">
        <v>505</v>
      </c>
      <c r="F500" s="2" t="str">
        <f t="shared" si="41"/>
        <v>8311002279900</v>
      </c>
      <c r="G500" s="2" t="s">
        <v>68</v>
      </c>
      <c r="H500" s="4">
        <v>5000</v>
      </c>
      <c r="I500" s="4">
        <v>0</v>
      </c>
      <c r="J500" s="4">
        <v>5000</v>
      </c>
      <c r="K500" s="4">
        <v>1175.6199999999999</v>
      </c>
      <c r="L500" s="4">
        <v>1175.6199999999999</v>
      </c>
      <c r="M500" s="4">
        <v>1175.6199999999999</v>
      </c>
      <c r="N500" s="4">
        <v>0</v>
      </c>
      <c r="O500" s="4">
        <v>3824.38</v>
      </c>
      <c r="P500" s="20">
        <f t="shared" si="42"/>
        <v>0.23512399999999997</v>
      </c>
      <c r="Q500" s="20">
        <f t="shared" si="38"/>
        <v>0.23512399999999997</v>
      </c>
      <c r="R500" s="34">
        <f t="shared" si="39"/>
        <v>-3824.38</v>
      </c>
      <c r="S500" s="34">
        <f t="shared" si="40"/>
        <v>-3824.38</v>
      </c>
    </row>
    <row r="501" spans="1:19" hidden="1" x14ac:dyDescent="0.25">
      <c r="A501" s="2">
        <v>9</v>
      </c>
      <c r="B501" s="2">
        <v>34203</v>
      </c>
      <c r="C501" s="2" t="s">
        <v>505</v>
      </c>
      <c r="D501" s="2">
        <v>2279900</v>
      </c>
      <c r="E501" s="2" t="s">
        <v>505</v>
      </c>
      <c r="F501" s="2" t="str">
        <f t="shared" si="41"/>
        <v>9342032279900</v>
      </c>
      <c r="G501" s="2" t="s">
        <v>68</v>
      </c>
      <c r="H501" s="4">
        <v>20000</v>
      </c>
      <c r="I501" s="4">
        <v>2554.96</v>
      </c>
      <c r="J501" s="4">
        <v>22554.959999999999</v>
      </c>
      <c r="K501" s="4">
        <v>11189.95</v>
      </c>
      <c r="L501" s="4">
        <v>9256.42</v>
      </c>
      <c r="M501" s="4">
        <v>9256.42</v>
      </c>
      <c r="N501" s="4">
        <v>0</v>
      </c>
      <c r="O501" s="4">
        <v>13298.54</v>
      </c>
      <c r="P501" s="20">
        <f t="shared" si="42"/>
        <v>0.46282099999999998</v>
      </c>
      <c r="Q501" s="20">
        <f t="shared" si="38"/>
        <v>0.41039398872797828</v>
      </c>
      <c r="R501" s="34">
        <f t="shared" si="39"/>
        <v>-10743.58</v>
      </c>
      <c r="S501" s="34">
        <f t="shared" si="40"/>
        <v>-13298.539999999999</v>
      </c>
    </row>
    <row r="502" spans="1:19" hidden="1" x14ac:dyDescent="0.25">
      <c r="A502" s="2">
        <v>2</v>
      </c>
      <c r="B502" s="2">
        <v>43110</v>
      </c>
      <c r="C502" s="2" t="s">
        <v>505</v>
      </c>
      <c r="D502" s="2">
        <v>2219900</v>
      </c>
      <c r="E502" s="2" t="s">
        <v>505</v>
      </c>
      <c r="F502" s="2" t="str">
        <f t="shared" si="41"/>
        <v>2431102219900</v>
      </c>
      <c r="G502" s="2" t="s">
        <v>150</v>
      </c>
      <c r="H502" s="4">
        <v>500</v>
      </c>
      <c r="I502" s="4">
        <v>0</v>
      </c>
      <c r="J502" s="4">
        <v>500</v>
      </c>
      <c r="K502" s="4">
        <v>350</v>
      </c>
      <c r="L502" s="4">
        <v>350</v>
      </c>
      <c r="M502" s="4">
        <v>350</v>
      </c>
      <c r="N502" s="4">
        <v>0</v>
      </c>
      <c r="O502" s="4">
        <v>150</v>
      </c>
      <c r="P502" s="20">
        <f t="shared" si="42"/>
        <v>0.7</v>
      </c>
      <c r="Q502" s="20">
        <f t="shared" si="38"/>
        <v>0.7</v>
      </c>
      <c r="R502" s="34">
        <f t="shared" si="39"/>
        <v>-150</v>
      </c>
      <c r="S502" s="34">
        <f t="shared" si="40"/>
        <v>-150</v>
      </c>
    </row>
    <row r="503" spans="1:19" hidden="1" x14ac:dyDescent="0.25">
      <c r="A503" s="2">
        <v>1</v>
      </c>
      <c r="B503" s="2">
        <v>92000</v>
      </c>
      <c r="C503" s="2" t="s">
        <v>505</v>
      </c>
      <c r="D503" s="2">
        <v>2279964</v>
      </c>
      <c r="E503" s="2" t="s">
        <v>505</v>
      </c>
      <c r="F503" s="2" t="str">
        <f t="shared" si="41"/>
        <v>1920002279964</v>
      </c>
      <c r="G503" s="2" t="s">
        <v>121</v>
      </c>
      <c r="H503" s="4">
        <v>25041.61</v>
      </c>
      <c r="I503" s="4">
        <v>3130.13</v>
      </c>
      <c r="J503" s="4">
        <v>28171.74</v>
      </c>
      <c r="K503" s="4">
        <v>37450.1</v>
      </c>
      <c r="L503" s="4">
        <v>4214.79</v>
      </c>
      <c r="M503" s="4">
        <v>4214.79</v>
      </c>
      <c r="N503" s="4">
        <v>0</v>
      </c>
      <c r="O503" s="4">
        <v>23956.95</v>
      </c>
      <c r="P503" s="20">
        <f t="shared" si="42"/>
        <v>0.16831146240197814</v>
      </c>
      <c r="Q503" s="20">
        <f t="shared" si="38"/>
        <v>0.14961056718541346</v>
      </c>
      <c r="R503" s="34">
        <f t="shared" si="39"/>
        <v>-20826.82</v>
      </c>
      <c r="S503" s="34">
        <f t="shared" si="40"/>
        <v>-23956.95</v>
      </c>
    </row>
    <row r="504" spans="1:19" hidden="1" x14ac:dyDescent="0.25">
      <c r="A504" s="2">
        <v>1</v>
      </c>
      <c r="B504" s="2">
        <v>92000</v>
      </c>
      <c r="C504" s="2" t="s">
        <v>505</v>
      </c>
      <c r="D504" s="2">
        <v>2279955</v>
      </c>
      <c r="E504" s="2" t="s">
        <v>505</v>
      </c>
      <c r="F504" s="2" t="str">
        <f t="shared" si="41"/>
        <v>1920002279955</v>
      </c>
      <c r="G504" s="2" t="s">
        <v>119</v>
      </c>
      <c r="H504" s="4">
        <v>24500</v>
      </c>
      <c r="I504" s="4">
        <v>17908</v>
      </c>
      <c r="J504" s="4">
        <v>42408</v>
      </c>
      <c r="K504" s="4">
        <v>29643.98</v>
      </c>
      <c r="L504" s="4">
        <v>11735.98</v>
      </c>
      <c r="M504" s="4">
        <v>11735.98</v>
      </c>
      <c r="N504" s="4">
        <v>0</v>
      </c>
      <c r="O504" s="4">
        <v>30672.02</v>
      </c>
      <c r="P504" s="20">
        <f t="shared" si="42"/>
        <v>0.47901959183673465</v>
      </c>
      <c r="Q504" s="20">
        <f t="shared" si="38"/>
        <v>0.27673976608187134</v>
      </c>
      <c r="R504" s="34">
        <f t="shared" si="39"/>
        <v>-12764.02</v>
      </c>
      <c r="S504" s="34">
        <f t="shared" si="40"/>
        <v>-30672.02</v>
      </c>
    </row>
    <row r="505" spans="1:19" hidden="1" x14ac:dyDescent="0.25">
      <c r="A505" s="2">
        <v>5</v>
      </c>
      <c r="B505" s="2">
        <v>33400</v>
      </c>
      <c r="C505" s="2" t="s">
        <v>505</v>
      </c>
      <c r="D505" s="2">
        <v>2279904</v>
      </c>
      <c r="E505" s="2" t="s">
        <v>505</v>
      </c>
      <c r="F505" s="2" t="str">
        <f t="shared" si="41"/>
        <v>5334002279904</v>
      </c>
      <c r="G505" s="2" t="s">
        <v>251</v>
      </c>
      <c r="H505" s="4">
        <v>2500</v>
      </c>
      <c r="I505" s="4">
        <v>0</v>
      </c>
      <c r="J505" s="4">
        <v>2500</v>
      </c>
      <c r="K505" s="4">
        <v>2388</v>
      </c>
      <c r="L505" s="4">
        <v>2388</v>
      </c>
      <c r="M505" s="4">
        <v>2388</v>
      </c>
      <c r="N505" s="4">
        <v>0</v>
      </c>
      <c r="O505" s="4">
        <v>112</v>
      </c>
      <c r="P505" s="20">
        <f t="shared" si="42"/>
        <v>0.95520000000000005</v>
      </c>
      <c r="Q505" s="20">
        <f t="shared" si="38"/>
        <v>0.95520000000000005</v>
      </c>
      <c r="R505" s="34">
        <f t="shared" si="39"/>
        <v>-112</v>
      </c>
      <c r="S505" s="34">
        <f t="shared" si="40"/>
        <v>-112</v>
      </c>
    </row>
    <row r="506" spans="1:19" x14ac:dyDescent="0.25">
      <c r="A506" s="2">
        <v>1</v>
      </c>
      <c r="B506" s="2">
        <v>33220</v>
      </c>
      <c r="C506" s="2" t="s">
        <v>506</v>
      </c>
      <c r="D506" s="2">
        <v>6320042</v>
      </c>
      <c r="E506" s="2" t="s">
        <v>506</v>
      </c>
      <c r="F506" s="2" t="str">
        <f t="shared" si="41"/>
        <v>1332206320042</v>
      </c>
      <c r="G506" s="2" t="s">
        <v>55</v>
      </c>
      <c r="H506" s="4">
        <v>0</v>
      </c>
      <c r="I506" s="4">
        <v>118634</v>
      </c>
      <c r="J506" s="4">
        <v>118634</v>
      </c>
      <c r="K506" s="4">
        <v>97284</v>
      </c>
      <c r="L506" s="4">
        <v>0</v>
      </c>
      <c r="M506" s="4">
        <v>0</v>
      </c>
      <c r="N506" s="4">
        <v>0</v>
      </c>
      <c r="O506" s="4">
        <v>118634</v>
      </c>
      <c r="P506" s="20" t="e">
        <f t="shared" si="42"/>
        <v>#DIV/0!</v>
      </c>
      <c r="Q506" s="20">
        <f t="shared" si="38"/>
        <v>0</v>
      </c>
      <c r="R506" s="34">
        <f t="shared" si="39"/>
        <v>0</v>
      </c>
      <c r="S506" s="34">
        <f t="shared" si="40"/>
        <v>-118634</v>
      </c>
    </row>
    <row r="507" spans="1:19" x14ac:dyDescent="0.25">
      <c r="A507" s="2">
        <v>10</v>
      </c>
      <c r="B507" s="2">
        <v>15320</v>
      </c>
      <c r="C507" s="2" t="s">
        <v>506</v>
      </c>
      <c r="D507" s="2">
        <v>6190063</v>
      </c>
      <c r="E507" s="2" t="s">
        <v>506</v>
      </c>
      <c r="F507" s="2" t="str">
        <f t="shared" si="41"/>
        <v>10153206190063</v>
      </c>
      <c r="G507" s="2" t="s">
        <v>476</v>
      </c>
      <c r="H507" s="4">
        <v>0</v>
      </c>
      <c r="I507" s="4">
        <v>190000</v>
      </c>
      <c r="J507" s="4">
        <v>190000</v>
      </c>
      <c r="K507" s="4">
        <v>20000</v>
      </c>
      <c r="L507" s="4">
        <v>0</v>
      </c>
      <c r="M507" s="4">
        <v>0</v>
      </c>
      <c r="N507" s="4">
        <v>0</v>
      </c>
      <c r="O507" s="4">
        <v>190000</v>
      </c>
      <c r="P507" s="20" t="e">
        <f t="shared" si="42"/>
        <v>#DIV/0!</v>
      </c>
      <c r="Q507" s="20">
        <f t="shared" si="38"/>
        <v>0</v>
      </c>
      <c r="R507" s="34">
        <f t="shared" si="39"/>
        <v>0</v>
      </c>
      <c r="S507" s="34">
        <f t="shared" si="40"/>
        <v>-190000</v>
      </c>
    </row>
    <row r="508" spans="1:19" hidden="1" x14ac:dyDescent="0.25">
      <c r="A508" s="2">
        <v>5</v>
      </c>
      <c r="B508" s="2">
        <v>92406</v>
      </c>
      <c r="C508" s="2" t="s">
        <v>505</v>
      </c>
      <c r="D508" s="2">
        <v>2269912</v>
      </c>
      <c r="E508" s="2" t="s">
        <v>505</v>
      </c>
      <c r="F508" s="2" t="str">
        <f t="shared" si="41"/>
        <v>5924062269912</v>
      </c>
      <c r="G508" s="2" t="s">
        <v>312</v>
      </c>
      <c r="H508" s="4">
        <v>815</v>
      </c>
      <c r="I508" s="4">
        <v>0</v>
      </c>
      <c r="J508" s="4">
        <v>815</v>
      </c>
      <c r="K508" s="4">
        <v>0</v>
      </c>
      <c r="L508" s="4">
        <v>0</v>
      </c>
      <c r="M508" s="4">
        <v>0</v>
      </c>
      <c r="N508" s="4">
        <v>0</v>
      </c>
      <c r="O508" s="4">
        <v>815</v>
      </c>
      <c r="P508" s="20">
        <f t="shared" si="42"/>
        <v>0</v>
      </c>
      <c r="Q508" s="20">
        <f t="shared" si="38"/>
        <v>0</v>
      </c>
      <c r="R508" s="34">
        <f t="shared" si="39"/>
        <v>-815</v>
      </c>
      <c r="S508" s="34">
        <f t="shared" si="40"/>
        <v>-815</v>
      </c>
    </row>
    <row r="509" spans="1:19" hidden="1" x14ac:dyDescent="0.25">
      <c r="A509" s="2">
        <v>9</v>
      </c>
      <c r="B509" s="2">
        <v>34200</v>
      </c>
      <c r="C509" s="2" t="s">
        <v>505</v>
      </c>
      <c r="D509" s="2">
        <v>2120001</v>
      </c>
      <c r="E509" s="2" t="s">
        <v>505</v>
      </c>
      <c r="F509" s="2" t="str">
        <f t="shared" si="41"/>
        <v>9342002120001</v>
      </c>
      <c r="G509" s="2" t="s">
        <v>453</v>
      </c>
      <c r="H509" s="4">
        <v>6000</v>
      </c>
      <c r="I509" s="4">
        <v>776.34</v>
      </c>
      <c r="J509" s="4">
        <v>6776.34</v>
      </c>
      <c r="K509" s="4">
        <v>7376.89</v>
      </c>
      <c r="L509" s="4">
        <v>6600.55</v>
      </c>
      <c r="M509" s="4">
        <v>6600.55</v>
      </c>
      <c r="N509" s="4">
        <v>0</v>
      </c>
      <c r="O509" s="4">
        <v>175.79</v>
      </c>
      <c r="P509" s="20">
        <f t="shared" si="42"/>
        <v>1.1000916666666667</v>
      </c>
      <c r="Q509" s="20">
        <f t="shared" si="38"/>
        <v>0.97405826744230661</v>
      </c>
      <c r="R509" s="34">
        <f t="shared" si="39"/>
        <v>600.55000000000018</v>
      </c>
      <c r="S509" s="34">
        <f t="shared" si="40"/>
        <v>-175.78999999999996</v>
      </c>
    </row>
    <row r="510" spans="1:19" x14ac:dyDescent="0.25">
      <c r="A510" s="2">
        <v>10</v>
      </c>
      <c r="B510" s="2">
        <v>17100</v>
      </c>
      <c r="C510" s="2" t="s">
        <v>506</v>
      </c>
      <c r="D510" s="2">
        <v>6190052</v>
      </c>
      <c r="E510" s="2" t="s">
        <v>506</v>
      </c>
      <c r="F510" s="2" t="str">
        <f t="shared" si="41"/>
        <v>10171006190052</v>
      </c>
      <c r="G510" s="2" t="s">
        <v>484</v>
      </c>
      <c r="H510" s="4">
        <v>0</v>
      </c>
      <c r="I510" s="4">
        <v>11500</v>
      </c>
      <c r="J510" s="4">
        <v>11500</v>
      </c>
      <c r="K510" s="4">
        <v>11500</v>
      </c>
      <c r="L510" s="4">
        <v>11500</v>
      </c>
      <c r="M510" s="4">
        <v>11500</v>
      </c>
      <c r="N510" s="4">
        <v>0</v>
      </c>
      <c r="O510" s="4">
        <v>0</v>
      </c>
      <c r="P510" s="20" t="e">
        <f t="shared" si="42"/>
        <v>#DIV/0!</v>
      </c>
      <c r="Q510" s="20">
        <f t="shared" si="38"/>
        <v>1</v>
      </c>
      <c r="R510" s="34">
        <f t="shared" si="39"/>
        <v>11500</v>
      </c>
      <c r="S510" s="34">
        <f t="shared" si="40"/>
        <v>0</v>
      </c>
    </row>
    <row r="511" spans="1:19" hidden="1" x14ac:dyDescent="0.25">
      <c r="A511" s="2">
        <v>2</v>
      </c>
      <c r="B511" s="2">
        <v>13200</v>
      </c>
      <c r="C511" s="2" t="s">
        <v>505</v>
      </c>
      <c r="D511" s="2">
        <v>2080001</v>
      </c>
      <c r="E511" s="2" t="s">
        <v>505</v>
      </c>
      <c r="F511" s="2" t="str">
        <f t="shared" si="41"/>
        <v>2132002080001</v>
      </c>
      <c r="G511" s="2" t="s">
        <v>129</v>
      </c>
      <c r="H511" s="4">
        <v>2200</v>
      </c>
      <c r="I511" s="4">
        <v>0</v>
      </c>
      <c r="J511" s="4">
        <v>2200</v>
      </c>
      <c r="K511" s="4">
        <v>1772.37</v>
      </c>
      <c r="L511" s="4">
        <v>1188.82</v>
      </c>
      <c r="M511" s="4">
        <v>1188.82</v>
      </c>
      <c r="N511" s="4">
        <v>0</v>
      </c>
      <c r="O511" s="4">
        <v>1011.18</v>
      </c>
      <c r="P511" s="20">
        <f t="shared" si="42"/>
        <v>0.54037272727272723</v>
      </c>
      <c r="Q511" s="20">
        <f t="shared" si="38"/>
        <v>0.54037272727272723</v>
      </c>
      <c r="R511" s="34">
        <f t="shared" si="39"/>
        <v>-1011.1800000000001</v>
      </c>
      <c r="S511" s="34">
        <f t="shared" si="40"/>
        <v>-1011.1800000000001</v>
      </c>
    </row>
    <row r="512" spans="1:19" hidden="1" x14ac:dyDescent="0.25">
      <c r="A512" s="2">
        <v>4</v>
      </c>
      <c r="B512" s="2">
        <v>15320</v>
      </c>
      <c r="C512" s="2" t="s">
        <v>505</v>
      </c>
      <c r="D512" s="2">
        <v>2020001</v>
      </c>
      <c r="E512" s="2" t="s">
        <v>505</v>
      </c>
      <c r="F512" s="2" t="str">
        <f t="shared" si="41"/>
        <v>4153202020001</v>
      </c>
      <c r="G512" s="2" t="s">
        <v>195</v>
      </c>
      <c r="H512" s="4">
        <v>37752</v>
      </c>
      <c r="I512" s="4">
        <v>0</v>
      </c>
      <c r="J512" s="4">
        <v>37752</v>
      </c>
      <c r="K512" s="4">
        <v>37761.449999999997</v>
      </c>
      <c r="L512" s="4">
        <v>37761.449999999997</v>
      </c>
      <c r="M512" s="4">
        <v>37761.449999999997</v>
      </c>
      <c r="N512" s="4">
        <v>0</v>
      </c>
      <c r="O512" s="4">
        <v>-9.4499999999999993</v>
      </c>
      <c r="P512" s="20">
        <f t="shared" si="42"/>
        <v>1.0002503178639541</v>
      </c>
      <c r="Q512" s="20">
        <f t="shared" si="38"/>
        <v>1.0002503178639541</v>
      </c>
      <c r="R512" s="34">
        <f t="shared" si="39"/>
        <v>9.4499999999970896</v>
      </c>
      <c r="S512" s="34">
        <f t="shared" si="40"/>
        <v>9.4499999999970896</v>
      </c>
    </row>
    <row r="513" spans="1:19" hidden="1" x14ac:dyDescent="0.25">
      <c r="A513" s="2">
        <v>4</v>
      </c>
      <c r="B513" s="2">
        <v>92001</v>
      </c>
      <c r="C513" s="2" t="s">
        <v>505</v>
      </c>
      <c r="D513" s="2">
        <v>2020001</v>
      </c>
      <c r="E513" s="2" t="s">
        <v>505</v>
      </c>
      <c r="F513" s="2" t="str">
        <f t="shared" si="41"/>
        <v>4920012020001</v>
      </c>
      <c r="G513" s="2" t="s">
        <v>195</v>
      </c>
      <c r="H513" s="4">
        <v>13710</v>
      </c>
      <c r="I513" s="4">
        <v>0</v>
      </c>
      <c r="J513" s="4">
        <v>13710</v>
      </c>
      <c r="K513" s="4">
        <v>12240.36</v>
      </c>
      <c r="L513" s="4">
        <v>12240.36</v>
      </c>
      <c r="M513" s="4">
        <v>12240.36</v>
      </c>
      <c r="N513" s="4">
        <v>0</v>
      </c>
      <c r="O513" s="4">
        <v>1469.64</v>
      </c>
      <c r="P513" s="20">
        <f t="shared" si="42"/>
        <v>0.89280525164113789</v>
      </c>
      <c r="Q513" s="20">
        <f t="shared" si="38"/>
        <v>0.89280525164113789</v>
      </c>
      <c r="R513" s="34">
        <f t="shared" si="39"/>
        <v>-1469.6399999999994</v>
      </c>
      <c r="S513" s="34">
        <f t="shared" si="40"/>
        <v>-1469.6399999999994</v>
      </c>
    </row>
    <row r="514" spans="1:19" hidden="1" x14ac:dyDescent="0.25">
      <c r="A514" s="2">
        <v>6</v>
      </c>
      <c r="B514" s="2">
        <v>24100</v>
      </c>
      <c r="C514" s="2" t="s">
        <v>505</v>
      </c>
      <c r="D514" s="2">
        <v>2020001</v>
      </c>
      <c r="E514" s="2" t="s">
        <v>505</v>
      </c>
      <c r="F514" s="2" t="str">
        <f t="shared" si="41"/>
        <v>6241002020001</v>
      </c>
      <c r="G514" s="2" t="s">
        <v>195</v>
      </c>
      <c r="H514" s="4">
        <v>5061.67</v>
      </c>
      <c r="I514" s="4">
        <v>0</v>
      </c>
      <c r="J514" s="4">
        <v>5061.67</v>
      </c>
      <c r="K514" s="4">
        <v>5061.67</v>
      </c>
      <c r="L514" s="4">
        <v>4639.91</v>
      </c>
      <c r="M514" s="4">
        <v>4639.91</v>
      </c>
      <c r="N514" s="4">
        <v>0</v>
      </c>
      <c r="O514" s="4">
        <v>421.76</v>
      </c>
      <c r="P514" s="20">
        <f t="shared" si="42"/>
        <v>0.91667572164917899</v>
      </c>
      <c r="Q514" s="20">
        <f t="shared" si="38"/>
        <v>0.91667572164917899</v>
      </c>
      <c r="R514" s="34">
        <f t="shared" si="39"/>
        <v>-421.76000000000022</v>
      </c>
      <c r="S514" s="34">
        <f t="shared" si="40"/>
        <v>-421.76000000000022</v>
      </c>
    </row>
    <row r="515" spans="1:19" hidden="1" x14ac:dyDescent="0.25">
      <c r="A515" s="2">
        <v>7</v>
      </c>
      <c r="B515" s="2">
        <v>23100</v>
      </c>
      <c r="C515" s="2" t="s">
        <v>505</v>
      </c>
      <c r="D515" s="2">
        <v>2020001</v>
      </c>
      <c r="E515" s="2" t="s">
        <v>505</v>
      </c>
      <c r="F515" s="2" t="str">
        <f t="shared" si="41"/>
        <v>7231002020001</v>
      </c>
      <c r="G515" s="2" t="s">
        <v>195</v>
      </c>
      <c r="H515" s="4">
        <v>10890</v>
      </c>
      <c r="I515" s="4">
        <v>0</v>
      </c>
      <c r="J515" s="4">
        <v>10890</v>
      </c>
      <c r="K515" s="4">
        <v>10890</v>
      </c>
      <c r="L515" s="4">
        <v>10890</v>
      </c>
      <c r="M515" s="4">
        <v>10890</v>
      </c>
      <c r="N515" s="4">
        <v>0</v>
      </c>
      <c r="O515" s="4">
        <v>0</v>
      </c>
      <c r="P515" s="20">
        <f t="shared" si="42"/>
        <v>1</v>
      </c>
      <c r="Q515" s="20">
        <f t="shared" ref="Q515:Q578" si="43">(L515*100%)/J515</f>
        <v>1</v>
      </c>
      <c r="R515" s="34">
        <f t="shared" ref="R515:R519" si="44">L515-H515</f>
        <v>0</v>
      </c>
      <c r="S515" s="34">
        <f t="shared" ref="S515:S578" si="45">L515-J515</f>
        <v>0</v>
      </c>
    </row>
    <row r="516" spans="1:19" hidden="1" x14ac:dyDescent="0.25">
      <c r="A516" s="2">
        <v>8</v>
      </c>
      <c r="B516" s="2">
        <v>32702</v>
      </c>
      <c r="C516" s="2" t="s">
        <v>505</v>
      </c>
      <c r="D516" s="2">
        <v>2020001</v>
      </c>
      <c r="E516" s="2" t="s">
        <v>505</v>
      </c>
      <c r="F516" s="2" t="str">
        <f t="shared" si="41"/>
        <v>8327022020001</v>
      </c>
      <c r="G516" s="2" t="s">
        <v>195</v>
      </c>
      <c r="H516" s="4">
        <v>10890</v>
      </c>
      <c r="I516" s="4">
        <v>0</v>
      </c>
      <c r="J516" s="4">
        <v>10890</v>
      </c>
      <c r="K516" s="4">
        <v>10890</v>
      </c>
      <c r="L516" s="4">
        <v>10890</v>
      </c>
      <c r="M516" s="4">
        <v>10890</v>
      </c>
      <c r="N516" s="4">
        <v>0</v>
      </c>
      <c r="O516" s="4">
        <v>0</v>
      </c>
      <c r="P516" s="20">
        <f t="shared" si="42"/>
        <v>1</v>
      </c>
      <c r="Q516" s="20">
        <f t="shared" si="43"/>
        <v>1</v>
      </c>
      <c r="R516" s="34">
        <f t="shared" si="44"/>
        <v>0</v>
      </c>
      <c r="S516" s="34">
        <f t="shared" si="45"/>
        <v>0</v>
      </c>
    </row>
    <row r="517" spans="1:19" hidden="1" x14ac:dyDescent="0.25">
      <c r="A517" s="2">
        <v>1</v>
      </c>
      <c r="B517" s="2">
        <v>13200</v>
      </c>
      <c r="C517" s="2" t="s">
        <v>505</v>
      </c>
      <c r="D517" s="2">
        <v>2060001</v>
      </c>
      <c r="E517" s="2" t="s">
        <v>505</v>
      </c>
      <c r="F517" s="2" t="str">
        <f t="shared" si="41"/>
        <v>1132002060001</v>
      </c>
      <c r="G517" s="2" t="s">
        <v>34</v>
      </c>
      <c r="H517" s="4">
        <v>882.51</v>
      </c>
      <c r="I517" s="4">
        <v>0</v>
      </c>
      <c r="J517" s="4">
        <v>882.51</v>
      </c>
      <c r="K517" s="4">
        <v>700.59</v>
      </c>
      <c r="L517" s="4">
        <v>647.02</v>
      </c>
      <c r="M517" s="4">
        <v>647.02</v>
      </c>
      <c r="N517" s="4">
        <v>0</v>
      </c>
      <c r="O517" s="4">
        <v>235.49</v>
      </c>
      <c r="P517" s="20">
        <f t="shared" si="42"/>
        <v>0.73315883106140434</v>
      </c>
      <c r="Q517" s="20">
        <f t="shared" si="43"/>
        <v>0.73315883106140434</v>
      </c>
      <c r="R517" s="34">
        <f t="shared" si="44"/>
        <v>-235.49</v>
      </c>
      <c r="S517" s="34">
        <f t="shared" si="45"/>
        <v>-235.49</v>
      </c>
    </row>
    <row r="518" spans="1:19" hidden="1" x14ac:dyDescent="0.25">
      <c r="A518" s="2">
        <v>1</v>
      </c>
      <c r="B518" s="2">
        <v>15100</v>
      </c>
      <c r="C518" s="2" t="s">
        <v>505</v>
      </c>
      <c r="D518" s="2">
        <v>2060001</v>
      </c>
      <c r="E518" s="2" t="s">
        <v>505</v>
      </c>
      <c r="F518" s="2" t="str">
        <f t="shared" si="41"/>
        <v>1151002060001</v>
      </c>
      <c r="G518" s="2" t="s">
        <v>34</v>
      </c>
      <c r="H518" s="4">
        <v>2646.56</v>
      </c>
      <c r="I518" s="4">
        <v>0</v>
      </c>
      <c r="J518" s="4">
        <v>2646.56</v>
      </c>
      <c r="K518" s="4">
        <v>2811.13</v>
      </c>
      <c r="L518" s="4">
        <v>2590.62</v>
      </c>
      <c r="M518" s="4">
        <v>2590.62</v>
      </c>
      <c r="N518" s="4">
        <v>0</v>
      </c>
      <c r="O518" s="4">
        <v>55.94</v>
      </c>
      <c r="P518" s="20">
        <f t="shared" si="42"/>
        <v>0.97886312798500696</v>
      </c>
      <c r="Q518" s="20">
        <f t="shared" si="43"/>
        <v>0.97886312798500696</v>
      </c>
      <c r="R518" s="34">
        <f t="shared" si="44"/>
        <v>-55.940000000000055</v>
      </c>
      <c r="S518" s="34">
        <f t="shared" si="45"/>
        <v>-55.940000000000055</v>
      </c>
    </row>
    <row r="519" spans="1:19" hidden="1" x14ac:dyDescent="0.25">
      <c r="A519" s="2">
        <v>1</v>
      </c>
      <c r="B519" s="2">
        <v>15320</v>
      </c>
      <c r="C519" s="2" t="s">
        <v>505</v>
      </c>
      <c r="D519" s="2">
        <v>2060001</v>
      </c>
      <c r="E519" s="2" t="s">
        <v>505</v>
      </c>
      <c r="F519" s="2" t="str">
        <f t="shared" si="41"/>
        <v>1153202060001</v>
      </c>
      <c r="G519" s="2" t="s">
        <v>34</v>
      </c>
      <c r="H519" s="4">
        <v>290.39999999999998</v>
      </c>
      <c r="I519" s="4">
        <v>0</v>
      </c>
      <c r="J519" s="4">
        <v>290.39999999999998</v>
      </c>
      <c r="K519" s="4">
        <v>290.39999999999998</v>
      </c>
      <c r="L519" s="4">
        <v>290.39999999999998</v>
      </c>
      <c r="M519" s="4">
        <v>290.39999999999998</v>
      </c>
      <c r="N519" s="4">
        <v>0</v>
      </c>
      <c r="O519" s="4">
        <v>0</v>
      </c>
      <c r="P519" s="20">
        <f t="shared" si="42"/>
        <v>1</v>
      </c>
      <c r="Q519" s="20">
        <f t="shared" si="43"/>
        <v>1</v>
      </c>
      <c r="R519" s="34">
        <f t="shared" si="44"/>
        <v>0</v>
      </c>
      <c r="S519" s="34">
        <f t="shared" si="45"/>
        <v>0</v>
      </c>
    </row>
    <row r="520" spans="1:19" hidden="1" x14ac:dyDescent="0.25">
      <c r="A520" s="2">
        <v>1</v>
      </c>
      <c r="B520" s="2">
        <v>33302</v>
      </c>
      <c r="C520" s="2" t="s">
        <v>504</v>
      </c>
      <c r="D520" s="2">
        <v>1300001</v>
      </c>
      <c r="E520" s="2" t="s">
        <v>504</v>
      </c>
      <c r="F520" s="2" t="str">
        <f t="shared" si="41"/>
        <v>1333021300001</v>
      </c>
      <c r="G520" s="2" t="s">
        <v>18</v>
      </c>
      <c r="H520" s="4">
        <v>50886.78</v>
      </c>
      <c r="I520" s="4">
        <v>0</v>
      </c>
      <c r="J520" s="4">
        <v>50886.78</v>
      </c>
      <c r="K520" s="4">
        <v>51398.879999999997</v>
      </c>
      <c r="L520" s="4">
        <v>51398.879999999997</v>
      </c>
      <c r="M520" s="4">
        <v>51398.879999999997</v>
      </c>
      <c r="N520" s="4">
        <v>0</v>
      </c>
      <c r="O520" s="4">
        <v>-512.1</v>
      </c>
      <c r="P520" s="20">
        <f t="shared" si="42"/>
        <v>1.0100635174793924</v>
      </c>
      <c r="Q520" s="20">
        <f t="shared" si="43"/>
        <v>1.0100635174793924</v>
      </c>
      <c r="R520" s="34">
        <f t="shared" ref="R515:R578" si="46">L520-H520</f>
        <v>512.09999999999854</v>
      </c>
      <c r="S520" s="34">
        <f t="shared" si="45"/>
        <v>512.09999999999854</v>
      </c>
    </row>
    <row r="521" spans="1:19" hidden="1" x14ac:dyDescent="0.25">
      <c r="A521" s="2">
        <v>1</v>
      </c>
      <c r="B521" s="2">
        <v>33302</v>
      </c>
      <c r="C521" s="2" t="s">
        <v>504</v>
      </c>
      <c r="D521" s="2">
        <v>1300002</v>
      </c>
      <c r="E521" s="2" t="s">
        <v>504</v>
      </c>
      <c r="F521" s="2" t="str">
        <f t="shared" si="41"/>
        <v>1333021300002</v>
      </c>
      <c r="G521" s="2" t="s">
        <v>19</v>
      </c>
      <c r="H521" s="4">
        <v>18283.5</v>
      </c>
      <c r="I521" s="4">
        <v>0</v>
      </c>
      <c r="J521" s="4">
        <v>18283.5</v>
      </c>
      <c r="K521" s="4">
        <v>18465.439999999999</v>
      </c>
      <c r="L521" s="4">
        <v>18465.439999999999</v>
      </c>
      <c r="M521" s="4">
        <v>18465.439999999999</v>
      </c>
      <c r="N521" s="4">
        <v>0</v>
      </c>
      <c r="O521" s="4">
        <v>-181.94</v>
      </c>
      <c r="P521" s="20">
        <f t="shared" si="42"/>
        <v>1.0099510487598107</v>
      </c>
      <c r="Q521" s="20">
        <f t="shared" si="43"/>
        <v>1.0099510487598107</v>
      </c>
      <c r="R521" s="34">
        <f t="shared" si="46"/>
        <v>181.93999999999869</v>
      </c>
      <c r="S521" s="34">
        <f t="shared" si="45"/>
        <v>181.93999999999869</v>
      </c>
    </row>
    <row r="522" spans="1:19" hidden="1" x14ac:dyDescent="0.25">
      <c r="A522" s="2">
        <v>1</v>
      </c>
      <c r="B522" s="2">
        <v>33302</v>
      </c>
      <c r="C522" s="2" t="s">
        <v>504</v>
      </c>
      <c r="D522" s="2">
        <v>1300201</v>
      </c>
      <c r="E522" s="2" t="s">
        <v>504</v>
      </c>
      <c r="F522" s="2" t="str">
        <f t="shared" si="41"/>
        <v>1333021300201</v>
      </c>
      <c r="G522" s="2" t="s">
        <v>21</v>
      </c>
      <c r="H522" s="4">
        <v>25936.54</v>
      </c>
      <c r="I522" s="4">
        <v>0</v>
      </c>
      <c r="J522" s="4">
        <v>25936.54</v>
      </c>
      <c r="K522" s="4">
        <v>26190.5</v>
      </c>
      <c r="L522" s="4">
        <v>26190.5</v>
      </c>
      <c r="M522" s="4">
        <v>26190.5</v>
      </c>
      <c r="N522" s="4">
        <v>0</v>
      </c>
      <c r="O522" s="4">
        <v>-253.96</v>
      </c>
      <c r="P522" s="20">
        <f t="shared" si="42"/>
        <v>1.0097915913225126</v>
      </c>
      <c r="Q522" s="20">
        <f t="shared" si="43"/>
        <v>1.0097915913225126</v>
      </c>
      <c r="R522" s="34">
        <f t="shared" si="46"/>
        <v>253.95999999999913</v>
      </c>
      <c r="S522" s="34">
        <f t="shared" si="45"/>
        <v>253.95999999999913</v>
      </c>
    </row>
    <row r="523" spans="1:19" hidden="1" x14ac:dyDescent="0.25">
      <c r="A523" s="2">
        <v>1</v>
      </c>
      <c r="B523" s="2">
        <v>33302</v>
      </c>
      <c r="C523" s="2" t="s">
        <v>504</v>
      </c>
      <c r="D523" s="2">
        <v>1300202</v>
      </c>
      <c r="E523" s="2" t="s">
        <v>504</v>
      </c>
      <c r="F523" s="2" t="str">
        <f t="shared" si="41"/>
        <v>1333021300202</v>
      </c>
      <c r="G523" s="2" t="s">
        <v>22</v>
      </c>
      <c r="H523" s="4">
        <v>20173.439999999999</v>
      </c>
      <c r="I523" s="4">
        <v>0</v>
      </c>
      <c r="J523" s="4">
        <v>20173.439999999999</v>
      </c>
      <c r="K523" s="4">
        <v>20477.13</v>
      </c>
      <c r="L523" s="4">
        <v>20477.13</v>
      </c>
      <c r="M523" s="4">
        <v>20477.13</v>
      </c>
      <c r="N523" s="4">
        <v>0</v>
      </c>
      <c r="O523" s="4">
        <v>-303.69</v>
      </c>
      <c r="P523" s="20">
        <f t="shared" si="42"/>
        <v>1.0150539521271535</v>
      </c>
      <c r="Q523" s="20">
        <f t="shared" si="43"/>
        <v>1.0150539521271535</v>
      </c>
      <c r="R523" s="34">
        <f t="shared" si="46"/>
        <v>303.69000000000233</v>
      </c>
      <c r="S523" s="34">
        <f t="shared" si="45"/>
        <v>303.69000000000233</v>
      </c>
    </row>
    <row r="524" spans="1:19" hidden="1" x14ac:dyDescent="0.25">
      <c r="A524" s="2">
        <v>1</v>
      </c>
      <c r="B524" s="2">
        <v>33302</v>
      </c>
      <c r="C524" s="2" t="s">
        <v>504</v>
      </c>
      <c r="D524" s="2">
        <v>1310001</v>
      </c>
      <c r="E524" s="2" t="s">
        <v>504</v>
      </c>
      <c r="F524" s="2" t="str">
        <f t="shared" si="41"/>
        <v>1333021310001</v>
      </c>
      <c r="G524" s="2" t="s">
        <v>23</v>
      </c>
      <c r="H524" s="4">
        <v>11422.79</v>
      </c>
      <c r="I524" s="4">
        <v>0</v>
      </c>
      <c r="J524" s="4">
        <v>11422.79</v>
      </c>
      <c r="K524" s="4">
        <v>11538.75</v>
      </c>
      <c r="L524" s="4">
        <v>11538.75</v>
      </c>
      <c r="M524" s="4">
        <v>11538.75</v>
      </c>
      <c r="N524" s="4">
        <v>0</v>
      </c>
      <c r="O524" s="4">
        <v>-115.96</v>
      </c>
      <c r="P524" s="20">
        <f t="shared" si="42"/>
        <v>1.0101516354585875</v>
      </c>
      <c r="Q524" s="20">
        <f t="shared" si="43"/>
        <v>1.0101516354585875</v>
      </c>
      <c r="R524" s="34">
        <f t="shared" si="46"/>
        <v>115.95999999999913</v>
      </c>
      <c r="S524" s="34">
        <f t="shared" si="45"/>
        <v>115.95999999999913</v>
      </c>
    </row>
    <row r="525" spans="1:19" hidden="1" x14ac:dyDescent="0.25">
      <c r="A525" s="2">
        <v>1</v>
      </c>
      <c r="B525" s="2">
        <v>33302</v>
      </c>
      <c r="C525" s="2" t="s">
        <v>504</v>
      </c>
      <c r="D525" s="2">
        <v>1310003</v>
      </c>
      <c r="E525" s="2" t="s">
        <v>504</v>
      </c>
      <c r="F525" s="2" t="str">
        <f t="shared" si="41"/>
        <v>1333021310003</v>
      </c>
      <c r="G525" s="2" t="s">
        <v>25</v>
      </c>
      <c r="H525" s="4">
        <v>6389.6</v>
      </c>
      <c r="I525" s="4">
        <v>0</v>
      </c>
      <c r="J525" s="4">
        <v>6389.6</v>
      </c>
      <c r="K525" s="4">
        <v>6452.18</v>
      </c>
      <c r="L525" s="4">
        <v>6452.18</v>
      </c>
      <c r="M525" s="4">
        <v>6452.18</v>
      </c>
      <c r="N525" s="4">
        <v>0</v>
      </c>
      <c r="O525" s="4">
        <v>-62.58</v>
      </c>
      <c r="P525" s="20">
        <f t="shared" si="42"/>
        <v>1.0097940403155128</v>
      </c>
      <c r="Q525" s="20">
        <f t="shared" si="43"/>
        <v>1.0097940403155128</v>
      </c>
      <c r="R525" s="34">
        <f t="shared" si="46"/>
        <v>62.579999999999927</v>
      </c>
      <c r="S525" s="34">
        <f t="shared" si="45"/>
        <v>62.579999999999927</v>
      </c>
    </row>
    <row r="526" spans="1:19" hidden="1" x14ac:dyDescent="0.25">
      <c r="A526" s="2">
        <v>1</v>
      </c>
      <c r="B526" s="2">
        <v>33302</v>
      </c>
      <c r="C526" s="2" t="s">
        <v>504</v>
      </c>
      <c r="D526" s="2">
        <v>1310004</v>
      </c>
      <c r="E526" s="2" t="s">
        <v>504</v>
      </c>
      <c r="F526" s="2" t="str">
        <f t="shared" si="41"/>
        <v>1333021310004</v>
      </c>
      <c r="G526" s="2" t="s">
        <v>26</v>
      </c>
      <c r="H526" s="4">
        <v>5924.1</v>
      </c>
      <c r="I526" s="4">
        <v>0</v>
      </c>
      <c r="J526" s="4">
        <v>5924.1</v>
      </c>
      <c r="K526" s="4">
        <v>5982.06</v>
      </c>
      <c r="L526" s="4">
        <v>5982.06</v>
      </c>
      <c r="M526" s="4">
        <v>5982.06</v>
      </c>
      <c r="N526" s="4">
        <v>0</v>
      </c>
      <c r="O526" s="4">
        <v>-57.96</v>
      </c>
      <c r="P526" s="20">
        <f t="shared" si="42"/>
        <v>1.0097837646224743</v>
      </c>
      <c r="Q526" s="20">
        <f t="shared" si="43"/>
        <v>1.0097837646224743</v>
      </c>
      <c r="R526" s="34">
        <f t="shared" si="46"/>
        <v>57.960000000000036</v>
      </c>
      <c r="S526" s="34">
        <f t="shared" si="45"/>
        <v>57.960000000000036</v>
      </c>
    </row>
    <row r="527" spans="1:19" hidden="1" x14ac:dyDescent="0.25">
      <c r="A527" s="2">
        <v>1</v>
      </c>
      <c r="B527" s="2">
        <v>33302</v>
      </c>
      <c r="C527" s="2" t="s">
        <v>504</v>
      </c>
      <c r="D527" s="2">
        <v>1500002</v>
      </c>
      <c r="E527" s="2" t="s">
        <v>504</v>
      </c>
      <c r="F527" s="2" t="str">
        <f t="shared" si="41"/>
        <v>1333021500002</v>
      </c>
      <c r="G527" s="2" t="s">
        <v>29</v>
      </c>
      <c r="H527" s="4">
        <v>0</v>
      </c>
      <c r="I527" s="4">
        <v>752.63</v>
      </c>
      <c r="J527" s="4">
        <v>752.63</v>
      </c>
      <c r="K527" s="4">
        <v>595.22</v>
      </c>
      <c r="L527" s="4">
        <v>595.22</v>
      </c>
      <c r="M527" s="4">
        <v>595.22</v>
      </c>
      <c r="N527" s="4">
        <v>0</v>
      </c>
      <c r="O527" s="4">
        <v>157.41</v>
      </c>
      <c r="P527" s="20" t="e">
        <f t="shared" si="42"/>
        <v>#DIV/0!</v>
      </c>
      <c r="Q527" s="20">
        <f t="shared" si="43"/>
        <v>0.79085340738477072</v>
      </c>
      <c r="R527" s="34">
        <f t="shared" si="46"/>
        <v>595.22</v>
      </c>
      <c r="S527" s="34">
        <f t="shared" si="45"/>
        <v>-157.40999999999997</v>
      </c>
    </row>
    <row r="528" spans="1:19" hidden="1" x14ac:dyDescent="0.25">
      <c r="A528" s="2">
        <v>1</v>
      </c>
      <c r="B528" s="2">
        <v>33302</v>
      </c>
      <c r="C528" s="2" t="s">
        <v>504</v>
      </c>
      <c r="D528" s="2">
        <v>1500003</v>
      </c>
      <c r="E528" s="2" t="s">
        <v>504</v>
      </c>
      <c r="F528" s="2" t="str">
        <f t="shared" si="41"/>
        <v>1333021500003</v>
      </c>
      <c r="G528" s="2" t="s">
        <v>49</v>
      </c>
      <c r="H528" s="4">
        <v>0</v>
      </c>
      <c r="I528" s="4">
        <v>0</v>
      </c>
      <c r="J528" s="4">
        <v>0</v>
      </c>
      <c r="K528" s="4">
        <v>247.4</v>
      </c>
      <c r="L528" s="4">
        <v>247.4</v>
      </c>
      <c r="M528" s="4">
        <v>247.4</v>
      </c>
      <c r="N528" s="4">
        <v>0</v>
      </c>
      <c r="O528" s="4">
        <v>-247.4</v>
      </c>
      <c r="P528" s="20" t="e">
        <f t="shared" si="42"/>
        <v>#DIV/0!</v>
      </c>
      <c r="Q528" s="20" t="e">
        <f t="shared" si="43"/>
        <v>#DIV/0!</v>
      </c>
      <c r="R528" s="34">
        <f t="shared" si="46"/>
        <v>247.4</v>
      </c>
      <c r="S528" s="34">
        <f t="shared" si="45"/>
        <v>247.4</v>
      </c>
    </row>
    <row r="529" spans="1:19" hidden="1" x14ac:dyDescent="0.25">
      <c r="A529" s="2">
        <v>1</v>
      </c>
      <c r="B529" s="2">
        <v>33302</v>
      </c>
      <c r="C529" s="2" t="s">
        <v>504</v>
      </c>
      <c r="D529" s="2">
        <v>1600001</v>
      </c>
      <c r="E529" s="2" t="s">
        <v>504</v>
      </c>
      <c r="F529" s="2" t="str">
        <f t="shared" si="41"/>
        <v>1333021600001</v>
      </c>
      <c r="G529" s="2" t="s">
        <v>33</v>
      </c>
      <c r="H529" s="4">
        <v>43817.760000000002</v>
      </c>
      <c r="I529" s="4">
        <v>0</v>
      </c>
      <c r="J529" s="4">
        <v>43817.760000000002</v>
      </c>
      <c r="K529" s="4">
        <v>47351.16</v>
      </c>
      <c r="L529" s="4">
        <v>47351.16</v>
      </c>
      <c r="M529" s="4">
        <v>47351.16</v>
      </c>
      <c r="N529" s="4">
        <v>0</v>
      </c>
      <c r="O529" s="4">
        <v>-3533.4</v>
      </c>
      <c r="P529" s="20">
        <f t="shared" si="42"/>
        <v>1.0806385356074797</v>
      </c>
      <c r="Q529" s="20">
        <f t="shared" si="43"/>
        <v>1.0806385356074797</v>
      </c>
      <c r="R529" s="34">
        <f t="shared" si="46"/>
        <v>3533.4000000000015</v>
      </c>
      <c r="S529" s="34">
        <f t="shared" si="45"/>
        <v>3533.4000000000015</v>
      </c>
    </row>
    <row r="530" spans="1:19" hidden="1" x14ac:dyDescent="0.25">
      <c r="A530" s="2">
        <v>1</v>
      </c>
      <c r="B530" s="2">
        <v>23100</v>
      </c>
      <c r="C530" s="2" t="s">
        <v>505</v>
      </c>
      <c r="D530" s="2">
        <v>2060001</v>
      </c>
      <c r="E530" s="2" t="s">
        <v>505</v>
      </c>
      <c r="F530" s="2" t="str">
        <f t="shared" si="41"/>
        <v>1231002060001</v>
      </c>
      <c r="G530" s="2" t="s">
        <v>34</v>
      </c>
      <c r="H530" s="4">
        <v>290.39999999999998</v>
      </c>
      <c r="I530" s="4">
        <v>0</v>
      </c>
      <c r="J530" s="4">
        <v>290.39999999999998</v>
      </c>
      <c r="K530" s="4">
        <v>290.39999999999998</v>
      </c>
      <c r="L530" s="4">
        <v>242</v>
      </c>
      <c r="M530" s="4">
        <v>242</v>
      </c>
      <c r="N530" s="4">
        <v>0</v>
      </c>
      <c r="O530" s="4">
        <v>48.4</v>
      </c>
      <c r="P530" s="20">
        <f t="shared" si="42"/>
        <v>0.83333333333333337</v>
      </c>
      <c r="Q530" s="20">
        <f t="shared" si="43"/>
        <v>0.83333333333333337</v>
      </c>
      <c r="R530" s="34">
        <f t="shared" si="46"/>
        <v>-48.399999999999977</v>
      </c>
      <c r="S530" s="34">
        <f t="shared" si="45"/>
        <v>-48.399999999999977</v>
      </c>
    </row>
    <row r="531" spans="1:19" hidden="1" x14ac:dyDescent="0.25">
      <c r="A531" s="2">
        <v>1</v>
      </c>
      <c r="B531" s="2">
        <v>23103</v>
      </c>
      <c r="C531" s="2" t="s">
        <v>505</v>
      </c>
      <c r="D531" s="2">
        <v>2060001</v>
      </c>
      <c r="E531" s="2" t="s">
        <v>505</v>
      </c>
      <c r="F531" s="2" t="str">
        <f t="shared" si="41"/>
        <v>1231032060001</v>
      </c>
      <c r="G531" s="2" t="s">
        <v>34</v>
      </c>
      <c r="H531" s="4">
        <v>290.39999999999998</v>
      </c>
      <c r="I531" s="4">
        <v>0</v>
      </c>
      <c r="J531" s="4">
        <v>290.39999999999998</v>
      </c>
      <c r="K531" s="4">
        <v>290.39999999999998</v>
      </c>
      <c r="L531" s="4">
        <v>266.2</v>
      </c>
      <c r="M531" s="4">
        <v>266.2</v>
      </c>
      <c r="N531" s="4">
        <v>0</v>
      </c>
      <c r="O531" s="4">
        <v>24.2</v>
      </c>
      <c r="P531" s="20">
        <f t="shared" si="42"/>
        <v>0.91666666666666674</v>
      </c>
      <c r="Q531" s="20">
        <f t="shared" si="43"/>
        <v>0.91666666666666674</v>
      </c>
      <c r="R531" s="34">
        <f t="shared" si="46"/>
        <v>-24.199999999999989</v>
      </c>
      <c r="S531" s="34">
        <f t="shared" si="45"/>
        <v>-24.199999999999989</v>
      </c>
    </row>
    <row r="532" spans="1:19" hidden="1" x14ac:dyDescent="0.25">
      <c r="A532" s="2">
        <v>1</v>
      </c>
      <c r="B532" s="2">
        <v>23104</v>
      </c>
      <c r="C532" s="2" t="s">
        <v>505</v>
      </c>
      <c r="D532" s="2">
        <v>2060001</v>
      </c>
      <c r="E532" s="2" t="s">
        <v>505</v>
      </c>
      <c r="F532" s="2" t="str">
        <f t="shared" si="41"/>
        <v>1231042060001</v>
      </c>
      <c r="G532" s="2" t="s">
        <v>34</v>
      </c>
      <c r="H532" s="4">
        <v>50</v>
      </c>
      <c r="I532" s="4">
        <v>0</v>
      </c>
      <c r="J532" s="4">
        <v>50</v>
      </c>
      <c r="K532" s="4">
        <v>0</v>
      </c>
      <c r="L532" s="4">
        <v>0</v>
      </c>
      <c r="M532" s="4">
        <v>0</v>
      </c>
      <c r="N532" s="4">
        <v>0</v>
      </c>
      <c r="O532" s="4">
        <v>50</v>
      </c>
      <c r="P532" s="20">
        <f t="shared" si="42"/>
        <v>0</v>
      </c>
      <c r="Q532" s="20">
        <f t="shared" si="43"/>
        <v>0</v>
      </c>
      <c r="R532" s="34">
        <f t="shared" si="46"/>
        <v>-50</v>
      </c>
      <c r="S532" s="34">
        <f t="shared" si="45"/>
        <v>-50</v>
      </c>
    </row>
    <row r="533" spans="1:19" hidden="1" x14ac:dyDescent="0.25">
      <c r="A533" s="2">
        <v>1</v>
      </c>
      <c r="B533" s="2">
        <v>24100</v>
      </c>
      <c r="C533" s="2" t="s">
        <v>505</v>
      </c>
      <c r="D533" s="2">
        <v>2060001</v>
      </c>
      <c r="E533" s="2" t="s">
        <v>505</v>
      </c>
      <c r="F533" s="2" t="str">
        <f t="shared" si="41"/>
        <v>1241002060001</v>
      </c>
      <c r="G533" s="2" t="s">
        <v>34</v>
      </c>
      <c r="H533" s="4">
        <v>363</v>
      </c>
      <c r="I533" s="4">
        <v>0</v>
      </c>
      <c r="J533" s="4">
        <v>363</v>
      </c>
      <c r="K533" s="4">
        <v>363</v>
      </c>
      <c r="L533" s="4">
        <v>363</v>
      </c>
      <c r="M533" s="4">
        <v>363</v>
      </c>
      <c r="N533" s="4">
        <v>0</v>
      </c>
      <c r="O533" s="4">
        <v>0</v>
      </c>
      <c r="P533" s="20">
        <f t="shared" si="42"/>
        <v>1</v>
      </c>
      <c r="Q533" s="20">
        <f t="shared" si="43"/>
        <v>1</v>
      </c>
      <c r="R533" s="34">
        <f t="shared" si="46"/>
        <v>0</v>
      </c>
      <c r="S533" s="34">
        <f t="shared" si="45"/>
        <v>0</v>
      </c>
    </row>
    <row r="534" spans="1:19" hidden="1" x14ac:dyDescent="0.25">
      <c r="A534" s="2">
        <v>1</v>
      </c>
      <c r="B534" s="2">
        <v>32000</v>
      </c>
      <c r="C534" s="2" t="s">
        <v>505</v>
      </c>
      <c r="D534" s="2">
        <v>2060001</v>
      </c>
      <c r="E534" s="2" t="s">
        <v>505</v>
      </c>
      <c r="F534" s="2" t="str">
        <f t="shared" si="41"/>
        <v>1320002060001</v>
      </c>
      <c r="G534" s="2" t="s">
        <v>34</v>
      </c>
      <c r="H534" s="4">
        <v>290.39999999999998</v>
      </c>
      <c r="I534" s="4">
        <v>0</v>
      </c>
      <c r="J534" s="4">
        <v>290.39999999999998</v>
      </c>
      <c r="K534" s="4">
        <v>290.39999999999998</v>
      </c>
      <c r="L534" s="4">
        <v>266.2</v>
      </c>
      <c r="M534" s="4">
        <v>266.2</v>
      </c>
      <c r="N534" s="4">
        <v>0</v>
      </c>
      <c r="O534" s="4">
        <v>24.2</v>
      </c>
      <c r="P534" s="20">
        <f t="shared" si="42"/>
        <v>0.91666666666666674</v>
      </c>
      <c r="Q534" s="20">
        <f t="shared" si="43"/>
        <v>0.91666666666666674</v>
      </c>
      <c r="R534" s="34">
        <f t="shared" si="46"/>
        <v>-24.199999999999989</v>
      </c>
      <c r="S534" s="34">
        <f t="shared" si="45"/>
        <v>-24.199999999999989</v>
      </c>
    </row>
    <row r="535" spans="1:19" hidden="1" x14ac:dyDescent="0.25">
      <c r="A535" s="2">
        <v>1</v>
      </c>
      <c r="B535" s="2">
        <v>32304</v>
      </c>
      <c r="C535" s="2" t="s">
        <v>505</v>
      </c>
      <c r="D535" s="2">
        <v>2060001</v>
      </c>
      <c r="E535" s="2" t="s">
        <v>505</v>
      </c>
      <c r="F535" s="2" t="str">
        <f t="shared" ref="F535:F598" si="47">_xlfn.CONCAT(A535,B535,D535)</f>
        <v>1323042060001</v>
      </c>
      <c r="G535" s="2" t="s">
        <v>34</v>
      </c>
      <c r="H535" s="4">
        <v>363</v>
      </c>
      <c r="I535" s="4">
        <v>0</v>
      </c>
      <c r="J535" s="4">
        <v>363</v>
      </c>
      <c r="K535" s="4">
        <v>363</v>
      </c>
      <c r="L535" s="4">
        <v>332.75</v>
      </c>
      <c r="M535" s="4">
        <v>332.75</v>
      </c>
      <c r="N535" s="4">
        <v>0</v>
      </c>
      <c r="O535" s="4">
        <v>30.25</v>
      </c>
      <c r="P535" s="20">
        <f t="shared" ref="P535:P598" si="48">(L535*100%)/H535</f>
        <v>0.91666666666666663</v>
      </c>
      <c r="Q535" s="20">
        <f t="shared" si="43"/>
        <v>0.91666666666666663</v>
      </c>
      <c r="R535" s="34">
        <f t="shared" si="46"/>
        <v>-30.25</v>
      </c>
      <c r="S535" s="34">
        <f t="shared" si="45"/>
        <v>-30.25</v>
      </c>
    </row>
    <row r="536" spans="1:19" hidden="1" x14ac:dyDescent="0.25">
      <c r="A536" s="2">
        <v>1</v>
      </c>
      <c r="B536" s="2">
        <v>32305</v>
      </c>
      <c r="C536" s="2" t="s">
        <v>505</v>
      </c>
      <c r="D536" s="2">
        <v>2060001</v>
      </c>
      <c r="E536" s="2" t="s">
        <v>505</v>
      </c>
      <c r="F536" s="2" t="str">
        <f t="shared" si="47"/>
        <v>1323052060001</v>
      </c>
      <c r="G536" s="2" t="s">
        <v>34</v>
      </c>
      <c r="H536" s="4">
        <v>384.78</v>
      </c>
      <c r="I536" s="4">
        <v>0</v>
      </c>
      <c r="J536" s="4">
        <v>384.78</v>
      </c>
      <c r="K536" s="4">
        <v>384.78</v>
      </c>
      <c r="L536" s="4">
        <v>352.77</v>
      </c>
      <c r="M536" s="4">
        <v>352.77</v>
      </c>
      <c r="N536" s="4">
        <v>0</v>
      </c>
      <c r="O536" s="4">
        <v>32.01</v>
      </c>
      <c r="P536" s="20">
        <f t="shared" si="48"/>
        <v>0.91680960548885082</v>
      </c>
      <c r="Q536" s="20">
        <f t="shared" si="43"/>
        <v>0.91680960548885082</v>
      </c>
      <c r="R536" s="34">
        <f t="shared" si="46"/>
        <v>-32.009999999999991</v>
      </c>
      <c r="S536" s="34">
        <f t="shared" si="45"/>
        <v>-32.009999999999991</v>
      </c>
    </row>
    <row r="537" spans="1:19" hidden="1" x14ac:dyDescent="0.25">
      <c r="A537" s="2">
        <v>1</v>
      </c>
      <c r="B537" s="2">
        <v>32601</v>
      </c>
      <c r="C537" s="2" t="s">
        <v>505</v>
      </c>
      <c r="D537" s="2">
        <v>2060001</v>
      </c>
      <c r="E537" s="2" t="s">
        <v>505</v>
      </c>
      <c r="F537" s="2" t="str">
        <f t="shared" si="47"/>
        <v>1326012060001</v>
      </c>
      <c r="G537" s="2" t="s">
        <v>34</v>
      </c>
      <c r="H537" s="4">
        <v>134.32</v>
      </c>
      <c r="I537" s="4">
        <v>0</v>
      </c>
      <c r="J537" s="4">
        <v>134.32</v>
      </c>
      <c r="K537" s="4">
        <v>134.31</v>
      </c>
      <c r="L537" s="4">
        <v>123.09</v>
      </c>
      <c r="M537" s="4">
        <v>123.09</v>
      </c>
      <c r="N537" s="4">
        <v>0</v>
      </c>
      <c r="O537" s="4">
        <v>11.23</v>
      </c>
      <c r="P537" s="20">
        <f t="shared" si="48"/>
        <v>0.91639368671828481</v>
      </c>
      <c r="Q537" s="20">
        <f t="shared" si="43"/>
        <v>0.91639368671828481</v>
      </c>
      <c r="R537" s="34">
        <f t="shared" si="46"/>
        <v>-11.22999999999999</v>
      </c>
      <c r="S537" s="34">
        <f t="shared" si="45"/>
        <v>-11.22999999999999</v>
      </c>
    </row>
    <row r="538" spans="1:19" hidden="1" x14ac:dyDescent="0.25">
      <c r="A538" s="2">
        <v>1</v>
      </c>
      <c r="B538" s="2">
        <v>32701</v>
      </c>
      <c r="C538" s="2" t="s">
        <v>505</v>
      </c>
      <c r="D538" s="2">
        <v>2060001</v>
      </c>
      <c r="E538" s="2" t="s">
        <v>505</v>
      </c>
      <c r="F538" s="2" t="str">
        <f t="shared" si="47"/>
        <v>1327012060001</v>
      </c>
      <c r="G538" s="2" t="s">
        <v>34</v>
      </c>
      <c r="H538" s="4">
        <v>43.56</v>
      </c>
      <c r="I538" s="4">
        <v>0</v>
      </c>
      <c r="J538" s="4">
        <v>43.56</v>
      </c>
      <c r="K538" s="4">
        <v>43.56</v>
      </c>
      <c r="L538" s="4">
        <v>0</v>
      </c>
      <c r="M538" s="4">
        <v>0</v>
      </c>
      <c r="N538" s="4">
        <v>0</v>
      </c>
      <c r="O538" s="4">
        <v>43.56</v>
      </c>
      <c r="P538" s="20">
        <f t="shared" si="48"/>
        <v>0</v>
      </c>
      <c r="Q538" s="20">
        <f t="shared" si="43"/>
        <v>0</v>
      </c>
      <c r="R538" s="34">
        <f t="shared" si="46"/>
        <v>-43.56</v>
      </c>
      <c r="S538" s="34">
        <f t="shared" si="45"/>
        <v>-43.56</v>
      </c>
    </row>
    <row r="539" spans="1:19" hidden="1" x14ac:dyDescent="0.25">
      <c r="A539" s="2">
        <v>1</v>
      </c>
      <c r="B539" s="2">
        <v>32702</v>
      </c>
      <c r="C539" s="2" t="s">
        <v>505</v>
      </c>
      <c r="D539" s="2">
        <v>2060001</v>
      </c>
      <c r="E539" s="2" t="s">
        <v>505</v>
      </c>
      <c r="F539" s="2" t="str">
        <f t="shared" si="47"/>
        <v>1327022060001</v>
      </c>
      <c r="G539" s="2" t="s">
        <v>34</v>
      </c>
      <c r="H539" s="4">
        <v>290.39999999999998</v>
      </c>
      <c r="I539" s="4">
        <v>0</v>
      </c>
      <c r="J539" s="4">
        <v>290.39999999999998</v>
      </c>
      <c r="K539" s="4">
        <v>290.39999999999998</v>
      </c>
      <c r="L539" s="4">
        <v>290.39999999999998</v>
      </c>
      <c r="M539" s="4">
        <v>290.39999999999998</v>
      </c>
      <c r="N539" s="4">
        <v>0</v>
      </c>
      <c r="O539" s="4">
        <v>0</v>
      </c>
      <c r="P539" s="20">
        <f t="shared" si="48"/>
        <v>1</v>
      </c>
      <c r="Q539" s="20">
        <f t="shared" si="43"/>
        <v>1</v>
      </c>
      <c r="R539" s="34">
        <f t="shared" si="46"/>
        <v>0</v>
      </c>
      <c r="S539" s="34">
        <f t="shared" si="45"/>
        <v>0</v>
      </c>
    </row>
    <row r="540" spans="1:19" hidden="1" x14ac:dyDescent="0.25">
      <c r="A540" s="2">
        <v>1</v>
      </c>
      <c r="B540" s="2">
        <v>33000</v>
      </c>
      <c r="C540" s="2" t="s">
        <v>505</v>
      </c>
      <c r="D540" s="2">
        <v>2060001</v>
      </c>
      <c r="E540" s="2" t="s">
        <v>505</v>
      </c>
      <c r="F540" s="2" t="str">
        <f t="shared" si="47"/>
        <v>1330002060001</v>
      </c>
      <c r="G540" s="2" t="s">
        <v>34</v>
      </c>
      <c r="H540" s="4">
        <v>675.18</v>
      </c>
      <c r="I540" s="4">
        <v>0</v>
      </c>
      <c r="J540" s="4">
        <v>675.18</v>
      </c>
      <c r="K540" s="4">
        <v>675.18</v>
      </c>
      <c r="L540" s="4">
        <v>618.97</v>
      </c>
      <c r="M540" s="4">
        <v>618.97</v>
      </c>
      <c r="N540" s="4">
        <v>0</v>
      </c>
      <c r="O540" s="4">
        <v>56.21</v>
      </c>
      <c r="P540" s="20">
        <f t="shared" si="48"/>
        <v>0.91674812642554593</v>
      </c>
      <c r="Q540" s="20">
        <f t="shared" si="43"/>
        <v>0.91674812642554593</v>
      </c>
      <c r="R540" s="34">
        <f t="shared" si="46"/>
        <v>-56.209999999999923</v>
      </c>
      <c r="S540" s="34">
        <f t="shared" si="45"/>
        <v>-56.209999999999923</v>
      </c>
    </row>
    <row r="541" spans="1:19" hidden="1" x14ac:dyDescent="0.25">
      <c r="A541" s="2">
        <v>1</v>
      </c>
      <c r="B541" s="2">
        <v>33210</v>
      </c>
      <c r="C541" s="2" t="s">
        <v>505</v>
      </c>
      <c r="D541" s="2">
        <v>2060001</v>
      </c>
      <c r="E541" s="2" t="s">
        <v>505</v>
      </c>
      <c r="F541" s="2" t="str">
        <f t="shared" si="47"/>
        <v>1332102060001</v>
      </c>
      <c r="G541" s="2" t="s">
        <v>34</v>
      </c>
      <c r="H541" s="4">
        <v>667.92</v>
      </c>
      <c r="I541" s="4">
        <v>0</v>
      </c>
      <c r="J541" s="4">
        <v>667.92</v>
      </c>
      <c r="K541" s="4">
        <v>667.92</v>
      </c>
      <c r="L541" s="4">
        <v>612.26</v>
      </c>
      <c r="M541" s="4">
        <v>612.26</v>
      </c>
      <c r="N541" s="4">
        <v>0</v>
      </c>
      <c r="O541" s="4">
        <v>55.66</v>
      </c>
      <c r="P541" s="20">
        <f t="shared" si="48"/>
        <v>0.91666666666666674</v>
      </c>
      <c r="Q541" s="20">
        <f t="shared" si="43"/>
        <v>0.91666666666666674</v>
      </c>
      <c r="R541" s="34">
        <f t="shared" si="46"/>
        <v>-55.659999999999968</v>
      </c>
      <c r="S541" s="34">
        <f t="shared" si="45"/>
        <v>-55.659999999999968</v>
      </c>
    </row>
    <row r="542" spans="1:19" hidden="1" x14ac:dyDescent="0.25">
      <c r="A542" s="2">
        <v>1</v>
      </c>
      <c r="B542" s="2">
        <v>33302</v>
      </c>
      <c r="C542" s="2" t="s">
        <v>505</v>
      </c>
      <c r="D542" s="2">
        <v>2060001</v>
      </c>
      <c r="E542" s="2" t="s">
        <v>505</v>
      </c>
      <c r="F542" s="2" t="str">
        <f t="shared" si="47"/>
        <v>1333022060001</v>
      </c>
      <c r="G542" s="2" t="s">
        <v>34</v>
      </c>
      <c r="H542" s="4">
        <v>290.39999999999998</v>
      </c>
      <c r="I542" s="4">
        <v>0</v>
      </c>
      <c r="J542" s="4">
        <v>290.39999999999998</v>
      </c>
      <c r="K542" s="4">
        <v>670.61</v>
      </c>
      <c r="L542" s="4">
        <v>646.41</v>
      </c>
      <c r="M542" s="4">
        <v>646.41</v>
      </c>
      <c r="N542" s="4">
        <v>0</v>
      </c>
      <c r="O542" s="4">
        <v>-356.01</v>
      </c>
      <c r="P542" s="20">
        <f t="shared" si="48"/>
        <v>2.2259297520661159</v>
      </c>
      <c r="Q542" s="20">
        <f t="shared" si="43"/>
        <v>2.2259297520661159</v>
      </c>
      <c r="R542" s="34">
        <f t="shared" si="46"/>
        <v>356.01</v>
      </c>
      <c r="S542" s="34">
        <f t="shared" si="45"/>
        <v>356.01</v>
      </c>
    </row>
    <row r="543" spans="1:19" hidden="1" x14ac:dyDescent="0.25">
      <c r="A543" s="2">
        <v>1</v>
      </c>
      <c r="B543" s="2">
        <v>34000</v>
      </c>
      <c r="C543" s="2" t="s">
        <v>505</v>
      </c>
      <c r="D543" s="2">
        <v>2060001</v>
      </c>
      <c r="E543" s="2" t="s">
        <v>505</v>
      </c>
      <c r="F543" s="2" t="str">
        <f t="shared" si="47"/>
        <v>1340002060001</v>
      </c>
      <c r="G543" s="2" t="s">
        <v>34</v>
      </c>
      <c r="H543" s="4">
        <v>333.96</v>
      </c>
      <c r="I543" s="4">
        <v>0</v>
      </c>
      <c r="J543" s="4">
        <v>333.96</v>
      </c>
      <c r="K543" s="4">
        <v>333.96</v>
      </c>
      <c r="L543" s="4">
        <v>306.13</v>
      </c>
      <c r="M543" s="4">
        <v>306.13</v>
      </c>
      <c r="N543" s="4">
        <v>0</v>
      </c>
      <c r="O543" s="4">
        <v>27.83</v>
      </c>
      <c r="P543" s="20">
        <f t="shared" si="48"/>
        <v>0.91666666666666674</v>
      </c>
      <c r="Q543" s="20">
        <f t="shared" si="43"/>
        <v>0.91666666666666674</v>
      </c>
      <c r="R543" s="34">
        <f t="shared" si="46"/>
        <v>-27.829999999999984</v>
      </c>
      <c r="S543" s="34">
        <f t="shared" si="45"/>
        <v>-27.829999999999984</v>
      </c>
    </row>
    <row r="544" spans="1:19" hidden="1" x14ac:dyDescent="0.25">
      <c r="A544" s="2">
        <v>1</v>
      </c>
      <c r="B544" s="2">
        <v>34203</v>
      </c>
      <c r="C544" s="2" t="s">
        <v>505</v>
      </c>
      <c r="D544" s="2">
        <v>2060001</v>
      </c>
      <c r="E544" s="2" t="s">
        <v>505</v>
      </c>
      <c r="F544" s="2" t="str">
        <f t="shared" si="47"/>
        <v>1342032060001</v>
      </c>
      <c r="G544" s="2" t="s">
        <v>34</v>
      </c>
      <c r="H544" s="4">
        <v>300</v>
      </c>
      <c r="I544" s="4">
        <v>0</v>
      </c>
      <c r="J544" s="4">
        <v>300</v>
      </c>
      <c r="K544" s="4">
        <v>290.39999999999998</v>
      </c>
      <c r="L544" s="4">
        <v>290.39999999999998</v>
      </c>
      <c r="M544" s="4">
        <v>290.39999999999998</v>
      </c>
      <c r="N544" s="4">
        <v>0</v>
      </c>
      <c r="O544" s="4">
        <v>9.6</v>
      </c>
      <c r="P544" s="20">
        <f t="shared" si="48"/>
        <v>0.96799999999999997</v>
      </c>
      <c r="Q544" s="20">
        <f t="shared" si="43"/>
        <v>0.96799999999999997</v>
      </c>
      <c r="R544" s="34">
        <f t="shared" si="46"/>
        <v>-9.6000000000000227</v>
      </c>
      <c r="S544" s="34">
        <f t="shared" si="45"/>
        <v>-9.6000000000000227</v>
      </c>
    </row>
    <row r="545" spans="1:19" hidden="1" x14ac:dyDescent="0.25">
      <c r="A545" s="2">
        <v>1</v>
      </c>
      <c r="B545" s="2">
        <v>43301</v>
      </c>
      <c r="C545" s="2" t="s">
        <v>505</v>
      </c>
      <c r="D545" s="2">
        <v>2060001</v>
      </c>
      <c r="E545" s="2" t="s">
        <v>505</v>
      </c>
      <c r="F545" s="2" t="str">
        <f t="shared" si="47"/>
        <v>1433012060001</v>
      </c>
      <c r="G545" s="2" t="s">
        <v>34</v>
      </c>
      <c r="H545" s="4">
        <v>363</v>
      </c>
      <c r="I545" s="4">
        <v>0</v>
      </c>
      <c r="J545" s="4">
        <v>363</v>
      </c>
      <c r="K545" s="4">
        <v>363</v>
      </c>
      <c r="L545" s="4">
        <v>275</v>
      </c>
      <c r="M545" s="4">
        <v>275</v>
      </c>
      <c r="N545" s="4">
        <v>0</v>
      </c>
      <c r="O545" s="4">
        <v>88</v>
      </c>
      <c r="P545" s="20">
        <f t="shared" si="48"/>
        <v>0.75757575757575757</v>
      </c>
      <c r="Q545" s="20">
        <f t="shared" si="43"/>
        <v>0.75757575757575757</v>
      </c>
      <c r="R545" s="34">
        <f t="shared" si="46"/>
        <v>-88</v>
      </c>
      <c r="S545" s="34">
        <f t="shared" si="45"/>
        <v>-88</v>
      </c>
    </row>
    <row r="546" spans="1:19" hidden="1" x14ac:dyDescent="0.25">
      <c r="A546" s="2">
        <v>1</v>
      </c>
      <c r="B546" s="2">
        <v>45901</v>
      </c>
      <c r="C546" s="2" t="s">
        <v>505</v>
      </c>
      <c r="D546" s="2">
        <v>2060001</v>
      </c>
      <c r="E546" s="2" t="s">
        <v>505</v>
      </c>
      <c r="F546" s="2" t="str">
        <f t="shared" si="47"/>
        <v>1459012060001</v>
      </c>
      <c r="G546" s="2" t="s">
        <v>34</v>
      </c>
      <c r="H546" s="4">
        <v>50</v>
      </c>
      <c r="I546" s="4">
        <v>0</v>
      </c>
      <c r="J546" s="4">
        <v>50</v>
      </c>
      <c r="K546" s="4">
        <v>0</v>
      </c>
      <c r="L546" s="4">
        <v>0</v>
      </c>
      <c r="M546" s="4">
        <v>0</v>
      </c>
      <c r="N546" s="4">
        <v>0</v>
      </c>
      <c r="O546" s="4">
        <v>50</v>
      </c>
      <c r="P546" s="20">
        <f t="shared" si="48"/>
        <v>0</v>
      </c>
      <c r="Q546" s="20">
        <f t="shared" si="43"/>
        <v>0</v>
      </c>
      <c r="R546" s="34">
        <f t="shared" si="46"/>
        <v>-50</v>
      </c>
      <c r="S546" s="34">
        <f t="shared" si="45"/>
        <v>-50</v>
      </c>
    </row>
    <row r="547" spans="1:19" hidden="1" x14ac:dyDescent="0.25">
      <c r="A547" s="2">
        <v>1</v>
      </c>
      <c r="B547" s="2">
        <v>49100</v>
      </c>
      <c r="C547" s="2" t="s">
        <v>505</v>
      </c>
      <c r="D547" s="2">
        <v>2060001</v>
      </c>
      <c r="E547" s="2" t="s">
        <v>505</v>
      </c>
      <c r="F547" s="2" t="str">
        <f t="shared" si="47"/>
        <v>1491002060001</v>
      </c>
      <c r="G547" s="2" t="s">
        <v>34</v>
      </c>
      <c r="H547" s="4">
        <v>290.39999999999998</v>
      </c>
      <c r="I547" s="4">
        <v>0</v>
      </c>
      <c r="J547" s="4">
        <v>290.39999999999998</v>
      </c>
      <c r="K547" s="4">
        <v>290.39999999999998</v>
      </c>
      <c r="L547" s="4">
        <v>220</v>
      </c>
      <c r="M547" s="4">
        <v>220</v>
      </c>
      <c r="N547" s="4">
        <v>0</v>
      </c>
      <c r="O547" s="4">
        <v>70.400000000000006</v>
      </c>
      <c r="P547" s="20">
        <f t="shared" si="48"/>
        <v>0.75757575757575768</v>
      </c>
      <c r="Q547" s="20">
        <f t="shared" si="43"/>
        <v>0.75757575757575768</v>
      </c>
      <c r="R547" s="34">
        <f t="shared" si="46"/>
        <v>-70.399999999999977</v>
      </c>
      <c r="S547" s="34">
        <f t="shared" si="45"/>
        <v>-70.399999999999977</v>
      </c>
    </row>
    <row r="548" spans="1:19" hidden="1" x14ac:dyDescent="0.25">
      <c r="A548" s="2">
        <v>1</v>
      </c>
      <c r="B548" s="2">
        <v>92000</v>
      </c>
      <c r="C548" s="2" t="s">
        <v>505</v>
      </c>
      <c r="D548" s="2">
        <v>2060001</v>
      </c>
      <c r="E548" s="2" t="s">
        <v>505</v>
      </c>
      <c r="F548" s="2" t="str">
        <f t="shared" si="47"/>
        <v>1920002060001</v>
      </c>
      <c r="G548" s="2" t="s">
        <v>34</v>
      </c>
      <c r="H548" s="4">
        <v>4071.99</v>
      </c>
      <c r="I548" s="4">
        <v>0</v>
      </c>
      <c r="J548" s="4">
        <v>4071.99</v>
      </c>
      <c r="K548" s="4">
        <v>4071.99</v>
      </c>
      <c r="L548" s="4">
        <v>3498.11</v>
      </c>
      <c r="M548" s="4">
        <v>3498.11</v>
      </c>
      <c r="N548" s="4">
        <v>0</v>
      </c>
      <c r="O548" s="4">
        <v>573.88</v>
      </c>
      <c r="P548" s="20">
        <f t="shared" si="48"/>
        <v>0.85906645153843708</v>
      </c>
      <c r="Q548" s="20">
        <f t="shared" si="43"/>
        <v>0.85906645153843708</v>
      </c>
      <c r="R548" s="34">
        <f t="shared" si="46"/>
        <v>-573.87999999999965</v>
      </c>
      <c r="S548" s="34">
        <f t="shared" si="45"/>
        <v>-573.87999999999965</v>
      </c>
    </row>
    <row r="549" spans="1:19" hidden="1" x14ac:dyDescent="0.25">
      <c r="A549" s="2">
        <v>1</v>
      </c>
      <c r="B549" s="2">
        <v>92001</v>
      </c>
      <c r="C549" s="2" t="s">
        <v>505</v>
      </c>
      <c r="D549" s="2">
        <v>2060001</v>
      </c>
      <c r="E549" s="2" t="s">
        <v>505</v>
      </c>
      <c r="F549" s="2" t="str">
        <f t="shared" si="47"/>
        <v>1920012060001</v>
      </c>
      <c r="G549" s="2" t="s">
        <v>34</v>
      </c>
      <c r="H549" s="4">
        <v>300</v>
      </c>
      <c r="I549" s="4">
        <v>0</v>
      </c>
      <c r="J549" s="4">
        <v>300</v>
      </c>
      <c r="K549" s="4">
        <v>290.39999999999998</v>
      </c>
      <c r="L549" s="4">
        <v>290.39999999999998</v>
      </c>
      <c r="M549" s="4">
        <v>290.39999999999998</v>
      </c>
      <c r="N549" s="4">
        <v>0</v>
      </c>
      <c r="O549" s="4">
        <v>9.6</v>
      </c>
      <c r="P549" s="20">
        <f t="shared" si="48"/>
        <v>0.96799999999999997</v>
      </c>
      <c r="Q549" s="20">
        <f t="shared" si="43"/>
        <v>0.96799999999999997</v>
      </c>
      <c r="R549" s="34">
        <f t="shared" si="46"/>
        <v>-9.6000000000000227</v>
      </c>
      <c r="S549" s="34">
        <f t="shared" si="45"/>
        <v>-9.6000000000000227</v>
      </c>
    </row>
    <row r="550" spans="1:19" hidden="1" x14ac:dyDescent="0.25">
      <c r="A550" s="2">
        <v>1</v>
      </c>
      <c r="B550" s="2">
        <v>92400</v>
      </c>
      <c r="C550" s="2" t="s">
        <v>505</v>
      </c>
      <c r="D550" s="2">
        <v>2060001</v>
      </c>
      <c r="E550" s="2" t="s">
        <v>505</v>
      </c>
      <c r="F550" s="2" t="str">
        <f t="shared" si="47"/>
        <v>1924002060001</v>
      </c>
      <c r="G550" s="2" t="s">
        <v>34</v>
      </c>
      <c r="H550" s="4">
        <v>43.56</v>
      </c>
      <c r="I550" s="4">
        <v>0</v>
      </c>
      <c r="J550" s="4">
        <v>43.56</v>
      </c>
      <c r="K550" s="4">
        <v>43.56</v>
      </c>
      <c r="L550" s="4">
        <v>39.93</v>
      </c>
      <c r="M550" s="4">
        <v>39.93</v>
      </c>
      <c r="N550" s="4">
        <v>0</v>
      </c>
      <c r="O550" s="4">
        <v>3.63</v>
      </c>
      <c r="P550" s="20">
        <f t="shared" si="48"/>
        <v>0.91666666666666663</v>
      </c>
      <c r="Q550" s="20">
        <f t="shared" si="43"/>
        <v>0.91666666666666663</v>
      </c>
      <c r="R550" s="34">
        <f t="shared" si="46"/>
        <v>-3.6300000000000026</v>
      </c>
      <c r="S550" s="34">
        <f t="shared" si="45"/>
        <v>-3.6300000000000026</v>
      </c>
    </row>
    <row r="551" spans="1:19" hidden="1" x14ac:dyDescent="0.25">
      <c r="A551" s="2">
        <v>1</v>
      </c>
      <c r="B551" s="2">
        <v>92401</v>
      </c>
      <c r="C551" s="2" t="s">
        <v>505</v>
      </c>
      <c r="D551" s="2">
        <v>2060001</v>
      </c>
      <c r="E551" s="2" t="s">
        <v>505</v>
      </c>
      <c r="F551" s="2" t="str">
        <f t="shared" si="47"/>
        <v>1924012060001</v>
      </c>
      <c r="G551" s="2" t="s">
        <v>34</v>
      </c>
      <c r="H551" s="4">
        <v>290.39999999999998</v>
      </c>
      <c r="I551" s="4">
        <v>0</v>
      </c>
      <c r="J551" s="4">
        <v>290.39999999999998</v>
      </c>
      <c r="K551" s="4">
        <v>290.39999999999998</v>
      </c>
      <c r="L551" s="4">
        <v>266.2</v>
      </c>
      <c r="M551" s="4">
        <v>266.2</v>
      </c>
      <c r="N551" s="4">
        <v>0</v>
      </c>
      <c r="O551" s="4">
        <v>24.2</v>
      </c>
      <c r="P551" s="20">
        <f t="shared" si="48"/>
        <v>0.91666666666666674</v>
      </c>
      <c r="Q551" s="20">
        <f t="shared" si="43"/>
        <v>0.91666666666666674</v>
      </c>
      <c r="R551" s="34">
        <f t="shared" si="46"/>
        <v>-24.199999999999989</v>
      </c>
      <c r="S551" s="34">
        <f t="shared" si="45"/>
        <v>-24.199999999999989</v>
      </c>
    </row>
    <row r="552" spans="1:19" hidden="1" x14ac:dyDescent="0.25">
      <c r="A552" s="2">
        <v>1</v>
      </c>
      <c r="B552" s="2">
        <v>93100</v>
      </c>
      <c r="C552" s="2" t="s">
        <v>505</v>
      </c>
      <c r="D552" s="2">
        <v>2060001</v>
      </c>
      <c r="E552" s="2" t="s">
        <v>505</v>
      </c>
      <c r="F552" s="2" t="str">
        <f t="shared" si="47"/>
        <v>1931002060001</v>
      </c>
      <c r="G552" s="2" t="s">
        <v>34</v>
      </c>
      <c r="H552" s="4">
        <v>137.94</v>
      </c>
      <c r="I552" s="4">
        <v>0</v>
      </c>
      <c r="J552" s="4">
        <v>137.94</v>
      </c>
      <c r="K552" s="4">
        <v>137.94</v>
      </c>
      <c r="L552" s="4">
        <v>126.39</v>
      </c>
      <c r="M552" s="4">
        <v>126.39</v>
      </c>
      <c r="N552" s="4">
        <v>0</v>
      </c>
      <c r="O552" s="4">
        <v>11.55</v>
      </c>
      <c r="P552" s="20">
        <f t="shared" si="48"/>
        <v>0.91626794258373212</v>
      </c>
      <c r="Q552" s="20">
        <f t="shared" si="43"/>
        <v>0.91626794258373212</v>
      </c>
      <c r="R552" s="34">
        <f t="shared" si="46"/>
        <v>-11.549999999999997</v>
      </c>
      <c r="S552" s="34">
        <f t="shared" si="45"/>
        <v>-11.549999999999997</v>
      </c>
    </row>
    <row r="553" spans="1:19" hidden="1" x14ac:dyDescent="0.25">
      <c r="A553" s="2">
        <v>2</v>
      </c>
      <c r="B553" s="2">
        <v>43110</v>
      </c>
      <c r="C553" s="2" t="s">
        <v>505</v>
      </c>
      <c r="D553" s="2">
        <v>2030001</v>
      </c>
      <c r="E553" s="2" t="s">
        <v>505</v>
      </c>
      <c r="F553" s="2" t="str">
        <f t="shared" si="47"/>
        <v>2431102030001</v>
      </c>
      <c r="G553" s="2" t="s">
        <v>149</v>
      </c>
      <c r="H553" s="4">
        <v>4050</v>
      </c>
      <c r="I553" s="4">
        <v>0</v>
      </c>
      <c r="J553" s="4">
        <v>4050</v>
      </c>
      <c r="K553" s="4">
        <v>3064</v>
      </c>
      <c r="L553" s="4">
        <v>3064</v>
      </c>
      <c r="M553" s="4">
        <v>3064</v>
      </c>
      <c r="N553" s="4">
        <v>0</v>
      </c>
      <c r="O553" s="4">
        <v>986</v>
      </c>
      <c r="P553" s="20">
        <f t="shared" si="48"/>
        <v>0.75654320987654322</v>
      </c>
      <c r="Q553" s="20">
        <f t="shared" si="43"/>
        <v>0.75654320987654322</v>
      </c>
      <c r="R553" s="34">
        <f t="shared" si="46"/>
        <v>-986</v>
      </c>
      <c r="S553" s="34">
        <f t="shared" si="45"/>
        <v>-986</v>
      </c>
    </row>
    <row r="554" spans="1:19" hidden="1" x14ac:dyDescent="0.25">
      <c r="A554" s="2">
        <v>2</v>
      </c>
      <c r="B554" s="2">
        <v>43111</v>
      </c>
      <c r="C554" s="2" t="s">
        <v>505</v>
      </c>
      <c r="D554" s="2">
        <v>2030001</v>
      </c>
      <c r="E554" s="2" t="s">
        <v>505</v>
      </c>
      <c r="F554" s="2" t="str">
        <f t="shared" si="47"/>
        <v>2431112030001</v>
      </c>
      <c r="G554" s="2" t="s">
        <v>149</v>
      </c>
      <c r="H554" s="4">
        <v>18500</v>
      </c>
      <c r="I554" s="4">
        <v>0</v>
      </c>
      <c r="J554" s="4">
        <v>18500</v>
      </c>
      <c r="K554" s="4">
        <v>15164.14</v>
      </c>
      <c r="L554" s="4">
        <v>13337.14</v>
      </c>
      <c r="M554" s="4">
        <v>13337.14</v>
      </c>
      <c r="N554" s="4">
        <v>0</v>
      </c>
      <c r="O554" s="4">
        <v>5162.8599999999997</v>
      </c>
      <c r="P554" s="20">
        <f t="shared" si="48"/>
        <v>0.7209264864864865</v>
      </c>
      <c r="Q554" s="20">
        <f t="shared" si="43"/>
        <v>0.7209264864864865</v>
      </c>
      <c r="R554" s="34">
        <f t="shared" si="46"/>
        <v>-5162.8600000000006</v>
      </c>
      <c r="S554" s="34">
        <f t="shared" si="45"/>
        <v>-5162.8600000000006</v>
      </c>
    </row>
    <row r="555" spans="1:19" hidden="1" x14ac:dyDescent="0.25">
      <c r="A555" s="2">
        <v>2</v>
      </c>
      <c r="B555" s="2">
        <v>43112</v>
      </c>
      <c r="C555" s="2" t="s">
        <v>505</v>
      </c>
      <c r="D555" s="2">
        <v>2030001</v>
      </c>
      <c r="E555" s="2" t="s">
        <v>505</v>
      </c>
      <c r="F555" s="2" t="str">
        <f t="shared" si="47"/>
        <v>2431122030001</v>
      </c>
      <c r="G555" s="2" t="s">
        <v>149</v>
      </c>
      <c r="H555" s="4">
        <v>9305</v>
      </c>
      <c r="I555" s="4">
        <v>0</v>
      </c>
      <c r="J555" s="4">
        <v>9305</v>
      </c>
      <c r="K555" s="4">
        <v>9299.68</v>
      </c>
      <c r="L555" s="4">
        <v>9299.68</v>
      </c>
      <c r="M555" s="4">
        <v>9299.68</v>
      </c>
      <c r="N555" s="4">
        <v>0</v>
      </c>
      <c r="O555" s="4">
        <v>5.32</v>
      </c>
      <c r="P555" s="20">
        <f t="shared" si="48"/>
        <v>0.99942826437399246</v>
      </c>
      <c r="Q555" s="20">
        <f t="shared" si="43"/>
        <v>0.99942826437399246</v>
      </c>
      <c r="R555" s="34">
        <f t="shared" si="46"/>
        <v>-5.319999999999709</v>
      </c>
      <c r="S555" s="34">
        <f t="shared" si="45"/>
        <v>-5.319999999999709</v>
      </c>
    </row>
    <row r="556" spans="1:19" hidden="1" x14ac:dyDescent="0.25">
      <c r="A556" s="2">
        <v>2</v>
      </c>
      <c r="B556" s="2">
        <v>43114</v>
      </c>
      <c r="C556" s="2" t="s">
        <v>505</v>
      </c>
      <c r="D556" s="2">
        <v>2030001</v>
      </c>
      <c r="E556" s="2" t="s">
        <v>505</v>
      </c>
      <c r="F556" s="2" t="str">
        <f t="shared" si="47"/>
        <v>2431142030001</v>
      </c>
      <c r="G556" s="2" t="s">
        <v>149</v>
      </c>
      <c r="H556" s="4">
        <v>4500</v>
      </c>
      <c r="I556" s="4">
        <v>0</v>
      </c>
      <c r="J556" s="4">
        <v>4500</v>
      </c>
      <c r="K556" s="4">
        <v>2820</v>
      </c>
      <c r="L556" s="4">
        <v>2820</v>
      </c>
      <c r="M556" s="4">
        <v>2820</v>
      </c>
      <c r="N556" s="4">
        <v>0</v>
      </c>
      <c r="O556" s="4">
        <v>1680</v>
      </c>
      <c r="P556" s="20">
        <f t="shared" si="48"/>
        <v>0.62666666666666671</v>
      </c>
      <c r="Q556" s="20">
        <f t="shared" si="43"/>
        <v>0.62666666666666671</v>
      </c>
      <c r="R556" s="34">
        <f t="shared" si="46"/>
        <v>-1680</v>
      </c>
      <c r="S556" s="34">
        <f t="shared" si="45"/>
        <v>-1680</v>
      </c>
    </row>
    <row r="557" spans="1:19" hidden="1" x14ac:dyDescent="0.25">
      <c r="A557" s="2">
        <v>4</v>
      </c>
      <c r="B557" s="2">
        <v>16300</v>
      </c>
      <c r="C557" s="2" t="s">
        <v>505</v>
      </c>
      <c r="D557" s="2">
        <v>2030001</v>
      </c>
      <c r="E557" s="2" t="s">
        <v>505</v>
      </c>
      <c r="F557" s="2" t="str">
        <f t="shared" si="47"/>
        <v>4163002030001</v>
      </c>
      <c r="G557" s="2" t="s">
        <v>149</v>
      </c>
      <c r="H557" s="4">
        <v>2500</v>
      </c>
      <c r="I557" s="4">
        <v>0</v>
      </c>
      <c r="J557" s="4">
        <v>2500</v>
      </c>
      <c r="K557" s="4">
        <v>0</v>
      </c>
      <c r="L557" s="4">
        <v>0</v>
      </c>
      <c r="M557" s="4">
        <v>0</v>
      </c>
      <c r="N557" s="4">
        <v>0</v>
      </c>
      <c r="O557" s="4">
        <v>2500</v>
      </c>
      <c r="P557" s="20">
        <f t="shared" si="48"/>
        <v>0</v>
      </c>
      <c r="Q557" s="20">
        <f t="shared" si="43"/>
        <v>0</v>
      </c>
      <c r="R557" s="34">
        <f t="shared" si="46"/>
        <v>-2500</v>
      </c>
      <c r="S557" s="34">
        <f t="shared" si="45"/>
        <v>-2500</v>
      </c>
    </row>
    <row r="558" spans="1:19" hidden="1" x14ac:dyDescent="0.25">
      <c r="A558" s="2">
        <v>4</v>
      </c>
      <c r="B558" s="2">
        <v>17100</v>
      </c>
      <c r="C558" s="2" t="s">
        <v>505</v>
      </c>
      <c r="D558" s="2">
        <v>2030001</v>
      </c>
      <c r="E558" s="2" t="s">
        <v>505</v>
      </c>
      <c r="F558" s="2" t="str">
        <f t="shared" si="47"/>
        <v>4171002030001</v>
      </c>
      <c r="G558" s="2" t="s">
        <v>149</v>
      </c>
      <c r="H558" s="4">
        <v>6000</v>
      </c>
      <c r="I558" s="4">
        <v>0</v>
      </c>
      <c r="J558" s="4">
        <v>6000</v>
      </c>
      <c r="K558" s="4">
        <v>6046.07</v>
      </c>
      <c r="L558" s="4">
        <v>4697.72</v>
      </c>
      <c r="M558" s="4">
        <v>4697.72</v>
      </c>
      <c r="N558" s="4">
        <v>0</v>
      </c>
      <c r="O558" s="4">
        <v>1302.28</v>
      </c>
      <c r="P558" s="20">
        <f t="shared" si="48"/>
        <v>0.78295333333333339</v>
      </c>
      <c r="Q558" s="20">
        <f t="shared" si="43"/>
        <v>0.78295333333333339</v>
      </c>
      <c r="R558" s="34">
        <f t="shared" si="46"/>
        <v>-1302.2799999999997</v>
      </c>
      <c r="S558" s="34">
        <f t="shared" si="45"/>
        <v>-1302.2799999999997</v>
      </c>
    </row>
    <row r="559" spans="1:19" hidden="1" x14ac:dyDescent="0.25">
      <c r="A559" s="2">
        <v>5</v>
      </c>
      <c r="B559" s="2">
        <v>33000</v>
      </c>
      <c r="C559" s="2" t="s">
        <v>505</v>
      </c>
      <c r="D559" s="2">
        <v>2030001</v>
      </c>
      <c r="E559" s="2" t="s">
        <v>505</v>
      </c>
      <c r="F559" s="2" t="str">
        <f t="shared" si="47"/>
        <v>5330002030001</v>
      </c>
      <c r="G559" s="2" t="s">
        <v>149</v>
      </c>
      <c r="H559" s="4">
        <v>17000</v>
      </c>
      <c r="I559" s="4">
        <v>1047.22</v>
      </c>
      <c r="J559" s="4">
        <v>18047.22</v>
      </c>
      <c r="K559" s="4">
        <v>33776.25</v>
      </c>
      <c r="L559" s="4">
        <v>32610.799999999999</v>
      </c>
      <c r="M559" s="4">
        <v>32610.799999999999</v>
      </c>
      <c r="N559" s="4">
        <v>0</v>
      </c>
      <c r="O559" s="4">
        <v>-14563.58</v>
      </c>
      <c r="P559" s="20">
        <f t="shared" si="48"/>
        <v>1.9182823529411763</v>
      </c>
      <c r="Q559" s="20">
        <f t="shared" si="43"/>
        <v>1.8069708243153237</v>
      </c>
      <c r="R559" s="34">
        <f t="shared" si="46"/>
        <v>15610.8</v>
      </c>
      <c r="S559" s="34">
        <f t="shared" si="45"/>
        <v>14563.579999999998</v>
      </c>
    </row>
    <row r="560" spans="1:19" hidden="1" x14ac:dyDescent="0.25">
      <c r="A560" s="2">
        <v>5</v>
      </c>
      <c r="B560" s="2">
        <v>33210</v>
      </c>
      <c r="C560" s="2" t="s">
        <v>505</v>
      </c>
      <c r="D560" s="2">
        <v>2030001</v>
      </c>
      <c r="E560" s="2" t="s">
        <v>505</v>
      </c>
      <c r="F560" s="2" t="str">
        <f t="shared" si="47"/>
        <v>5332102030001</v>
      </c>
      <c r="G560" s="2" t="s">
        <v>149</v>
      </c>
      <c r="H560" s="4">
        <v>500</v>
      </c>
      <c r="I560" s="4">
        <v>0</v>
      </c>
      <c r="J560" s="4">
        <v>500</v>
      </c>
      <c r="K560" s="4">
        <v>0</v>
      </c>
      <c r="L560" s="4">
        <v>0</v>
      </c>
      <c r="M560" s="4">
        <v>0</v>
      </c>
      <c r="N560" s="4">
        <v>0</v>
      </c>
      <c r="O560" s="4">
        <v>500</v>
      </c>
      <c r="P560" s="20">
        <f t="shared" si="48"/>
        <v>0</v>
      </c>
      <c r="Q560" s="20">
        <f t="shared" si="43"/>
        <v>0</v>
      </c>
      <c r="R560" s="34">
        <f t="shared" si="46"/>
        <v>-500</v>
      </c>
      <c r="S560" s="34">
        <f t="shared" si="45"/>
        <v>-500</v>
      </c>
    </row>
    <row r="561" spans="1:19" hidden="1" x14ac:dyDescent="0.25">
      <c r="A561" s="2">
        <v>9</v>
      </c>
      <c r="B561" s="2">
        <v>34203</v>
      </c>
      <c r="C561" s="2" t="s">
        <v>505</v>
      </c>
      <c r="D561" s="2">
        <v>2030001</v>
      </c>
      <c r="E561" s="2" t="s">
        <v>505</v>
      </c>
      <c r="F561" s="2" t="str">
        <f t="shared" si="47"/>
        <v>9342032030001</v>
      </c>
      <c r="G561" s="2" t="s">
        <v>149</v>
      </c>
      <c r="H561" s="4">
        <v>2500</v>
      </c>
      <c r="I561" s="4">
        <v>0</v>
      </c>
      <c r="J561" s="4">
        <v>2500</v>
      </c>
      <c r="K561" s="4">
        <v>423.5</v>
      </c>
      <c r="L561" s="4">
        <v>423.5</v>
      </c>
      <c r="M561" s="4">
        <v>423.5</v>
      </c>
      <c r="N561" s="4">
        <v>0</v>
      </c>
      <c r="O561" s="4">
        <v>2076.5</v>
      </c>
      <c r="P561" s="20">
        <f t="shared" si="48"/>
        <v>0.1694</v>
      </c>
      <c r="Q561" s="20">
        <f t="shared" si="43"/>
        <v>0.1694</v>
      </c>
      <c r="R561" s="34">
        <f t="shared" si="46"/>
        <v>-2076.5</v>
      </c>
      <c r="S561" s="34">
        <f t="shared" si="45"/>
        <v>-2076.5</v>
      </c>
    </row>
    <row r="562" spans="1:19" hidden="1" x14ac:dyDescent="0.25">
      <c r="A562" s="2">
        <v>2</v>
      </c>
      <c r="B562" s="2">
        <v>13200</v>
      </c>
      <c r="C562" s="2" t="s">
        <v>505</v>
      </c>
      <c r="D562" s="2">
        <v>2040001</v>
      </c>
      <c r="E562" s="2" t="s">
        <v>505</v>
      </c>
      <c r="F562" s="2" t="str">
        <f t="shared" si="47"/>
        <v>2132002040001</v>
      </c>
      <c r="G562" s="2" t="s">
        <v>128</v>
      </c>
      <c r="H562" s="4">
        <v>32000</v>
      </c>
      <c r="I562" s="4">
        <v>1046.83</v>
      </c>
      <c r="J562" s="4">
        <v>33046.83</v>
      </c>
      <c r="K562" s="4">
        <v>34835.279999999999</v>
      </c>
      <c r="L562" s="4">
        <v>30570.28</v>
      </c>
      <c r="M562" s="4">
        <v>30570.28</v>
      </c>
      <c r="N562" s="4">
        <v>0</v>
      </c>
      <c r="O562" s="4">
        <v>2476.5500000000002</v>
      </c>
      <c r="P562" s="20">
        <f t="shared" si="48"/>
        <v>0.95532125000000001</v>
      </c>
      <c r="Q562" s="20">
        <f t="shared" si="43"/>
        <v>0.92505937785863268</v>
      </c>
      <c r="R562" s="34">
        <f t="shared" si="46"/>
        <v>-1429.7200000000012</v>
      </c>
      <c r="S562" s="34">
        <f t="shared" si="45"/>
        <v>-2476.5500000000029</v>
      </c>
    </row>
    <row r="563" spans="1:19" hidden="1" x14ac:dyDescent="0.25">
      <c r="A563" s="2">
        <v>2</v>
      </c>
      <c r="B563" s="2">
        <v>33000</v>
      </c>
      <c r="C563" s="2" t="s">
        <v>505</v>
      </c>
      <c r="D563" s="2">
        <v>2020002</v>
      </c>
      <c r="E563" s="2" t="s">
        <v>505</v>
      </c>
      <c r="F563" s="2" t="str">
        <f t="shared" si="47"/>
        <v>2330002020002</v>
      </c>
      <c r="G563" s="2" t="s">
        <v>139</v>
      </c>
      <c r="H563" s="4">
        <v>5280</v>
      </c>
      <c r="I563" s="4">
        <v>0</v>
      </c>
      <c r="J563" s="4">
        <v>5280</v>
      </c>
      <c r="K563" s="4">
        <v>5280</v>
      </c>
      <c r="L563" s="4">
        <v>5280</v>
      </c>
      <c r="M563" s="4">
        <v>5280</v>
      </c>
      <c r="N563" s="4">
        <v>0</v>
      </c>
      <c r="O563" s="4">
        <v>0</v>
      </c>
      <c r="P563" s="20">
        <f t="shared" si="48"/>
        <v>1</v>
      </c>
      <c r="Q563" s="20">
        <f t="shared" si="43"/>
        <v>1</v>
      </c>
      <c r="R563" s="34">
        <f t="shared" si="46"/>
        <v>0</v>
      </c>
      <c r="S563" s="34">
        <f t="shared" si="45"/>
        <v>0</v>
      </c>
    </row>
    <row r="564" spans="1:19" hidden="1" x14ac:dyDescent="0.25">
      <c r="A564" s="2">
        <v>2</v>
      </c>
      <c r="B564" s="2">
        <v>43000</v>
      </c>
      <c r="C564" s="2" t="s">
        <v>505</v>
      </c>
      <c r="D564" s="2">
        <v>2020002</v>
      </c>
      <c r="E564" s="2" t="s">
        <v>505</v>
      </c>
      <c r="F564" s="2" t="str">
        <f t="shared" si="47"/>
        <v>2430002020002</v>
      </c>
      <c r="G564" s="2" t="s">
        <v>139</v>
      </c>
      <c r="H564" s="4">
        <v>0</v>
      </c>
      <c r="I564" s="4">
        <v>0</v>
      </c>
      <c r="J564" s="4">
        <v>0</v>
      </c>
      <c r="K564" s="4">
        <v>100</v>
      </c>
      <c r="L564" s="4">
        <v>100</v>
      </c>
      <c r="M564" s="4">
        <v>100</v>
      </c>
      <c r="N564" s="4">
        <v>0</v>
      </c>
      <c r="O564" s="4">
        <v>-100</v>
      </c>
      <c r="P564" s="20" t="e">
        <f t="shared" si="48"/>
        <v>#DIV/0!</v>
      </c>
      <c r="Q564" s="20" t="e">
        <f t="shared" si="43"/>
        <v>#DIV/0!</v>
      </c>
      <c r="R564" s="34">
        <f t="shared" si="46"/>
        <v>100</v>
      </c>
      <c r="S564" s="34">
        <f t="shared" si="45"/>
        <v>100</v>
      </c>
    </row>
    <row r="565" spans="1:19" hidden="1" x14ac:dyDescent="0.25">
      <c r="A565" s="2">
        <v>1</v>
      </c>
      <c r="B565" s="2">
        <v>33401</v>
      </c>
      <c r="C565" s="2" t="s">
        <v>504</v>
      </c>
      <c r="D565" s="2">
        <v>1300001</v>
      </c>
      <c r="E565" s="2" t="s">
        <v>504</v>
      </c>
      <c r="F565" s="2" t="str">
        <f t="shared" si="47"/>
        <v>1334011300001</v>
      </c>
      <c r="G565" s="2" t="s">
        <v>18</v>
      </c>
      <c r="H565" s="4">
        <v>21104.5</v>
      </c>
      <c r="I565" s="4">
        <v>0</v>
      </c>
      <c r="J565" s="4">
        <v>21104.5</v>
      </c>
      <c r="K565" s="4">
        <v>11538.76</v>
      </c>
      <c r="L565" s="4">
        <v>11538.76</v>
      </c>
      <c r="M565" s="4">
        <v>11538.76</v>
      </c>
      <c r="N565" s="4">
        <v>0</v>
      </c>
      <c r="O565" s="4">
        <v>9565.74</v>
      </c>
      <c r="P565" s="20">
        <f t="shared" si="48"/>
        <v>0.54674405932384085</v>
      </c>
      <c r="Q565" s="20">
        <f t="shared" si="43"/>
        <v>0.54674405932384085</v>
      </c>
      <c r="R565" s="34">
        <f t="shared" si="46"/>
        <v>-9565.74</v>
      </c>
      <c r="S565" s="34">
        <f t="shared" si="45"/>
        <v>-9565.74</v>
      </c>
    </row>
    <row r="566" spans="1:19" hidden="1" x14ac:dyDescent="0.25">
      <c r="A566" s="2">
        <v>1</v>
      </c>
      <c r="B566" s="2">
        <v>33401</v>
      </c>
      <c r="C566" s="2" t="s">
        <v>504</v>
      </c>
      <c r="D566" s="2">
        <v>1300002</v>
      </c>
      <c r="E566" s="2" t="s">
        <v>504</v>
      </c>
      <c r="F566" s="2" t="str">
        <f t="shared" si="47"/>
        <v>1334011300002</v>
      </c>
      <c r="G566" s="2" t="s">
        <v>19</v>
      </c>
      <c r="H566" s="4">
        <v>3088.3</v>
      </c>
      <c r="I566" s="4">
        <v>0</v>
      </c>
      <c r="J566" s="4">
        <v>3088.3</v>
      </c>
      <c r="K566" s="4">
        <v>2533.3200000000002</v>
      </c>
      <c r="L566" s="4">
        <v>2533.3200000000002</v>
      </c>
      <c r="M566" s="4">
        <v>2533.3200000000002</v>
      </c>
      <c r="N566" s="4">
        <v>0</v>
      </c>
      <c r="O566" s="4">
        <v>554.98</v>
      </c>
      <c r="P566" s="20">
        <f t="shared" si="48"/>
        <v>0.82029595570378522</v>
      </c>
      <c r="Q566" s="20">
        <f t="shared" si="43"/>
        <v>0.82029595570378522</v>
      </c>
      <c r="R566" s="34">
        <f t="shared" si="46"/>
        <v>-554.98</v>
      </c>
      <c r="S566" s="34">
        <f t="shared" si="45"/>
        <v>-554.98</v>
      </c>
    </row>
    <row r="567" spans="1:19" hidden="1" x14ac:dyDescent="0.25">
      <c r="A567" s="2">
        <v>1</v>
      </c>
      <c r="B567" s="2">
        <v>33401</v>
      </c>
      <c r="C567" s="2" t="s">
        <v>504</v>
      </c>
      <c r="D567" s="2">
        <v>1300101</v>
      </c>
      <c r="E567" s="2" t="s">
        <v>504</v>
      </c>
      <c r="F567" s="2" t="str">
        <f t="shared" si="47"/>
        <v>1334011300101</v>
      </c>
      <c r="G567" s="2" t="s">
        <v>20</v>
      </c>
      <c r="H567" s="4">
        <v>200</v>
      </c>
      <c r="I567" s="4">
        <v>0</v>
      </c>
      <c r="J567" s="4">
        <v>200</v>
      </c>
      <c r="K567" s="4">
        <v>159.74</v>
      </c>
      <c r="L567" s="4">
        <v>159.74</v>
      </c>
      <c r="M567" s="4">
        <v>159.74</v>
      </c>
      <c r="N567" s="4">
        <v>0</v>
      </c>
      <c r="O567" s="4">
        <v>40.26</v>
      </c>
      <c r="P567" s="20">
        <f t="shared" si="48"/>
        <v>0.79870000000000008</v>
      </c>
      <c r="Q567" s="20">
        <f t="shared" si="43"/>
        <v>0.79870000000000008</v>
      </c>
      <c r="R567" s="34">
        <f t="shared" si="46"/>
        <v>-40.259999999999991</v>
      </c>
      <c r="S567" s="34">
        <f t="shared" si="45"/>
        <v>-40.259999999999991</v>
      </c>
    </row>
    <row r="568" spans="1:19" hidden="1" x14ac:dyDescent="0.25">
      <c r="A568" s="2">
        <v>1</v>
      </c>
      <c r="B568" s="2">
        <v>33401</v>
      </c>
      <c r="C568" s="2" t="s">
        <v>504</v>
      </c>
      <c r="D568" s="2">
        <v>1300201</v>
      </c>
      <c r="E568" s="2" t="s">
        <v>504</v>
      </c>
      <c r="F568" s="2" t="str">
        <f t="shared" si="47"/>
        <v>1334011300201</v>
      </c>
      <c r="G568" s="2" t="s">
        <v>21</v>
      </c>
      <c r="H568" s="4">
        <v>12779.2</v>
      </c>
      <c r="I568" s="4">
        <v>0</v>
      </c>
      <c r="J568" s="4">
        <v>12779.2</v>
      </c>
      <c r="K568" s="4">
        <v>6452.18</v>
      </c>
      <c r="L568" s="4">
        <v>6452.18</v>
      </c>
      <c r="M568" s="4">
        <v>6452.18</v>
      </c>
      <c r="N568" s="4">
        <v>0</v>
      </c>
      <c r="O568" s="4">
        <v>6327.02</v>
      </c>
      <c r="P568" s="20">
        <f t="shared" si="48"/>
        <v>0.50489702015775639</v>
      </c>
      <c r="Q568" s="20">
        <f t="shared" si="43"/>
        <v>0.50489702015775639</v>
      </c>
      <c r="R568" s="34">
        <f t="shared" si="46"/>
        <v>-6327.02</v>
      </c>
      <c r="S568" s="34">
        <f t="shared" si="45"/>
        <v>-6327.02</v>
      </c>
    </row>
    <row r="569" spans="1:19" hidden="1" x14ac:dyDescent="0.25">
      <c r="A569" s="2">
        <v>1</v>
      </c>
      <c r="B569" s="2">
        <v>33401</v>
      </c>
      <c r="C569" s="2" t="s">
        <v>504</v>
      </c>
      <c r="D569" s="2">
        <v>1300202</v>
      </c>
      <c r="E569" s="2" t="s">
        <v>504</v>
      </c>
      <c r="F569" s="2" t="str">
        <f t="shared" si="47"/>
        <v>1334011300202</v>
      </c>
      <c r="G569" s="2" t="s">
        <v>22</v>
      </c>
      <c r="H569" s="4">
        <v>23698.04</v>
      </c>
      <c r="I569" s="4">
        <v>0</v>
      </c>
      <c r="J569" s="4">
        <v>23698.04</v>
      </c>
      <c r="K569" s="4">
        <v>13333.72</v>
      </c>
      <c r="L569" s="4">
        <v>13333.72</v>
      </c>
      <c r="M569" s="4">
        <v>13333.72</v>
      </c>
      <c r="N569" s="4">
        <v>0</v>
      </c>
      <c r="O569" s="4">
        <v>10364.32</v>
      </c>
      <c r="P569" s="20">
        <f t="shared" si="48"/>
        <v>0.56265075086378447</v>
      </c>
      <c r="Q569" s="20">
        <f t="shared" si="43"/>
        <v>0.56265075086378447</v>
      </c>
      <c r="R569" s="34">
        <f t="shared" si="46"/>
        <v>-10364.320000000002</v>
      </c>
      <c r="S569" s="34">
        <f t="shared" si="45"/>
        <v>-10364.320000000002</v>
      </c>
    </row>
    <row r="570" spans="1:19" hidden="1" x14ac:dyDescent="0.25">
      <c r="A570" s="2">
        <v>1</v>
      </c>
      <c r="B570" s="2">
        <v>33401</v>
      </c>
      <c r="C570" s="2" t="s">
        <v>504</v>
      </c>
      <c r="D570" s="2">
        <v>1310001</v>
      </c>
      <c r="E570" s="2" t="s">
        <v>504</v>
      </c>
      <c r="F570" s="2" t="str">
        <f t="shared" si="47"/>
        <v>1334011310001</v>
      </c>
      <c r="G570" s="2" t="s">
        <v>23</v>
      </c>
      <c r="H570" s="4">
        <v>0</v>
      </c>
      <c r="I570" s="4">
        <v>0</v>
      </c>
      <c r="J570" s="4">
        <v>0</v>
      </c>
      <c r="K570" s="4">
        <v>9090.64</v>
      </c>
      <c r="L570" s="4">
        <v>9090.64</v>
      </c>
      <c r="M570" s="4">
        <v>9090.64</v>
      </c>
      <c r="N570" s="4">
        <v>0</v>
      </c>
      <c r="O570" s="4">
        <v>-9090.64</v>
      </c>
      <c r="P570" s="20" t="e">
        <f t="shared" si="48"/>
        <v>#DIV/0!</v>
      </c>
      <c r="Q570" s="20" t="e">
        <f t="shared" si="43"/>
        <v>#DIV/0!</v>
      </c>
      <c r="R570" s="34">
        <f t="shared" si="46"/>
        <v>9090.64</v>
      </c>
      <c r="S570" s="34">
        <f t="shared" si="45"/>
        <v>9090.64</v>
      </c>
    </row>
    <row r="571" spans="1:19" hidden="1" x14ac:dyDescent="0.25">
      <c r="A571" s="2">
        <v>1</v>
      </c>
      <c r="B571" s="2">
        <v>33401</v>
      </c>
      <c r="C571" s="2" t="s">
        <v>504</v>
      </c>
      <c r="D571" s="2">
        <v>1310002</v>
      </c>
      <c r="E571" s="2" t="s">
        <v>504</v>
      </c>
      <c r="F571" s="2" t="str">
        <f t="shared" si="47"/>
        <v>1334011310002</v>
      </c>
      <c r="G571" s="2" t="s">
        <v>24</v>
      </c>
      <c r="H571" s="4">
        <v>0</v>
      </c>
      <c r="I571" s="4">
        <v>0</v>
      </c>
      <c r="J571" s="4">
        <v>0</v>
      </c>
      <c r="K571" s="4">
        <v>544.15</v>
      </c>
      <c r="L571" s="4">
        <v>544.15</v>
      </c>
      <c r="M571" s="4">
        <v>544.15</v>
      </c>
      <c r="N571" s="4">
        <v>0</v>
      </c>
      <c r="O571" s="4">
        <v>-544.15</v>
      </c>
      <c r="P571" s="20" t="e">
        <f t="shared" si="48"/>
        <v>#DIV/0!</v>
      </c>
      <c r="Q571" s="20" t="e">
        <f t="shared" si="43"/>
        <v>#DIV/0!</v>
      </c>
      <c r="R571" s="34">
        <f t="shared" si="46"/>
        <v>544.15</v>
      </c>
      <c r="S571" s="34">
        <f t="shared" si="45"/>
        <v>544.15</v>
      </c>
    </row>
    <row r="572" spans="1:19" hidden="1" x14ac:dyDescent="0.25">
      <c r="A572" s="2">
        <v>1</v>
      </c>
      <c r="B572" s="2">
        <v>33401</v>
      </c>
      <c r="C572" s="2" t="s">
        <v>504</v>
      </c>
      <c r="D572" s="2">
        <v>1310003</v>
      </c>
      <c r="E572" s="2" t="s">
        <v>504</v>
      </c>
      <c r="F572" s="2" t="str">
        <f t="shared" si="47"/>
        <v>1334011310003</v>
      </c>
      <c r="G572" s="2" t="s">
        <v>25</v>
      </c>
      <c r="H572" s="4">
        <v>0</v>
      </c>
      <c r="I572" s="4">
        <v>0</v>
      </c>
      <c r="J572" s="4">
        <v>0</v>
      </c>
      <c r="K572" s="4">
        <v>5996.43</v>
      </c>
      <c r="L572" s="4">
        <v>5996.43</v>
      </c>
      <c r="M572" s="4">
        <v>5996.43</v>
      </c>
      <c r="N572" s="4">
        <v>0</v>
      </c>
      <c r="O572" s="4">
        <v>-5996.43</v>
      </c>
      <c r="P572" s="20" t="e">
        <f t="shared" si="48"/>
        <v>#DIV/0!</v>
      </c>
      <c r="Q572" s="20" t="e">
        <f t="shared" si="43"/>
        <v>#DIV/0!</v>
      </c>
      <c r="R572" s="34">
        <f t="shared" si="46"/>
        <v>5996.43</v>
      </c>
      <c r="S572" s="34">
        <f t="shared" si="45"/>
        <v>5996.43</v>
      </c>
    </row>
    <row r="573" spans="1:19" hidden="1" x14ac:dyDescent="0.25">
      <c r="A573" s="2">
        <v>1</v>
      </c>
      <c r="B573" s="2">
        <v>33401</v>
      </c>
      <c r="C573" s="2" t="s">
        <v>504</v>
      </c>
      <c r="D573" s="2">
        <v>1310004</v>
      </c>
      <c r="E573" s="2" t="s">
        <v>504</v>
      </c>
      <c r="F573" s="2" t="str">
        <f t="shared" si="47"/>
        <v>1334011310004</v>
      </c>
      <c r="G573" s="2" t="s">
        <v>26</v>
      </c>
      <c r="H573" s="4">
        <v>0</v>
      </c>
      <c r="I573" s="4">
        <v>0</v>
      </c>
      <c r="J573" s="4">
        <v>0</v>
      </c>
      <c r="K573" s="4">
        <v>9467.01</v>
      </c>
      <c r="L573" s="4">
        <v>9467.01</v>
      </c>
      <c r="M573" s="4">
        <v>9467.01</v>
      </c>
      <c r="N573" s="4">
        <v>0</v>
      </c>
      <c r="O573" s="4">
        <v>-9467.01</v>
      </c>
      <c r="P573" s="20" t="e">
        <f t="shared" si="48"/>
        <v>#DIV/0!</v>
      </c>
      <c r="Q573" s="20" t="e">
        <f t="shared" si="43"/>
        <v>#DIV/0!</v>
      </c>
      <c r="R573" s="34">
        <f t="shared" si="46"/>
        <v>9467.01</v>
      </c>
      <c r="S573" s="34">
        <f t="shared" si="45"/>
        <v>9467.01</v>
      </c>
    </row>
    <row r="574" spans="1:19" hidden="1" x14ac:dyDescent="0.25">
      <c r="A574" s="2">
        <v>1</v>
      </c>
      <c r="B574" s="2">
        <v>33401</v>
      </c>
      <c r="C574" s="2" t="s">
        <v>504</v>
      </c>
      <c r="D574" s="2">
        <v>1500002</v>
      </c>
      <c r="E574" s="2" t="s">
        <v>504</v>
      </c>
      <c r="F574" s="2" t="str">
        <f t="shared" si="47"/>
        <v>1334011500002</v>
      </c>
      <c r="G574" s="2" t="s">
        <v>29</v>
      </c>
      <c r="H574" s="4">
        <v>0</v>
      </c>
      <c r="I574" s="4">
        <v>497.79</v>
      </c>
      <c r="J574" s="4">
        <v>497.79</v>
      </c>
      <c r="K574" s="4">
        <v>1121.72</v>
      </c>
      <c r="L574" s="4">
        <v>1121.72</v>
      </c>
      <c r="M574" s="4">
        <v>1121.72</v>
      </c>
      <c r="N574" s="4">
        <v>0</v>
      </c>
      <c r="O574" s="4">
        <v>-623.92999999999995</v>
      </c>
      <c r="P574" s="20" t="e">
        <f t="shared" si="48"/>
        <v>#DIV/0!</v>
      </c>
      <c r="Q574" s="20">
        <f t="shared" si="43"/>
        <v>2.2534000281243096</v>
      </c>
      <c r="R574" s="34">
        <f t="shared" si="46"/>
        <v>1121.72</v>
      </c>
      <c r="S574" s="34">
        <f t="shared" si="45"/>
        <v>623.93000000000006</v>
      </c>
    </row>
    <row r="575" spans="1:19" hidden="1" x14ac:dyDescent="0.25">
      <c r="A575" s="2">
        <v>1</v>
      </c>
      <c r="B575" s="2">
        <v>33401</v>
      </c>
      <c r="C575" s="2" t="s">
        <v>504</v>
      </c>
      <c r="D575" s="2">
        <v>1500003</v>
      </c>
      <c r="E575" s="2" t="s">
        <v>504</v>
      </c>
      <c r="F575" s="2" t="str">
        <f t="shared" si="47"/>
        <v>1334011500003</v>
      </c>
      <c r="G575" s="2" t="s">
        <v>30</v>
      </c>
      <c r="H575" s="4">
        <v>0</v>
      </c>
      <c r="I575" s="4">
        <v>0</v>
      </c>
      <c r="J575" s="4">
        <v>0</v>
      </c>
      <c r="K575" s="4">
        <v>2269.63</v>
      </c>
      <c r="L575" s="4">
        <v>2269.63</v>
      </c>
      <c r="M575" s="4">
        <v>2269.63</v>
      </c>
      <c r="N575" s="4">
        <v>0</v>
      </c>
      <c r="O575" s="4">
        <v>-2269.63</v>
      </c>
      <c r="P575" s="20" t="e">
        <f t="shared" si="48"/>
        <v>#DIV/0!</v>
      </c>
      <c r="Q575" s="20" t="e">
        <f t="shared" si="43"/>
        <v>#DIV/0!</v>
      </c>
      <c r="R575" s="34">
        <f t="shared" si="46"/>
        <v>2269.63</v>
      </c>
      <c r="S575" s="34">
        <f t="shared" si="45"/>
        <v>2269.63</v>
      </c>
    </row>
    <row r="576" spans="1:19" hidden="1" x14ac:dyDescent="0.25">
      <c r="A576" s="2">
        <v>1</v>
      </c>
      <c r="B576" s="2">
        <v>33401</v>
      </c>
      <c r="C576" s="2" t="s">
        <v>504</v>
      </c>
      <c r="D576" s="2">
        <v>1510002</v>
      </c>
      <c r="E576" s="2" t="s">
        <v>504</v>
      </c>
      <c r="F576" s="2" t="str">
        <f t="shared" si="47"/>
        <v>1334011510002</v>
      </c>
      <c r="G576" s="2" t="s">
        <v>32</v>
      </c>
      <c r="H576" s="4">
        <v>200</v>
      </c>
      <c r="I576" s="4">
        <v>0</v>
      </c>
      <c r="J576" s="4">
        <v>200</v>
      </c>
      <c r="K576" s="4">
        <v>2190.27</v>
      </c>
      <c r="L576" s="4">
        <v>2190.27</v>
      </c>
      <c r="M576" s="4">
        <v>2190.27</v>
      </c>
      <c r="N576" s="4">
        <v>0</v>
      </c>
      <c r="O576" s="4">
        <v>-1990.27</v>
      </c>
      <c r="P576" s="20">
        <f t="shared" si="48"/>
        <v>10.95135</v>
      </c>
      <c r="Q576" s="20">
        <f t="shared" si="43"/>
        <v>10.95135</v>
      </c>
      <c r="R576" s="34">
        <f t="shared" si="46"/>
        <v>1990.27</v>
      </c>
      <c r="S576" s="34">
        <f t="shared" si="45"/>
        <v>1990.27</v>
      </c>
    </row>
    <row r="577" spans="1:19" hidden="1" x14ac:dyDescent="0.25">
      <c r="A577" s="2">
        <v>1</v>
      </c>
      <c r="B577" s="2">
        <v>33401</v>
      </c>
      <c r="C577" s="2" t="s">
        <v>504</v>
      </c>
      <c r="D577" s="2">
        <v>1600001</v>
      </c>
      <c r="E577" s="2" t="s">
        <v>504</v>
      </c>
      <c r="F577" s="2" t="str">
        <f t="shared" si="47"/>
        <v>1334011600001</v>
      </c>
      <c r="G577" s="2" t="s">
        <v>33</v>
      </c>
      <c r="H577" s="4">
        <v>19143.96</v>
      </c>
      <c r="I577" s="4">
        <v>0</v>
      </c>
      <c r="J577" s="4">
        <v>19143.96</v>
      </c>
      <c r="K577" s="4">
        <v>21548.18</v>
      </c>
      <c r="L577" s="4">
        <v>21548.18</v>
      </c>
      <c r="M577" s="4">
        <v>21548.18</v>
      </c>
      <c r="N577" s="4">
        <v>0</v>
      </c>
      <c r="O577" s="4">
        <v>-2404.2199999999998</v>
      </c>
      <c r="P577" s="20">
        <f t="shared" si="48"/>
        <v>1.1255863468164371</v>
      </c>
      <c r="Q577" s="20">
        <f t="shared" si="43"/>
        <v>1.1255863468164371</v>
      </c>
      <c r="R577" s="34">
        <f t="shared" si="46"/>
        <v>2404.2200000000012</v>
      </c>
      <c r="S577" s="34">
        <f t="shared" si="45"/>
        <v>2404.2200000000012</v>
      </c>
    </row>
    <row r="578" spans="1:19" hidden="1" x14ac:dyDescent="0.25">
      <c r="A578" s="2">
        <v>2</v>
      </c>
      <c r="B578" s="2">
        <v>43111</v>
      </c>
      <c r="C578" s="2" t="s">
        <v>505</v>
      </c>
      <c r="D578" s="2">
        <v>2020002</v>
      </c>
      <c r="E578" s="2" t="s">
        <v>505</v>
      </c>
      <c r="F578" s="2" t="str">
        <f t="shared" si="47"/>
        <v>2431112020002</v>
      </c>
      <c r="G578" s="2" t="s">
        <v>139</v>
      </c>
      <c r="H578" s="4">
        <v>6360</v>
      </c>
      <c r="I578" s="4">
        <v>0</v>
      </c>
      <c r="J578" s="4">
        <v>6360</v>
      </c>
      <c r="K578" s="4">
        <v>6310</v>
      </c>
      <c r="L578" s="4">
        <v>6310</v>
      </c>
      <c r="M578" s="4">
        <v>6310</v>
      </c>
      <c r="N578" s="4">
        <v>0</v>
      </c>
      <c r="O578" s="4">
        <v>50</v>
      </c>
      <c r="P578" s="20">
        <f t="shared" si="48"/>
        <v>0.99213836477987416</v>
      </c>
      <c r="Q578" s="20">
        <f t="shared" si="43"/>
        <v>0.99213836477987416</v>
      </c>
      <c r="R578" s="34">
        <f>L578-H578</f>
        <v>-50</v>
      </c>
      <c r="S578" s="34">
        <f t="shared" si="45"/>
        <v>-50</v>
      </c>
    </row>
    <row r="579" spans="1:19" hidden="1" x14ac:dyDescent="0.25">
      <c r="A579" s="2">
        <v>1</v>
      </c>
      <c r="B579" s="2">
        <v>33402</v>
      </c>
      <c r="C579" s="2" t="s">
        <v>504</v>
      </c>
      <c r="D579" s="2">
        <v>1300101</v>
      </c>
      <c r="E579" s="2" t="s">
        <v>504</v>
      </c>
      <c r="F579" s="2" t="str">
        <f t="shared" si="47"/>
        <v>1334021300101</v>
      </c>
      <c r="G579" s="2" t="s">
        <v>20</v>
      </c>
      <c r="H579" s="4">
        <v>0</v>
      </c>
      <c r="I579" s="4">
        <v>0</v>
      </c>
      <c r="J579" s="4">
        <v>0</v>
      </c>
      <c r="K579" s="4">
        <v>5075.3599999999997</v>
      </c>
      <c r="L579" s="4">
        <v>5075.3599999999997</v>
      </c>
      <c r="M579" s="4">
        <v>5075.3599999999997</v>
      </c>
      <c r="N579" s="4">
        <v>0</v>
      </c>
      <c r="O579" s="4">
        <v>-5075.3599999999997</v>
      </c>
      <c r="P579" s="20" t="e">
        <f t="shared" si="48"/>
        <v>#DIV/0!</v>
      </c>
      <c r="Q579" s="20" t="e">
        <f t="shared" ref="Q579:Q642" si="49">(L579*100%)/J579</f>
        <v>#DIV/0!</v>
      </c>
      <c r="R579" s="34">
        <f t="shared" ref="R579:R642" si="50">L579-H579</f>
        <v>5075.3599999999997</v>
      </c>
      <c r="S579" s="34">
        <f t="shared" ref="S579:S642" si="51">L579-J579</f>
        <v>5075.3599999999997</v>
      </c>
    </row>
    <row r="580" spans="1:19" hidden="1" x14ac:dyDescent="0.25">
      <c r="A580" s="2">
        <v>1</v>
      </c>
      <c r="B580" s="2">
        <v>33402</v>
      </c>
      <c r="C580" s="2" t="s">
        <v>504</v>
      </c>
      <c r="D580" s="2">
        <v>1510001</v>
      </c>
      <c r="E580" s="2" t="s">
        <v>504</v>
      </c>
      <c r="F580" s="2" t="str">
        <f t="shared" si="47"/>
        <v>1334021510001</v>
      </c>
      <c r="G580" s="2" t="s">
        <v>31</v>
      </c>
      <c r="H580" s="4">
        <v>0</v>
      </c>
      <c r="I580" s="4">
        <v>0</v>
      </c>
      <c r="J580" s="4">
        <v>0</v>
      </c>
      <c r="K580" s="4">
        <v>14374.6</v>
      </c>
      <c r="L580" s="4">
        <v>14374.6</v>
      </c>
      <c r="M580" s="4">
        <v>14374.6</v>
      </c>
      <c r="N580" s="4">
        <v>0</v>
      </c>
      <c r="O580" s="4">
        <v>-14374.6</v>
      </c>
      <c r="P580" s="20" t="e">
        <f t="shared" si="48"/>
        <v>#DIV/0!</v>
      </c>
      <c r="Q580" s="20" t="e">
        <f t="shared" si="49"/>
        <v>#DIV/0!</v>
      </c>
      <c r="R580" s="34">
        <f t="shared" si="50"/>
        <v>14374.6</v>
      </c>
      <c r="S580" s="34">
        <f t="shared" si="51"/>
        <v>14374.6</v>
      </c>
    </row>
    <row r="581" spans="1:19" hidden="1" x14ac:dyDescent="0.25">
      <c r="A581" s="2">
        <v>1</v>
      </c>
      <c r="B581" s="2">
        <v>33402</v>
      </c>
      <c r="C581" s="2" t="s">
        <v>504</v>
      </c>
      <c r="D581" s="2">
        <v>1510002</v>
      </c>
      <c r="E581" s="2" t="s">
        <v>504</v>
      </c>
      <c r="F581" s="2" t="str">
        <f t="shared" si="47"/>
        <v>1334021510002</v>
      </c>
      <c r="G581" s="2" t="s">
        <v>32</v>
      </c>
      <c r="H581" s="4">
        <v>11500</v>
      </c>
      <c r="I581" s="4">
        <v>0</v>
      </c>
      <c r="J581" s="4">
        <v>11500</v>
      </c>
      <c r="K581" s="4">
        <v>5860.16</v>
      </c>
      <c r="L581" s="4">
        <v>5860.16</v>
      </c>
      <c r="M581" s="4">
        <v>5860.16</v>
      </c>
      <c r="N581" s="4">
        <v>0</v>
      </c>
      <c r="O581" s="4">
        <v>5639.84</v>
      </c>
      <c r="P581" s="20">
        <f t="shared" si="48"/>
        <v>0.50957913043478265</v>
      </c>
      <c r="Q581" s="20">
        <f t="shared" si="49"/>
        <v>0.50957913043478265</v>
      </c>
      <c r="R581" s="34">
        <f t="shared" si="50"/>
        <v>-5639.84</v>
      </c>
      <c r="S581" s="34">
        <f t="shared" si="51"/>
        <v>-5639.84</v>
      </c>
    </row>
    <row r="582" spans="1:19" hidden="1" x14ac:dyDescent="0.25">
      <c r="A582" s="2">
        <v>2</v>
      </c>
      <c r="B582" s="2">
        <v>43112</v>
      </c>
      <c r="C582" s="2" t="s">
        <v>505</v>
      </c>
      <c r="D582" s="2">
        <v>2020002</v>
      </c>
      <c r="E582" s="2" t="s">
        <v>505</v>
      </c>
      <c r="F582" s="2" t="str">
        <f t="shared" si="47"/>
        <v>2431122020002</v>
      </c>
      <c r="G582" s="2" t="s">
        <v>139</v>
      </c>
      <c r="H582" s="4">
        <v>5400</v>
      </c>
      <c r="I582" s="4">
        <v>0</v>
      </c>
      <c r="J582" s="4">
        <v>5400</v>
      </c>
      <c r="K582" s="4">
        <v>5350</v>
      </c>
      <c r="L582" s="4">
        <v>5350</v>
      </c>
      <c r="M582" s="4">
        <v>5350</v>
      </c>
      <c r="N582" s="4">
        <v>0</v>
      </c>
      <c r="O582" s="4">
        <v>50</v>
      </c>
      <c r="P582" s="20">
        <f t="shared" si="48"/>
        <v>0.9907407407407407</v>
      </c>
      <c r="Q582" s="20">
        <f t="shared" si="49"/>
        <v>0.9907407407407407</v>
      </c>
      <c r="R582" s="34">
        <f t="shared" si="50"/>
        <v>-50</v>
      </c>
      <c r="S582" s="34">
        <f t="shared" si="51"/>
        <v>-50</v>
      </c>
    </row>
    <row r="583" spans="1:19" hidden="1" x14ac:dyDescent="0.25">
      <c r="A583" s="2">
        <v>9</v>
      </c>
      <c r="B583" s="2">
        <v>34000</v>
      </c>
      <c r="C583" s="2" t="s">
        <v>505</v>
      </c>
      <c r="D583" s="2">
        <v>2020002</v>
      </c>
      <c r="E583" s="2" t="s">
        <v>505</v>
      </c>
      <c r="F583" s="2" t="str">
        <f t="shared" si="47"/>
        <v>9340002020002</v>
      </c>
      <c r="G583" s="2" t="s">
        <v>139</v>
      </c>
      <c r="H583" s="4">
        <v>12729.86</v>
      </c>
      <c r="I583" s="4">
        <v>0</v>
      </c>
      <c r="J583" s="4">
        <v>12729.86</v>
      </c>
      <c r="K583" s="4">
        <v>12729.86</v>
      </c>
      <c r="L583" s="4">
        <v>11669.02</v>
      </c>
      <c r="M583" s="4">
        <v>11669.02</v>
      </c>
      <c r="N583" s="4">
        <v>0</v>
      </c>
      <c r="O583" s="4">
        <v>1060.8399999999999</v>
      </c>
      <c r="P583" s="20">
        <f t="shared" si="48"/>
        <v>0.91666522648324489</v>
      </c>
      <c r="Q583" s="20">
        <f t="shared" si="49"/>
        <v>0.91666522648324489</v>
      </c>
      <c r="R583" s="34">
        <f t="shared" si="50"/>
        <v>-1060.8400000000001</v>
      </c>
      <c r="S583" s="34">
        <f t="shared" si="51"/>
        <v>-1060.8400000000001</v>
      </c>
    </row>
    <row r="584" spans="1:19" hidden="1" x14ac:dyDescent="0.25">
      <c r="A584" s="2">
        <v>7</v>
      </c>
      <c r="B584" s="2">
        <v>23106</v>
      </c>
      <c r="C584" s="2" t="s">
        <v>505</v>
      </c>
      <c r="D584" s="2">
        <v>2000001</v>
      </c>
      <c r="E584" s="2" t="s">
        <v>505</v>
      </c>
      <c r="F584" s="2" t="str">
        <f t="shared" si="47"/>
        <v>7231062000001</v>
      </c>
      <c r="G584" s="2" t="s">
        <v>388</v>
      </c>
      <c r="H584" s="4">
        <v>6000</v>
      </c>
      <c r="I584" s="4">
        <v>0</v>
      </c>
      <c r="J584" s="4">
        <v>6000</v>
      </c>
      <c r="K584" s="4">
        <v>5765.71</v>
      </c>
      <c r="L584" s="4">
        <v>5765.71</v>
      </c>
      <c r="M584" s="4">
        <v>0</v>
      </c>
      <c r="N584" s="4">
        <v>5765.71</v>
      </c>
      <c r="O584" s="4">
        <v>234.29</v>
      </c>
      <c r="P584" s="20">
        <f t="shared" si="48"/>
        <v>0.96095166666666665</v>
      </c>
      <c r="Q584" s="20">
        <f t="shared" si="49"/>
        <v>0.96095166666666665</v>
      </c>
      <c r="R584" s="34">
        <f t="shared" si="50"/>
        <v>-234.28999999999996</v>
      </c>
      <c r="S584" s="34">
        <f t="shared" si="51"/>
        <v>-234.28999999999996</v>
      </c>
    </row>
    <row r="585" spans="1:19" hidden="1" x14ac:dyDescent="0.25">
      <c r="A585" s="2">
        <v>1</v>
      </c>
      <c r="B585" s="2">
        <v>33700</v>
      </c>
      <c r="C585" s="2" t="s">
        <v>504</v>
      </c>
      <c r="D585" s="2">
        <v>1300001</v>
      </c>
      <c r="E585" s="2" t="s">
        <v>504</v>
      </c>
      <c r="F585" s="2" t="str">
        <f t="shared" si="47"/>
        <v>1337001300001</v>
      </c>
      <c r="G585" s="2" t="s">
        <v>18</v>
      </c>
      <c r="H585" s="4">
        <v>9681.7099999999991</v>
      </c>
      <c r="I585" s="4">
        <v>0</v>
      </c>
      <c r="J585" s="4">
        <v>9681.7099999999991</v>
      </c>
      <c r="K585" s="4">
        <v>0</v>
      </c>
      <c r="L585" s="4">
        <v>0</v>
      </c>
      <c r="M585" s="4">
        <v>0</v>
      </c>
      <c r="N585" s="4">
        <v>0</v>
      </c>
      <c r="O585" s="4">
        <v>9681.7099999999991</v>
      </c>
      <c r="P585" s="20">
        <f t="shared" si="48"/>
        <v>0</v>
      </c>
      <c r="Q585" s="20">
        <f t="shared" si="49"/>
        <v>0</v>
      </c>
      <c r="R585" s="34">
        <f t="shared" si="50"/>
        <v>-9681.7099999999991</v>
      </c>
      <c r="S585" s="34">
        <f t="shared" si="51"/>
        <v>-9681.7099999999991</v>
      </c>
    </row>
    <row r="586" spans="1:19" hidden="1" x14ac:dyDescent="0.25">
      <c r="A586" s="2">
        <v>1</v>
      </c>
      <c r="B586" s="2">
        <v>33700</v>
      </c>
      <c r="C586" s="2" t="s">
        <v>504</v>
      </c>
      <c r="D586" s="2">
        <v>1300201</v>
      </c>
      <c r="E586" s="2" t="s">
        <v>504</v>
      </c>
      <c r="F586" s="2" t="str">
        <f t="shared" si="47"/>
        <v>1337001300201</v>
      </c>
      <c r="G586" s="2" t="s">
        <v>21</v>
      </c>
      <c r="H586" s="4">
        <v>5663.42</v>
      </c>
      <c r="I586" s="4">
        <v>0</v>
      </c>
      <c r="J586" s="4">
        <v>5663.42</v>
      </c>
      <c r="K586" s="4">
        <v>0</v>
      </c>
      <c r="L586" s="4">
        <v>0</v>
      </c>
      <c r="M586" s="4">
        <v>0</v>
      </c>
      <c r="N586" s="4">
        <v>0</v>
      </c>
      <c r="O586" s="4">
        <v>5663.42</v>
      </c>
      <c r="P586" s="20">
        <f t="shared" si="48"/>
        <v>0</v>
      </c>
      <c r="Q586" s="20">
        <f t="shared" si="49"/>
        <v>0</v>
      </c>
      <c r="R586" s="34">
        <f t="shared" si="50"/>
        <v>-5663.42</v>
      </c>
      <c r="S586" s="34">
        <f t="shared" si="51"/>
        <v>-5663.42</v>
      </c>
    </row>
    <row r="587" spans="1:19" hidden="1" x14ac:dyDescent="0.25">
      <c r="A587" s="2">
        <v>1</v>
      </c>
      <c r="B587" s="2">
        <v>33700</v>
      </c>
      <c r="C587" s="2" t="s">
        <v>504</v>
      </c>
      <c r="D587" s="2">
        <v>1300202</v>
      </c>
      <c r="E587" s="2" t="s">
        <v>504</v>
      </c>
      <c r="F587" s="2" t="str">
        <f t="shared" si="47"/>
        <v>1337001300202</v>
      </c>
      <c r="G587" s="2" t="s">
        <v>22</v>
      </c>
      <c r="H587" s="4">
        <v>7845.32</v>
      </c>
      <c r="I587" s="4">
        <v>0</v>
      </c>
      <c r="J587" s="4">
        <v>7845.32</v>
      </c>
      <c r="K587" s="4">
        <v>0</v>
      </c>
      <c r="L587" s="4">
        <v>0</v>
      </c>
      <c r="M587" s="4">
        <v>0</v>
      </c>
      <c r="N587" s="4">
        <v>0</v>
      </c>
      <c r="O587" s="4">
        <v>7845.32</v>
      </c>
      <c r="P587" s="20">
        <f t="shared" si="48"/>
        <v>0</v>
      </c>
      <c r="Q587" s="20">
        <f t="shared" si="49"/>
        <v>0</v>
      </c>
      <c r="R587" s="34">
        <f t="shared" si="50"/>
        <v>-7845.32</v>
      </c>
      <c r="S587" s="34">
        <f t="shared" si="51"/>
        <v>-7845.32</v>
      </c>
    </row>
    <row r="588" spans="1:19" hidden="1" x14ac:dyDescent="0.25">
      <c r="A588" s="2">
        <v>1</v>
      </c>
      <c r="B588" s="2">
        <v>33700</v>
      </c>
      <c r="C588" s="2" t="s">
        <v>504</v>
      </c>
      <c r="D588" s="2">
        <v>1310001</v>
      </c>
      <c r="E588" s="2" t="s">
        <v>504</v>
      </c>
      <c r="F588" s="2" t="str">
        <f t="shared" si="47"/>
        <v>1337001310001</v>
      </c>
      <c r="G588" s="2" t="s">
        <v>23</v>
      </c>
      <c r="H588" s="4">
        <v>0</v>
      </c>
      <c r="I588" s="4">
        <v>0</v>
      </c>
      <c r="J588" s="4">
        <v>0</v>
      </c>
      <c r="K588" s="4">
        <v>9780.5400000000009</v>
      </c>
      <c r="L588" s="4">
        <v>9780.5400000000009</v>
      </c>
      <c r="M588" s="4">
        <v>9780.5400000000009</v>
      </c>
      <c r="N588" s="4">
        <v>0</v>
      </c>
      <c r="O588" s="4">
        <v>-9780.5400000000009</v>
      </c>
      <c r="P588" s="20" t="e">
        <f t="shared" si="48"/>
        <v>#DIV/0!</v>
      </c>
      <c r="Q588" s="20" t="e">
        <f t="shared" si="49"/>
        <v>#DIV/0!</v>
      </c>
      <c r="R588" s="34">
        <f t="shared" si="50"/>
        <v>9780.5400000000009</v>
      </c>
      <c r="S588" s="34">
        <f t="shared" si="51"/>
        <v>9780.5400000000009</v>
      </c>
    </row>
    <row r="589" spans="1:19" hidden="1" x14ac:dyDescent="0.25">
      <c r="A589" s="2">
        <v>1</v>
      </c>
      <c r="B589" s="2">
        <v>33700</v>
      </c>
      <c r="C589" s="2" t="s">
        <v>504</v>
      </c>
      <c r="D589" s="2">
        <v>1310003</v>
      </c>
      <c r="E589" s="2" t="s">
        <v>504</v>
      </c>
      <c r="F589" s="2" t="str">
        <f t="shared" si="47"/>
        <v>1337001310003</v>
      </c>
      <c r="G589" s="2" t="s">
        <v>25</v>
      </c>
      <c r="H589" s="4">
        <v>0</v>
      </c>
      <c r="I589" s="4">
        <v>0</v>
      </c>
      <c r="J589" s="4">
        <v>0</v>
      </c>
      <c r="K589" s="4">
        <v>5719</v>
      </c>
      <c r="L589" s="4">
        <v>5719</v>
      </c>
      <c r="M589" s="4">
        <v>5719</v>
      </c>
      <c r="N589" s="4">
        <v>0</v>
      </c>
      <c r="O589" s="4">
        <v>-5719</v>
      </c>
      <c r="P589" s="20" t="e">
        <f t="shared" si="48"/>
        <v>#DIV/0!</v>
      </c>
      <c r="Q589" s="20" t="e">
        <f t="shared" si="49"/>
        <v>#DIV/0!</v>
      </c>
      <c r="R589" s="34">
        <f t="shared" si="50"/>
        <v>5719</v>
      </c>
      <c r="S589" s="34">
        <f t="shared" si="51"/>
        <v>5719</v>
      </c>
    </row>
    <row r="590" spans="1:19" hidden="1" x14ac:dyDescent="0.25">
      <c r="A590" s="2">
        <v>1</v>
      </c>
      <c r="B590" s="2">
        <v>33700</v>
      </c>
      <c r="C590" s="2" t="s">
        <v>504</v>
      </c>
      <c r="D590" s="2">
        <v>1310004</v>
      </c>
      <c r="E590" s="2" t="s">
        <v>504</v>
      </c>
      <c r="F590" s="2" t="str">
        <f t="shared" si="47"/>
        <v>1337001310004</v>
      </c>
      <c r="G590" s="2" t="s">
        <v>26</v>
      </c>
      <c r="H590" s="4">
        <v>0</v>
      </c>
      <c r="I590" s="4">
        <v>0</v>
      </c>
      <c r="J590" s="4">
        <v>0</v>
      </c>
      <c r="K590" s="4">
        <v>7922.18</v>
      </c>
      <c r="L590" s="4">
        <v>7922.18</v>
      </c>
      <c r="M590" s="4">
        <v>7922.18</v>
      </c>
      <c r="N590" s="4">
        <v>0</v>
      </c>
      <c r="O590" s="4">
        <v>-7922.18</v>
      </c>
      <c r="P590" s="20" t="e">
        <f t="shared" si="48"/>
        <v>#DIV/0!</v>
      </c>
      <c r="Q590" s="20" t="e">
        <f t="shared" si="49"/>
        <v>#DIV/0!</v>
      </c>
      <c r="R590" s="34">
        <f t="shared" si="50"/>
        <v>7922.18</v>
      </c>
      <c r="S590" s="34">
        <f t="shared" si="51"/>
        <v>7922.18</v>
      </c>
    </row>
    <row r="591" spans="1:19" hidden="1" x14ac:dyDescent="0.25">
      <c r="A591" s="2">
        <v>1</v>
      </c>
      <c r="B591" s="2">
        <v>33700</v>
      </c>
      <c r="C591" s="2" t="s">
        <v>504</v>
      </c>
      <c r="D591" s="2">
        <v>1600001</v>
      </c>
      <c r="E591" s="2" t="s">
        <v>504</v>
      </c>
      <c r="F591" s="2" t="str">
        <f t="shared" si="47"/>
        <v>1337001600001</v>
      </c>
      <c r="G591" s="2" t="s">
        <v>33</v>
      </c>
      <c r="H591" s="4">
        <v>7317.72</v>
      </c>
      <c r="I591" s="4">
        <v>0</v>
      </c>
      <c r="J591" s="4">
        <v>7317.72</v>
      </c>
      <c r="K591" s="4">
        <v>7696.02</v>
      </c>
      <c r="L591" s="4">
        <v>7696.02</v>
      </c>
      <c r="M591" s="4">
        <v>7696.02</v>
      </c>
      <c r="N591" s="4">
        <v>0</v>
      </c>
      <c r="O591" s="4">
        <v>-378.3</v>
      </c>
      <c r="P591" s="20">
        <f t="shared" si="48"/>
        <v>1.0516964300355849</v>
      </c>
      <c r="Q591" s="20">
        <f t="shared" si="49"/>
        <v>1.0516964300355849</v>
      </c>
      <c r="R591" s="34">
        <f t="shared" si="50"/>
        <v>378.30000000000018</v>
      </c>
      <c r="S591" s="34">
        <f t="shared" si="51"/>
        <v>378.30000000000018</v>
      </c>
    </row>
    <row r="592" spans="1:19" x14ac:dyDescent="0.25">
      <c r="A592" s="2">
        <v>10</v>
      </c>
      <c r="B592" s="2">
        <v>15100</v>
      </c>
      <c r="C592" s="2" t="s">
        <v>506</v>
      </c>
      <c r="D592" s="2">
        <v>6090000</v>
      </c>
      <c r="E592" s="2" t="s">
        <v>506</v>
      </c>
      <c r="F592" s="2" t="str">
        <f t="shared" si="47"/>
        <v>10151006090000</v>
      </c>
      <c r="G592" s="2" t="s">
        <v>463</v>
      </c>
      <c r="H592" s="4">
        <v>500000</v>
      </c>
      <c r="I592" s="4">
        <v>210000</v>
      </c>
      <c r="J592" s="4">
        <v>710000</v>
      </c>
      <c r="K592" s="4">
        <v>646038.91</v>
      </c>
      <c r="L592" s="4">
        <v>23317.919999999998</v>
      </c>
      <c r="M592" s="4">
        <v>23317.919999999998</v>
      </c>
      <c r="N592" s="4">
        <v>0</v>
      </c>
      <c r="O592" s="4">
        <v>686682.08</v>
      </c>
      <c r="P592" s="20">
        <f t="shared" si="48"/>
        <v>4.6635839999999998E-2</v>
      </c>
      <c r="Q592" s="20">
        <f t="shared" si="49"/>
        <v>3.2842140845070422E-2</v>
      </c>
      <c r="R592" s="34">
        <f t="shared" si="50"/>
        <v>-476682.08</v>
      </c>
      <c r="S592" s="34">
        <f t="shared" si="51"/>
        <v>-686682.08</v>
      </c>
    </row>
    <row r="593" spans="1:19" hidden="1" x14ac:dyDescent="0.25">
      <c r="A593" s="2">
        <v>1</v>
      </c>
      <c r="B593" s="2">
        <v>33701</v>
      </c>
      <c r="C593" s="2" t="s">
        <v>504</v>
      </c>
      <c r="D593" s="2">
        <v>1310001</v>
      </c>
      <c r="E593" s="2" t="s">
        <v>504</v>
      </c>
      <c r="F593" s="2" t="str">
        <f t="shared" si="47"/>
        <v>1337011310001</v>
      </c>
      <c r="G593" s="2" t="s">
        <v>23</v>
      </c>
      <c r="H593" s="4">
        <v>7968.66</v>
      </c>
      <c r="I593" s="4">
        <v>0</v>
      </c>
      <c r="J593" s="4">
        <v>7968.66</v>
      </c>
      <c r="K593" s="4">
        <v>6667.11</v>
      </c>
      <c r="L593" s="4">
        <v>6667.11</v>
      </c>
      <c r="M593" s="4">
        <v>6667.11</v>
      </c>
      <c r="N593" s="4">
        <v>0</v>
      </c>
      <c r="O593" s="4">
        <v>1301.55</v>
      </c>
      <c r="P593" s="20">
        <f t="shared" si="48"/>
        <v>0.83666639058511716</v>
      </c>
      <c r="Q593" s="20">
        <f t="shared" si="49"/>
        <v>0.83666639058511716</v>
      </c>
      <c r="R593" s="34">
        <f t="shared" si="50"/>
        <v>-1301.5500000000002</v>
      </c>
      <c r="S593" s="34">
        <f t="shared" si="51"/>
        <v>-1301.5500000000002</v>
      </c>
    </row>
    <row r="594" spans="1:19" hidden="1" x14ac:dyDescent="0.25">
      <c r="A594" s="2">
        <v>1</v>
      </c>
      <c r="B594" s="2">
        <v>33701</v>
      </c>
      <c r="C594" s="2" t="s">
        <v>504</v>
      </c>
      <c r="D594" s="2">
        <v>1310003</v>
      </c>
      <c r="E594" s="2" t="s">
        <v>504</v>
      </c>
      <c r="F594" s="2" t="str">
        <f t="shared" si="47"/>
        <v>1337011310003</v>
      </c>
      <c r="G594" s="2" t="s">
        <v>25</v>
      </c>
      <c r="H594" s="4">
        <v>953.82</v>
      </c>
      <c r="I594" s="4">
        <v>0</v>
      </c>
      <c r="J594" s="4">
        <v>953.82</v>
      </c>
      <c r="K594" s="4">
        <v>3351.68</v>
      </c>
      <c r="L594" s="4">
        <v>3351.68</v>
      </c>
      <c r="M594" s="4">
        <v>3351.68</v>
      </c>
      <c r="N594" s="4">
        <v>0</v>
      </c>
      <c r="O594" s="4">
        <v>-2397.86</v>
      </c>
      <c r="P594" s="20">
        <f t="shared" si="48"/>
        <v>3.5139544148791173</v>
      </c>
      <c r="Q594" s="20">
        <f t="shared" si="49"/>
        <v>3.5139544148791173</v>
      </c>
      <c r="R594" s="34">
        <f t="shared" si="50"/>
        <v>2397.8599999999997</v>
      </c>
      <c r="S594" s="34">
        <f t="shared" si="51"/>
        <v>2397.8599999999997</v>
      </c>
    </row>
    <row r="595" spans="1:19" hidden="1" x14ac:dyDescent="0.25">
      <c r="A595" s="2">
        <v>1</v>
      </c>
      <c r="B595" s="2">
        <v>33701</v>
      </c>
      <c r="C595" s="2" t="s">
        <v>504</v>
      </c>
      <c r="D595" s="2">
        <v>1310004</v>
      </c>
      <c r="E595" s="2" t="s">
        <v>504</v>
      </c>
      <c r="F595" s="2" t="str">
        <f t="shared" si="47"/>
        <v>1337011310004</v>
      </c>
      <c r="G595" s="2" t="s">
        <v>26</v>
      </c>
      <c r="H595" s="4">
        <v>662.76</v>
      </c>
      <c r="I595" s="4">
        <v>0</v>
      </c>
      <c r="J595" s="4">
        <v>662.76</v>
      </c>
      <c r="K595" s="4">
        <v>2758.08</v>
      </c>
      <c r="L595" s="4">
        <v>2758.08</v>
      </c>
      <c r="M595" s="4">
        <v>2758.08</v>
      </c>
      <c r="N595" s="4">
        <v>0</v>
      </c>
      <c r="O595" s="4">
        <v>-2095.3200000000002</v>
      </c>
      <c r="P595" s="20">
        <f t="shared" si="48"/>
        <v>4.1615064276661231</v>
      </c>
      <c r="Q595" s="20">
        <f t="shared" si="49"/>
        <v>4.1615064276661231</v>
      </c>
      <c r="R595" s="34">
        <f t="shared" si="50"/>
        <v>2095.3199999999997</v>
      </c>
      <c r="S595" s="34">
        <f t="shared" si="51"/>
        <v>2095.3199999999997</v>
      </c>
    </row>
    <row r="596" spans="1:19" hidden="1" x14ac:dyDescent="0.25">
      <c r="A596" s="2">
        <v>1</v>
      </c>
      <c r="B596" s="2">
        <v>33701</v>
      </c>
      <c r="C596" s="2" t="s">
        <v>504</v>
      </c>
      <c r="D596" s="2">
        <v>1310005</v>
      </c>
      <c r="E596" s="2" t="s">
        <v>504</v>
      </c>
      <c r="F596" s="2" t="str">
        <f t="shared" si="47"/>
        <v>1337011310005</v>
      </c>
      <c r="G596" s="2" t="s">
        <v>27</v>
      </c>
      <c r="H596" s="4">
        <v>0</v>
      </c>
      <c r="I596" s="4">
        <v>0</v>
      </c>
      <c r="J596" s="4">
        <v>0</v>
      </c>
      <c r="K596" s="4">
        <v>401.16</v>
      </c>
      <c r="L596" s="4">
        <v>401.16</v>
      </c>
      <c r="M596" s="4">
        <v>401.16</v>
      </c>
      <c r="N596" s="4">
        <v>0</v>
      </c>
      <c r="O596" s="4">
        <v>-401.16</v>
      </c>
      <c r="P596" s="20" t="e">
        <f t="shared" si="48"/>
        <v>#DIV/0!</v>
      </c>
      <c r="Q596" s="20" t="e">
        <f t="shared" si="49"/>
        <v>#DIV/0!</v>
      </c>
      <c r="R596" s="34">
        <f t="shared" si="50"/>
        <v>401.16</v>
      </c>
      <c r="S596" s="34">
        <f t="shared" si="51"/>
        <v>401.16</v>
      </c>
    </row>
    <row r="597" spans="1:19" hidden="1" x14ac:dyDescent="0.25">
      <c r="A597" s="2">
        <v>1</v>
      </c>
      <c r="B597" s="2">
        <v>33701</v>
      </c>
      <c r="C597" s="2" t="s">
        <v>504</v>
      </c>
      <c r="D597" s="2">
        <v>1500003</v>
      </c>
      <c r="E597" s="2" t="s">
        <v>504</v>
      </c>
      <c r="F597" s="2" t="str">
        <f t="shared" si="47"/>
        <v>1337011500003</v>
      </c>
      <c r="G597" s="2" t="s">
        <v>30</v>
      </c>
      <c r="H597" s="4">
        <v>0</v>
      </c>
      <c r="I597" s="4">
        <v>0</v>
      </c>
      <c r="J597" s="4">
        <v>0</v>
      </c>
      <c r="K597" s="4">
        <v>1677.83</v>
      </c>
      <c r="L597" s="4">
        <v>1677.83</v>
      </c>
      <c r="M597" s="4">
        <v>1677.83</v>
      </c>
      <c r="N597" s="4">
        <v>0</v>
      </c>
      <c r="O597" s="4">
        <v>-1677.83</v>
      </c>
      <c r="P597" s="20" t="e">
        <f t="shared" si="48"/>
        <v>#DIV/0!</v>
      </c>
      <c r="Q597" s="20" t="e">
        <f t="shared" si="49"/>
        <v>#DIV/0!</v>
      </c>
      <c r="R597" s="34">
        <f t="shared" si="50"/>
        <v>1677.83</v>
      </c>
      <c r="S597" s="34">
        <f t="shared" si="51"/>
        <v>1677.83</v>
      </c>
    </row>
    <row r="598" spans="1:19" hidden="1" x14ac:dyDescent="0.25">
      <c r="A598" s="2">
        <v>1</v>
      </c>
      <c r="B598" s="2">
        <v>33701</v>
      </c>
      <c r="C598" s="2" t="s">
        <v>504</v>
      </c>
      <c r="D598" s="2">
        <v>1600001</v>
      </c>
      <c r="E598" s="2" t="s">
        <v>504</v>
      </c>
      <c r="F598" s="2" t="str">
        <f t="shared" si="47"/>
        <v>1337011600001</v>
      </c>
      <c r="G598" s="2" t="s">
        <v>33</v>
      </c>
      <c r="H598" s="4">
        <v>3024.21</v>
      </c>
      <c r="I598" s="4">
        <v>0</v>
      </c>
      <c r="J598" s="4">
        <v>3024.21</v>
      </c>
      <c r="K598" s="4">
        <v>5280.15</v>
      </c>
      <c r="L598" s="4">
        <v>5280.15</v>
      </c>
      <c r="M598" s="4">
        <v>5280.15</v>
      </c>
      <c r="N598" s="4">
        <v>0</v>
      </c>
      <c r="O598" s="4">
        <v>-2255.94</v>
      </c>
      <c r="P598" s="20">
        <f t="shared" si="48"/>
        <v>1.7459601019770452</v>
      </c>
      <c r="Q598" s="20">
        <f t="shared" si="49"/>
        <v>1.7459601019770452</v>
      </c>
      <c r="R598" s="34">
        <f t="shared" si="50"/>
        <v>2255.9399999999996</v>
      </c>
      <c r="S598" s="34">
        <f t="shared" si="51"/>
        <v>2255.9399999999996</v>
      </c>
    </row>
    <row r="599" spans="1:19" hidden="1" x14ac:dyDescent="0.25">
      <c r="A599" s="2">
        <v>1</v>
      </c>
      <c r="B599" s="2">
        <v>34000</v>
      </c>
      <c r="C599" s="2" t="s">
        <v>504</v>
      </c>
      <c r="D599" s="2">
        <v>1300001</v>
      </c>
      <c r="E599" s="2" t="s">
        <v>504</v>
      </c>
      <c r="F599" s="2" t="str">
        <f t="shared" ref="F599:F662" si="52">_xlfn.CONCAT(A599,B599,D599)</f>
        <v>1340001300001</v>
      </c>
      <c r="G599" s="2" t="s">
        <v>18</v>
      </c>
      <c r="H599" s="4">
        <v>11422.79</v>
      </c>
      <c r="I599" s="4">
        <v>0</v>
      </c>
      <c r="J599" s="4">
        <v>11422.79</v>
      </c>
      <c r="K599" s="4">
        <v>11769.1</v>
      </c>
      <c r="L599" s="4">
        <v>11769.1</v>
      </c>
      <c r="M599" s="4">
        <v>11769.1</v>
      </c>
      <c r="N599" s="4">
        <v>0</v>
      </c>
      <c r="O599" s="4">
        <v>-346.31</v>
      </c>
      <c r="P599" s="20">
        <f t="shared" ref="P599:P662" si="53">(L599*100%)/H599</f>
        <v>1.0303174618460114</v>
      </c>
      <c r="Q599" s="20">
        <f t="shared" si="49"/>
        <v>1.0303174618460114</v>
      </c>
      <c r="R599" s="34">
        <f t="shared" si="50"/>
        <v>346.30999999999949</v>
      </c>
      <c r="S599" s="34">
        <f t="shared" si="51"/>
        <v>346.30999999999949</v>
      </c>
    </row>
    <row r="600" spans="1:19" hidden="1" x14ac:dyDescent="0.25">
      <c r="A600" s="2">
        <v>1</v>
      </c>
      <c r="B600" s="2">
        <v>34000</v>
      </c>
      <c r="C600" s="2" t="s">
        <v>504</v>
      </c>
      <c r="D600" s="2">
        <v>1300002</v>
      </c>
      <c r="E600" s="2" t="s">
        <v>504</v>
      </c>
      <c r="F600" s="2" t="str">
        <f t="shared" si="52"/>
        <v>1340001300002</v>
      </c>
      <c r="G600" s="2" t="s">
        <v>19</v>
      </c>
      <c r="H600" s="4">
        <v>4599.3</v>
      </c>
      <c r="I600" s="4">
        <v>0</v>
      </c>
      <c r="J600" s="4">
        <v>4599.3</v>
      </c>
      <c r="K600" s="4">
        <v>4652.84</v>
      </c>
      <c r="L600" s="4">
        <v>4652.84</v>
      </c>
      <c r="M600" s="4">
        <v>4652.84</v>
      </c>
      <c r="N600" s="4">
        <v>0</v>
      </c>
      <c r="O600" s="4">
        <v>-53.54</v>
      </c>
      <c r="P600" s="20">
        <f t="shared" si="53"/>
        <v>1.0116409018763726</v>
      </c>
      <c r="Q600" s="20">
        <f t="shared" si="49"/>
        <v>1.0116409018763726</v>
      </c>
      <c r="R600" s="34">
        <f t="shared" si="50"/>
        <v>53.539999999999964</v>
      </c>
      <c r="S600" s="34">
        <f t="shared" si="51"/>
        <v>53.539999999999964</v>
      </c>
    </row>
    <row r="601" spans="1:19" hidden="1" x14ac:dyDescent="0.25">
      <c r="A601" s="2">
        <v>1</v>
      </c>
      <c r="B601" s="2">
        <v>34000</v>
      </c>
      <c r="C601" s="2" t="s">
        <v>504</v>
      </c>
      <c r="D601" s="2">
        <v>1300101</v>
      </c>
      <c r="E601" s="2" t="s">
        <v>504</v>
      </c>
      <c r="F601" s="2" t="str">
        <f t="shared" si="52"/>
        <v>1340001300101</v>
      </c>
      <c r="G601" s="2" t="s">
        <v>20</v>
      </c>
      <c r="H601" s="4">
        <v>500</v>
      </c>
      <c r="I601" s="4">
        <v>0</v>
      </c>
      <c r="J601" s="4">
        <v>500</v>
      </c>
      <c r="K601" s="4">
        <v>333.34</v>
      </c>
      <c r="L601" s="4">
        <v>333.34</v>
      </c>
      <c r="M601" s="4">
        <v>333.34</v>
      </c>
      <c r="N601" s="4">
        <v>0</v>
      </c>
      <c r="O601" s="4">
        <v>166.66</v>
      </c>
      <c r="P601" s="20">
        <f t="shared" si="53"/>
        <v>0.66667999999999994</v>
      </c>
      <c r="Q601" s="20">
        <f t="shared" si="49"/>
        <v>0.66667999999999994</v>
      </c>
      <c r="R601" s="34">
        <f t="shared" si="50"/>
        <v>-166.66000000000003</v>
      </c>
      <c r="S601" s="34">
        <f t="shared" si="51"/>
        <v>-166.66000000000003</v>
      </c>
    </row>
    <row r="602" spans="1:19" hidden="1" x14ac:dyDescent="0.25">
      <c r="A602" s="2">
        <v>1</v>
      </c>
      <c r="B602" s="2">
        <v>34000</v>
      </c>
      <c r="C602" s="2" t="s">
        <v>504</v>
      </c>
      <c r="D602" s="2">
        <v>1300201</v>
      </c>
      <c r="E602" s="2" t="s">
        <v>504</v>
      </c>
      <c r="F602" s="2" t="str">
        <f t="shared" si="52"/>
        <v>1340001300201</v>
      </c>
      <c r="G602" s="2" t="s">
        <v>21</v>
      </c>
      <c r="H602" s="4">
        <v>7116.2</v>
      </c>
      <c r="I602" s="4">
        <v>0</v>
      </c>
      <c r="J602" s="4">
        <v>7116.2</v>
      </c>
      <c r="K602" s="4">
        <v>7321.42</v>
      </c>
      <c r="L602" s="4">
        <v>7321.42</v>
      </c>
      <c r="M602" s="4">
        <v>7321.42</v>
      </c>
      <c r="N602" s="4">
        <v>0</v>
      </c>
      <c r="O602" s="4">
        <v>-205.22</v>
      </c>
      <c r="P602" s="20">
        <f t="shared" si="53"/>
        <v>1.0288384250021079</v>
      </c>
      <c r="Q602" s="20">
        <f t="shared" si="49"/>
        <v>1.0288384250021079</v>
      </c>
      <c r="R602" s="34">
        <f t="shared" si="50"/>
        <v>205.22000000000025</v>
      </c>
      <c r="S602" s="34">
        <f t="shared" si="51"/>
        <v>205.22000000000025</v>
      </c>
    </row>
    <row r="603" spans="1:19" hidden="1" x14ac:dyDescent="0.25">
      <c r="A603" s="2">
        <v>1</v>
      </c>
      <c r="B603" s="2">
        <v>34000</v>
      </c>
      <c r="C603" s="2" t="s">
        <v>504</v>
      </c>
      <c r="D603" s="2">
        <v>1300202</v>
      </c>
      <c r="E603" s="2" t="s">
        <v>504</v>
      </c>
      <c r="F603" s="2" t="str">
        <f t="shared" si="52"/>
        <v>1340001300202</v>
      </c>
      <c r="G603" s="2" t="s">
        <v>22</v>
      </c>
      <c r="H603" s="4">
        <v>7845.32</v>
      </c>
      <c r="I603" s="4">
        <v>0</v>
      </c>
      <c r="J603" s="4">
        <v>7845.32</v>
      </c>
      <c r="K603" s="4">
        <v>8078.36</v>
      </c>
      <c r="L603" s="4">
        <v>8078.36</v>
      </c>
      <c r="M603" s="4">
        <v>8078.36</v>
      </c>
      <c r="N603" s="4">
        <v>0</v>
      </c>
      <c r="O603" s="4">
        <v>-233.04</v>
      </c>
      <c r="P603" s="20">
        <f t="shared" si="53"/>
        <v>1.029704333284047</v>
      </c>
      <c r="Q603" s="20">
        <f t="shared" si="49"/>
        <v>1.029704333284047</v>
      </c>
      <c r="R603" s="34">
        <f t="shared" si="50"/>
        <v>233.03999999999996</v>
      </c>
      <c r="S603" s="34">
        <f t="shared" si="51"/>
        <v>233.03999999999996</v>
      </c>
    </row>
    <row r="604" spans="1:19" hidden="1" x14ac:dyDescent="0.25">
      <c r="A604" s="2">
        <v>1</v>
      </c>
      <c r="B604" s="2">
        <v>34000</v>
      </c>
      <c r="C604" s="2" t="s">
        <v>504</v>
      </c>
      <c r="D604" s="2">
        <v>1310001</v>
      </c>
      <c r="E604" s="2" t="s">
        <v>504</v>
      </c>
      <c r="F604" s="2" t="str">
        <f t="shared" si="52"/>
        <v>1340001310001</v>
      </c>
      <c r="G604" s="2" t="s">
        <v>23</v>
      </c>
      <c r="H604" s="4">
        <v>1679.08</v>
      </c>
      <c r="I604" s="4">
        <v>0</v>
      </c>
      <c r="J604" s="4">
        <v>1679.08</v>
      </c>
      <c r="K604" s="4">
        <v>1459.92</v>
      </c>
      <c r="L604" s="4">
        <v>1459.92</v>
      </c>
      <c r="M604" s="4">
        <v>1459.92</v>
      </c>
      <c r="N604" s="4">
        <v>0</v>
      </c>
      <c r="O604" s="4">
        <v>219.16</v>
      </c>
      <c r="P604" s="20">
        <f t="shared" si="53"/>
        <v>0.86947614169664345</v>
      </c>
      <c r="Q604" s="20">
        <f t="shared" si="49"/>
        <v>0.86947614169664345</v>
      </c>
      <c r="R604" s="34">
        <f t="shared" si="50"/>
        <v>-219.15999999999985</v>
      </c>
      <c r="S604" s="34">
        <f t="shared" si="51"/>
        <v>-219.15999999999985</v>
      </c>
    </row>
    <row r="605" spans="1:19" hidden="1" x14ac:dyDescent="0.25">
      <c r="A605" s="2">
        <v>1</v>
      </c>
      <c r="B605" s="2">
        <v>34000</v>
      </c>
      <c r="C605" s="2" t="s">
        <v>504</v>
      </c>
      <c r="D605" s="2">
        <v>1310002</v>
      </c>
      <c r="E605" s="2" t="s">
        <v>504</v>
      </c>
      <c r="F605" s="2" t="str">
        <f t="shared" si="52"/>
        <v>1340001310002</v>
      </c>
      <c r="G605" s="2" t="s">
        <v>24</v>
      </c>
      <c r="H605" s="4">
        <v>61.48</v>
      </c>
      <c r="I605" s="4">
        <v>0</v>
      </c>
      <c r="J605" s="4">
        <v>61.48</v>
      </c>
      <c r="K605" s="4">
        <v>53.42</v>
      </c>
      <c r="L605" s="4">
        <v>53.42</v>
      </c>
      <c r="M605" s="4">
        <v>53.42</v>
      </c>
      <c r="N605" s="4">
        <v>0</v>
      </c>
      <c r="O605" s="4">
        <v>8.06</v>
      </c>
      <c r="P605" s="20">
        <f t="shared" si="53"/>
        <v>0.86890045543266115</v>
      </c>
      <c r="Q605" s="20">
        <f t="shared" si="49"/>
        <v>0.86890045543266115</v>
      </c>
      <c r="R605" s="34">
        <f t="shared" si="50"/>
        <v>-8.0599999999999952</v>
      </c>
      <c r="S605" s="34">
        <f t="shared" si="51"/>
        <v>-8.0599999999999952</v>
      </c>
    </row>
    <row r="606" spans="1:19" hidden="1" x14ac:dyDescent="0.25">
      <c r="A606" s="2">
        <v>1</v>
      </c>
      <c r="B606" s="2">
        <v>34000</v>
      </c>
      <c r="C606" s="2" t="s">
        <v>504</v>
      </c>
      <c r="D606" s="2">
        <v>1310003</v>
      </c>
      <c r="E606" s="2" t="s">
        <v>504</v>
      </c>
      <c r="F606" s="2" t="str">
        <f t="shared" si="52"/>
        <v>1340001310003</v>
      </c>
      <c r="G606" s="2" t="s">
        <v>25</v>
      </c>
      <c r="H606" s="4">
        <v>939.26</v>
      </c>
      <c r="I606" s="4">
        <v>0</v>
      </c>
      <c r="J606" s="4">
        <v>939.26</v>
      </c>
      <c r="K606" s="4">
        <v>809.7</v>
      </c>
      <c r="L606" s="4">
        <v>809.7</v>
      </c>
      <c r="M606" s="4">
        <v>809.7</v>
      </c>
      <c r="N606" s="4">
        <v>0</v>
      </c>
      <c r="O606" s="4">
        <v>129.56</v>
      </c>
      <c r="P606" s="20">
        <f t="shared" si="53"/>
        <v>0.86206162297979261</v>
      </c>
      <c r="Q606" s="20">
        <f t="shared" si="49"/>
        <v>0.86206162297979261</v>
      </c>
      <c r="R606" s="34">
        <f t="shared" si="50"/>
        <v>-129.55999999999995</v>
      </c>
      <c r="S606" s="34">
        <f t="shared" si="51"/>
        <v>-129.55999999999995</v>
      </c>
    </row>
    <row r="607" spans="1:19" hidden="1" x14ac:dyDescent="0.25">
      <c r="A607" s="2">
        <v>1</v>
      </c>
      <c r="B607" s="2">
        <v>34000</v>
      </c>
      <c r="C607" s="2" t="s">
        <v>504</v>
      </c>
      <c r="D607" s="2">
        <v>1310004</v>
      </c>
      <c r="E607" s="2" t="s">
        <v>504</v>
      </c>
      <c r="F607" s="2" t="str">
        <f t="shared" si="52"/>
        <v>1340001310004</v>
      </c>
      <c r="G607" s="2" t="s">
        <v>26</v>
      </c>
      <c r="H607" s="4">
        <v>1082.6199999999999</v>
      </c>
      <c r="I607" s="4">
        <v>0</v>
      </c>
      <c r="J607" s="4">
        <v>1082.6199999999999</v>
      </c>
      <c r="K607" s="4">
        <v>933.28</v>
      </c>
      <c r="L607" s="4">
        <v>933.28</v>
      </c>
      <c r="M607" s="4">
        <v>933.28</v>
      </c>
      <c r="N607" s="4">
        <v>0</v>
      </c>
      <c r="O607" s="4">
        <v>149.34</v>
      </c>
      <c r="P607" s="20">
        <f t="shared" si="53"/>
        <v>0.86205686205686216</v>
      </c>
      <c r="Q607" s="20">
        <f t="shared" si="49"/>
        <v>0.86205686205686216</v>
      </c>
      <c r="R607" s="34">
        <f t="shared" si="50"/>
        <v>-149.33999999999992</v>
      </c>
      <c r="S607" s="34">
        <f t="shared" si="51"/>
        <v>-149.33999999999992</v>
      </c>
    </row>
    <row r="608" spans="1:19" hidden="1" x14ac:dyDescent="0.25">
      <c r="A608" s="2">
        <v>1</v>
      </c>
      <c r="B608" s="2">
        <v>34000</v>
      </c>
      <c r="C608" s="2" t="s">
        <v>504</v>
      </c>
      <c r="D608" s="2">
        <v>1500001</v>
      </c>
      <c r="E608" s="2" t="s">
        <v>504</v>
      </c>
      <c r="F608" s="2" t="str">
        <f t="shared" si="52"/>
        <v>1340001500001</v>
      </c>
      <c r="G608" s="2" t="s">
        <v>28</v>
      </c>
      <c r="H608" s="4">
        <v>0</v>
      </c>
      <c r="I608" s="4">
        <v>0</v>
      </c>
      <c r="J608" s="4">
        <v>0</v>
      </c>
      <c r="K608" s="4">
        <v>243.6</v>
      </c>
      <c r="L608" s="4">
        <v>243.6</v>
      </c>
      <c r="M608" s="4">
        <v>243.6</v>
      </c>
      <c r="N608" s="4">
        <v>0</v>
      </c>
      <c r="O608" s="4">
        <v>-243.6</v>
      </c>
      <c r="P608" s="20" t="e">
        <f t="shared" si="53"/>
        <v>#DIV/0!</v>
      </c>
      <c r="Q608" s="20" t="e">
        <f t="shared" si="49"/>
        <v>#DIV/0!</v>
      </c>
      <c r="R608" s="34">
        <f t="shared" si="50"/>
        <v>243.6</v>
      </c>
      <c r="S608" s="34">
        <f t="shared" si="51"/>
        <v>243.6</v>
      </c>
    </row>
    <row r="609" spans="1:19" hidden="1" x14ac:dyDescent="0.25">
      <c r="A609" s="2">
        <v>1</v>
      </c>
      <c r="B609" s="2">
        <v>34000</v>
      </c>
      <c r="C609" s="2" t="s">
        <v>504</v>
      </c>
      <c r="D609" s="2">
        <v>1500002</v>
      </c>
      <c r="E609" s="2" t="s">
        <v>504</v>
      </c>
      <c r="F609" s="2" t="str">
        <f t="shared" si="52"/>
        <v>1340001500002</v>
      </c>
      <c r="G609" s="2" t="s">
        <v>29</v>
      </c>
      <c r="H609" s="4">
        <v>0</v>
      </c>
      <c r="I609" s="4">
        <v>0</v>
      </c>
      <c r="J609" s="4">
        <v>0</v>
      </c>
      <c r="K609" s="4">
        <v>1348.34</v>
      </c>
      <c r="L609" s="4">
        <v>1348.34</v>
      </c>
      <c r="M609" s="4">
        <v>1348.34</v>
      </c>
      <c r="N609" s="4">
        <v>0</v>
      </c>
      <c r="O609" s="4">
        <v>-1348.34</v>
      </c>
      <c r="P609" s="20" t="e">
        <f t="shared" si="53"/>
        <v>#DIV/0!</v>
      </c>
      <c r="Q609" s="20" t="e">
        <f t="shared" si="49"/>
        <v>#DIV/0!</v>
      </c>
      <c r="R609" s="34">
        <f t="shared" si="50"/>
        <v>1348.34</v>
      </c>
      <c r="S609" s="34">
        <f t="shared" si="51"/>
        <v>1348.34</v>
      </c>
    </row>
    <row r="610" spans="1:19" hidden="1" x14ac:dyDescent="0.25">
      <c r="A610" s="2">
        <v>1</v>
      </c>
      <c r="B610" s="2">
        <v>34000</v>
      </c>
      <c r="C610" s="2" t="s">
        <v>504</v>
      </c>
      <c r="D610" s="2">
        <v>1500003</v>
      </c>
      <c r="E610" s="2" t="s">
        <v>504</v>
      </c>
      <c r="F610" s="2" t="str">
        <f t="shared" si="52"/>
        <v>1340001500003</v>
      </c>
      <c r="G610" s="2" t="s">
        <v>30</v>
      </c>
      <c r="H610" s="4">
        <v>0</v>
      </c>
      <c r="I610" s="4">
        <v>542.30999999999995</v>
      </c>
      <c r="J610" s="4">
        <v>542.30999999999995</v>
      </c>
      <c r="K610" s="4">
        <v>40.97</v>
      </c>
      <c r="L610" s="4">
        <v>40.97</v>
      </c>
      <c r="M610" s="4">
        <v>40.97</v>
      </c>
      <c r="N610" s="4">
        <v>0</v>
      </c>
      <c r="O610" s="4">
        <v>501.34</v>
      </c>
      <c r="P610" s="20" t="e">
        <f t="shared" si="53"/>
        <v>#DIV/0!</v>
      </c>
      <c r="Q610" s="20">
        <f t="shared" si="49"/>
        <v>7.5547196253065593E-2</v>
      </c>
      <c r="R610" s="34">
        <f t="shared" si="50"/>
        <v>40.97</v>
      </c>
      <c r="S610" s="34">
        <f t="shared" si="51"/>
        <v>-501.33999999999992</v>
      </c>
    </row>
    <row r="611" spans="1:19" hidden="1" x14ac:dyDescent="0.25">
      <c r="A611" s="2">
        <v>1</v>
      </c>
      <c r="B611" s="2">
        <v>34000</v>
      </c>
      <c r="C611" s="2" t="s">
        <v>504</v>
      </c>
      <c r="D611" s="2">
        <v>1510002</v>
      </c>
      <c r="E611" s="2" t="s">
        <v>504</v>
      </c>
      <c r="F611" s="2" t="str">
        <f t="shared" si="52"/>
        <v>1340001510002</v>
      </c>
      <c r="G611" s="2" t="s">
        <v>32</v>
      </c>
      <c r="H611" s="4">
        <v>500</v>
      </c>
      <c r="I611" s="4">
        <v>0</v>
      </c>
      <c r="J611" s="4">
        <v>500</v>
      </c>
      <c r="K611" s="4">
        <v>147.03</v>
      </c>
      <c r="L611" s="4">
        <v>147.03</v>
      </c>
      <c r="M611" s="4">
        <v>147.03</v>
      </c>
      <c r="N611" s="4">
        <v>0</v>
      </c>
      <c r="O611" s="4">
        <v>352.97</v>
      </c>
      <c r="P611" s="20">
        <f t="shared" si="53"/>
        <v>0.29405999999999999</v>
      </c>
      <c r="Q611" s="20">
        <f t="shared" si="49"/>
        <v>0.29405999999999999</v>
      </c>
      <c r="R611" s="34">
        <f t="shared" si="50"/>
        <v>-352.97</v>
      </c>
      <c r="S611" s="34">
        <f t="shared" si="51"/>
        <v>-352.97</v>
      </c>
    </row>
    <row r="612" spans="1:19" hidden="1" x14ac:dyDescent="0.25">
      <c r="A612" s="2">
        <v>1</v>
      </c>
      <c r="B612" s="2">
        <v>34000</v>
      </c>
      <c r="C612" s="2" t="s">
        <v>504</v>
      </c>
      <c r="D612" s="2">
        <v>1600001</v>
      </c>
      <c r="E612" s="2" t="s">
        <v>504</v>
      </c>
      <c r="F612" s="2" t="str">
        <f t="shared" si="52"/>
        <v>1340001600001</v>
      </c>
      <c r="G612" s="2" t="s">
        <v>33</v>
      </c>
      <c r="H612" s="4">
        <v>11009.04</v>
      </c>
      <c r="I612" s="4">
        <v>0</v>
      </c>
      <c r="J612" s="4">
        <v>11009.04</v>
      </c>
      <c r="K612" s="4">
        <v>9289.32</v>
      </c>
      <c r="L612" s="4">
        <v>9289.32</v>
      </c>
      <c r="M612" s="4">
        <v>9289.32</v>
      </c>
      <c r="N612" s="4">
        <v>0</v>
      </c>
      <c r="O612" s="4">
        <v>1719.72</v>
      </c>
      <c r="P612" s="20">
        <f t="shared" si="53"/>
        <v>0.84379019424036961</v>
      </c>
      <c r="Q612" s="20">
        <f t="shared" si="49"/>
        <v>0.84379019424036961</v>
      </c>
      <c r="R612" s="34">
        <f t="shared" si="50"/>
        <v>-1719.7200000000012</v>
      </c>
      <c r="S612" s="34">
        <f t="shared" si="51"/>
        <v>-1719.7200000000012</v>
      </c>
    </row>
    <row r="613" spans="1:19" x14ac:dyDescent="0.25">
      <c r="A613" s="2">
        <v>10</v>
      </c>
      <c r="B613" s="2">
        <v>34202</v>
      </c>
      <c r="C613" s="2" t="s">
        <v>506</v>
      </c>
      <c r="D613" s="2">
        <v>6320039</v>
      </c>
      <c r="E613" s="2" t="s">
        <v>506</v>
      </c>
      <c r="F613" s="2" t="str">
        <f t="shared" si="52"/>
        <v>10342026320039</v>
      </c>
      <c r="G613" s="2" t="s">
        <v>498</v>
      </c>
      <c r="H613" s="4">
        <v>60000</v>
      </c>
      <c r="I613" s="4">
        <v>0</v>
      </c>
      <c r="J613" s="4">
        <v>60000</v>
      </c>
      <c r="K613" s="4">
        <v>58469.23</v>
      </c>
      <c r="L613" s="4">
        <v>56573.98</v>
      </c>
      <c r="M613" s="4">
        <v>56573.98</v>
      </c>
      <c r="N613" s="4">
        <v>0</v>
      </c>
      <c r="O613" s="4">
        <v>3426.02</v>
      </c>
      <c r="P613" s="20">
        <f t="shared" si="53"/>
        <v>0.94289966666666669</v>
      </c>
      <c r="Q613" s="20">
        <f t="shared" si="49"/>
        <v>0.94289966666666669</v>
      </c>
      <c r="R613" s="34">
        <f t="shared" si="50"/>
        <v>-3426.0199999999968</v>
      </c>
      <c r="S613" s="34">
        <f t="shared" si="51"/>
        <v>-3426.0199999999968</v>
      </c>
    </row>
    <row r="614" spans="1:19" x14ac:dyDescent="0.25">
      <c r="A614" s="2">
        <v>5</v>
      </c>
      <c r="B614" s="2">
        <v>92402</v>
      </c>
      <c r="C614" s="2" t="s">
        <v>506</v>
      </c>
      <c r="D614" s="2">
        <v>6190028</v>
      </c>
      <c r="E614" s="2" t="s">
        <v>506</v>
      </c>
      <c r="F614" s="2" t="str">
        <f t="shared" si="52"/>
        <v>5924026190028</v>
      </c>
      <c r="G614" s="2" t="s">
        <v>307</v>
      </c>
      <c r="H614" s="4">
        <v>4000</v>
      </c>
      <c r="I614" s="4">
        <v>0</v>
      </c>
      <c r="J614" s="4">
        <v>4000</v>
      </c>
      <c r="K614" s="4">
        <v>3859.68</v>
      </c>
      <c r="L614" s="4">
        <v>0</v>
      </c>
      <c r="M614" s="4">
        <v>0</v>
      </c>
      <c r="N614" s="4">
        <v>0</v>
      </c>
      <c r="O614" s="4">
        <v>4000</v>
      </c>
      <c r="P614" s="20">
        <f t="shared" si="53"/>
        <v>0</v>
      </c>
      <c r="Q614" s="20">
        <f t="shared" si="49"/>
        <v>0</v>
      </c>
      <c r="R614" s="34">
        <f t="shared" si="50"/>
        <v>-4000</v>
      </c>
      <c r="S614" s="34">
        <f t="shared" si="51"/>
        <v>-4000</v>
      </c>
    </row>
    <row r="615" spans="1:19" x14ac:dyDescent="0.25">
      <c r="A615" s="2">
        <v>10</v>
      </c>
      <c r="B615" s="2">
        <v>17100</v>
      </c>
      <c r="C615" s="2" t="s">
        <v>506</v>
      </c>
      <c r="D615" s="2">
        <v>6190060</v>
      </c>
      <c r="E615" s="2" t="s">
        <v>506</v>
      </c>
      <c r="F615" s="2" t="str">
        <f t="shared" si="52"/>
        <v>10171006190060</v>
      </c>
      <c r="G615" s="2" t="s">
        <v>485</v>
      </c>
      <c r="H615" s="4">
        <v>25000</v>
      </c>
      <c r="I615" s="4">
        <v>-5536.42</v>
      </c>
      <c r="J615" s="4">
        <v>19463.580000000002</v>
      </c>
      <c r="K615" s="4">
        <v>19462.72</v>
      </c>
      <c r="L615" s="4">
        <v>19462.72</v>
      </c>
      <c r="M615" s="4">
        <v>19462.72</v>
      </c>
      <c r="N615" s="4">
        <v>0</v>
      </c>
      <c r="O615" s="4">
        <v>0.86</v>
      </c>
      <c r="P615" s="20">
        <f t="shared" si="53"/>
        <v>0.7785088</v>
      </c>
      <c r="Q615" s="20">
        <f t="shared" si="49"/>
        <v>0.99995581491174801</v>
      </c>
      <c r="R615" s="34">
        <f t="shared" si="50"/>
        <v>-5537.2799999999988</v>
      </c>
      <c r="S615" s="34">
        <f t="shared" si="51"/>
        <v>-0.86000000000058208</v>
      </c>
    </row>
    <row r="616" spans="1:19" hidden="1" x14ac:dyDescent="0.25">
      <c r="A616" s="2">
        <v>1</v>
      </c>
      <c r="B616" s="2">
        <v>92000</v>
      </c>
      <c r="C616" s="2" t="s">
        <v>505</v>
      </c>
      <c r="D616" s="2">
        <v>2240002</v>
      </c>
      <c r="E616" s="2" t="s">
        <v>505</v>
      </c>
      <c r="F616" s="2" t="str">
        <f t="shared" si="52"/>
        <v>1920002240002</v>
      </c>
      <c r="G616" s="2" t="s">
        <v>109</v>
      </c>
      <c r="H616" s="4">
        <v>5000</v>
      </c>
      <c r="I616" s="4">
        <v>0</v>
      </c>
      <c r="J616" s="4">
        <v>5000</v>
      </c>
      <c r="K616" s="4">
        <v>3868.22</v>
      </c>
      <c r="L616" s="4">
        <v>3868.22</v>
      </c>
      <c r="M616" s="4">
        <v>3868.22</v>
      </c>
      <c r="N616" s="4">
        <v>0</v>
      </c>
      <c r="O616" s="4">
        <v>1131.78</v>
      </c>
      <c r="P616" s="20">
        <f t="shared" si="53"/>
        <v>0.773644</v>
      </c>
      <c r="Q616" s="20">
        <f t="shared" si="49"/>
        <v>0.773644</v>
      </c>
      <c r="R616" s="34">
        <f t="shared" si="50"/>
        <v>-1131.7800000000002</v>
      </c>
      <c r="S616" s="34">
        <f t="shared" si="51"/>
        <v>-1131.7800000000002</v>
      </c>
    </row>
    <row r="617" spans="1:19" hidden="1" x14ac:dyDescent="0.25">
      <c r="A617" s="2">
        <v>1</v>
      </c>
      <c r="B617" s="2">
        <v>92000</v>
      </c>
      <c r="C617" s="2" t="s">
        <v>505</v>
      </c>
      <c r="D617" s="2">
        <v>2240003</v>
      </c>
      <c r="E617" s="2" t="s">
        <v>505</v>
      </c>
      <c r="F617" s="2" t="str">
        <f t="shared" si="52"/>
        <v>1920002240003</v>
      </c>
      <c r="G617" s="2" t="s">
        <v>110</v>
      </c>
      <c r="H617" s="4">
        <v>30000</v>
      </c>
      <c r="I617" s="4">
        <v>0</v>
      </c>
      <c r="J617" s="4">
        <v>30000</v>
      </c>
      <c r="K617" s="4">
        <v>29475.63</v>
      </c>
      <c r="L617" s="4">
        <v>29475.63</v>
      </c>
      <c r="M617" s="4">
        <v>29475.63</v>
      </c>
      <c r="N617" s="4">
        <v>0</v>
      </c>
      <c r="O617" s="4">
        <v>524.37</v>
      </c>
      <c r="P617" s="20">
        <f t="shared" si="53"/>
        <v>0.98252100000000009</v>
      </c>
      <c r="Q617" s="20">
        <f t="shared" si="49"/>
        <v>0.98252100000000009</v>
      </c>
      <c r="R617" s="34">
        <f t="shared" si="50"/>
        <v>-524.36999999999898</v>
      </c>
      <c r="S617" s="34">
        <f t="shared" si="51"/>
        <v>-524.36999999999898</v>
      </c>
    </row>
    <row r="618" spans="1:19" hidden="1" x14ac:dyDescent="0.25">
      <c r="A618" s="2">
        <v>1</v>
      </c>
      <c r="B618" s="2">
        <v>49100</v>
      </c>
      <c r="C618" s="2" t="s">
        <v>505</v>
      </c>
      <c r="D618" s="2">
        <v>2240001</v>
      </c>
      <c r="E618" s="2" t="s">
        <v>505</v>
      </c>
      <c r="F618" s="2" t="str">
        <f t="shared" si="52"/>
        <v>1491002240001</v>
      </c>
      <c r="G618" s="2" t="s">
        <v>96</v>
      </c>
      <c r="H618" s="4">
        <v>400</v>
      </c>
      <c r="I618" s="4">
        <v>0</v>
      </c>
      <c r="J618" s="4">
        <v>400</v>
      </c>
      <c r="K618" s="4">
        <v>258.97000000000003</v>
      </c>
      <c r="L618" s="4">
        <v>258.95999999999998</v>
      </c>
      <c r="M618" s="4">
        <v>258.95999999999998</v>
      </c>
      <c r="N618" s="4">
        <v>0</v>
      </c>
      <c r="O618" s="4">
        <v>141.04</v>
      </c>
      <c r="P618" s="20">
        <f t="shared" si="53"/>
        <v>0.64739999999999998</v>
      </c>
      <c r="Q618" s="20">
        <f t="shared" si="49"/>
        <v>0.64739999999999998</v>
      </c>
      <c r="R618" s="34">
        <f t="shared" si="50"/>
        <v>-141.04000000000002</v>
      </c>
      <c r="S618" s="34">
        <f t="shared" si="51"/>
        <v>-141.04000000000002</v>
      </c>
    </row>
    <row r="619" spans="1:19" hidden="1" x14ac:dyDescent="0.25">
      <c r="A619" s="2">
        <v>1</v>
      </c>
      <c r="B619" s="2">
        <v>92000</v>
      </c>
      <c r="C619" s="2" t="s">
        <v>505</v>
      </c>
      <c r="D619" s="2">
        <v>2240001</v>
      </c>
      <c r="E619" s="2" t="s">
        <v>505</v>
      </c>
      <c r="F619" s="2" t="str">
        <f t="shared" si="52"/>
        <v>1920002240001</v>
      </c>
      <c r="G619" s="2" t="s">
        <v>96</v>
      </c>
      <c r="H619" s="4">
        <v>33000</v>
      </c>
      <c r="I619" s="4">
        <v>0</v>
      </c>
      <c r="J619" s="4">
        <v>33000</v>
      </c>
      <c r="K619" s="4">
        <v>28259.43</v>
      </c>
      <c r="L619" s="4">
        <v>27456.17</v>
      </c>
      <c r="M619" s="4">
        <v>27456.17</v>
      </c>
      <c r="N619" s="4">
        <v>0</v>
      </c>
      <c r="O619" s="4">
        <v>5543.83</v>
      </c>
      <c r="P619" s="20">
        <f t="shared" si="53"/>
        <v>0.83200515151515142</v>
      </c>
      <c r="Q619" s="20">
        <f t="shared" si="49"/>
        <v>0.83200515151515142</v>
      </c>
      <c r="R619" s="34">
        <f t="shared" si="50"/>
        <v>-5543.8300000000017</v>
      </c>
      <c r="S619" s="34">
        <f t="shared" si="51"/>
        <v>-5543.8300000000017</v>
      </c>
    </row>
    <row r="620" spans="1:19" hidden="1" x14ac:dyDescent="0.25">
      <c r="A620" s="2">
        <v>1</v>
      </c>
      <c r="B620" s="2">
        <v>34201</v>
      </c>
      <c r="C620" s="2" t="s">
        <v>504</v>
      </c>
      <c r="D620" s="2">
        <v>1300001</v>
      </c>
      <c r="E620" s="2" t="s">
        <v>504</v>
      </c>
      <c r="F620" s="2" t="str">
        <f t="shared" si="52"/>
        <v>1342011300001</v>
      </c>
      <c r="G620" s="2" t="s">
        <v>18</v>
      </c>
      <c r="H620" s="4">
        <v>13285.51</v>
      </c>
      <c r="I620" s="4">
        <v>0</v>
      </c>
      <c r="J620" s="4">
        <v>13285.51</v>
      </c>
      <c r="K620" s="4">
        <v>2929.19</v>
      </c>
      <c r="L620" s="4">
        <v>2929.19</v>
      </c>
      <c r="M620" s="4">
        <v>2929.19</v>
      </c>
      <c r="N620" s="4">
        <v>0</v>
      </c>
      <c r="O620" s="4">
        <v>10356.32</v>
      </c>
      <c r="P620" s="20">
        <f t="shared" si="53"/>
        <v>0.2204800568438848</v>
      </c>
      <c r="Q620" s="20">
        <f t="shared" si="49"/>
        <v>0.2204800568438848</v>
      </c>
      <c r="R620" s="34">
        <f t="shared" si="50"/>
        <v>-10356.32</v>
      </c>
      <c r="S620" s="34">
        <f t="shared" si="51"/>
        <v>-10356.32</v>
      </c>
    </row>
    <row r="621" spans="1:19" hidden="1" x14ac:dyDescent="0.25">
      <c r="A621" s="2">
        <v>1</v>
      </c>
      <c r="B621" s="2">
        <v>34201</v>
      </c>
      <c r="C621" s="2" t="s">
        <v>504</v>
      </c>
      <c r="D621" s="2">
        <v>1300002</v>
      </c>
      <c r="E621" s="2" t="s">
        <v>504</v>
      </c>
      <c r="F621" s="2" t="str">
        <f t="shared" si="52"/>
        <v>1342011300002</v>
      </c>
      <c r="G621" s="2" t="s">
        <v>19</v>
      </c>
      <c r="H621" s="4">
        <v>1207.6199999999999</v>
      </c>
      <c r="I621" s="4">
        <v>0</v>
      </c>
      <c r="J621" s="4">
        <v>1207.6199999999999</v>
      </c>
      <c r="K621" s="4">
        <v>782.62</v>
      </c>
      <c r="L621" s="4">
        <v>782.62</v>
      </c>
      <c r="M621" s="4">
        <v>782.62</v>
      </c>
      <c r="N621" s="4">
        <v>0</v>
      </c>
      <c r="O621" s="4">
        <v>425</v>
      </c>
      <c r="P621" s="20">
        <f t="shared" si="53"/>
        <v>0.64806810089266498</v>
      </c>
      <c r="Q621" s="20">
        <f t="shared" si="49"/>
        <v>0.64806810089266498</v>
      </c>
      <c r="R621" s="34">
        <f t="shared" si="50"/>
        <v>-424.99999999999989</v>
      </c>
      <c r="S621" s="34">
        <f t="shared" si="51"/>
        <v>-424.99999999999989</v>
      </c>
    </row>
    <row r="622" spans="1:19" hidden="1" x14ac:dyDescent="0.25">
      <c r="A622" s="2">
        <v>1</v>
      </c>
      <c r="B622" s="2">
        <v>34201</v>
      </c>
      <c r="C622" s="2" t="s">
        <v>504</v>
      </c>
      <c r="D622" s="2">
        <v>1300101</v>
      </c>
      <c r="E622" s="2" t="s">
        <v>504</v>
      </c>
      <c r="F622" s="2" t="str">
        <f t="shared" si="52"/>
        <v>1342011300101</v>
      </c>
      <c r="G622" s="2" t="s">
        <v>20</v>
      </c>
      <c r="H622" s="4">
        <v>0</v>
      </c>
      <c r="I622" s="4">
        <v>0</v>
      </c>
      <c r="J622" s="4">
        <v>0</v>
      </c>
      <c r="K622" s="4">
        <v>593.88</v>
      </c>
      <c r="L622" s="4">
        <v>593.88</v>
      </c>
      <c r="M622" s="4">
        <v>593.88</v>
      </c>
      <c r="N622" s="4">
        <v>0</v>
      </c>
      <c r="O622" s="4">
        <v>-593.88</v>
      </c>
      <c r="P622" s="20" t="e">
        <f t="shared" si="53"/>
        <v>#DIV/0!</v>
      </c>
      <c r="Q622" s="20" t="e">
        <f t="shared" si="49"/>
        <v>#DIV/0!</v>
      </c>
      <c r="R622" s="34">
        <f t="shared" si="50"/>
        <v>593.88</v>
      </c>
      <c r="S622" s="34">
        <f t="shared" si="51"/>
        <v>593.88</v>
      </c>
    </row>
    <row r="623" spans="1:19" hidden="1" x14ac:dyDescent="0.25">
      <c r="A623" s="2">
        <v>1</v>
      </c>
      <c r="B623" s="2">
        <v>34201</v>
      </c>
      <c r="C623" s="2" t="s">
        <v>504</v>
      </c>
      <c r="D623" s="2">
        <v>1300201</v>
      </c>
      <c r="E623" s="2" t="s">
        <v>504</v>
      </c>
      <c r="F623" s="2" t="str">
        <f t="shared" si="52"/>
        <v>1342011300201</v>
      </c>
      <c r="G623" s="2" t="s">
        <v>21</v>
      </c>
      <c r="H623" s="4">
        <v>7390.37</v>
      </c>
      <c r="I623" s="4">
        <v>0</v>
      </c>
      <c r="J623" s="4">
        <v>7390.37</v>
      </c>
      <c r="K623" s="4">
        <v>1629.07</v>
      </c>
      <c r="L623" s="4">
        <v>1629.07</v>
      </c>
      <c r="M623" s="4">
        <v>1629.07</v>
      </c>
      <c r="N623" s="4">
        <v>0</v>
      </c>
      <c r="O623" s="4">
        <v>5761.3</v>
      </c>
      <c r="P623" s="20">
        <f t="shared" si="53"/>
        <v>0.22043145336431058</v>
      </c>
      <c r="Q623" s="20">
        <f t="shared" si="49"/>
        <v>0.22043145336431058</v>
      </c>
      <c r="R623" s="34">
        <f t="shared" si="50"/>
        <v>-5761.3</v>
      </c>
      <c r="S623" s="34">
        <f t="shared" si="51"/>
        <v>-5761.3</v>
      </c>
    </row>
    <row r="624" spans="1:19" hidden="1" x14ac:dyDescent="0.25">
      <c r="A624" s="2">
        <v>1</v>
      </c>
      <c r="B624" s="2">
        <v>34201</v>
      </c>
      <c r="C624" s="2" t="s">
        <v>504</v>
      </c>
      <c r="D624" s="2">
        <v>1300202</v>
      </c>
      <c r="E624" s="2" t="s">
        <v>504</v>
      </c>
      <c r="F624" s="2" t="str">
        <f t="shared" si="52"/>
        <v>1342011300202</v>
      </c>
      <c r="G624" s="2" t="s">
        <v>22</v>
      </c>
      <c r="H624" s="4">
        <v>9088.9699999999993</v>
      </c>
      <c r="I624" s="4">
        <v>0</v>
      </c>
      <c r="J624" s="4">
        <v>9088.9699999999993</v>
      </c>
      <c r="K624" s="4">
        <v>1585.05</v>
      </c>
      <c r="L624" s="4">
        <v>1585.05</v>
      </c>
      <c r="M624" s="4">
        <v>1585.05</v>
      </c>
      <c r="N624" s="4">
        <v>0</v>
      </c>
      <c r="O624" s="4">
        <v>7503.92</v>
      </c>
      <c r="P624" s="20">
        <f t="shared" si="53"/>
        <v>0.17439269796247539</v>
      </c>
      <c r="Q624" s="20">
        <f t="shared" si="49"/>
        <v>0.17439269796247539</v>
      </c>
      <c r="R624" s="34">
        <f t="shared" si="50"/>
        <v>-7503.9199999999992</v>
      </c>
      <c r="S624" s="34">
        <f t="shared" si="51"/>
        <v>-7503.9199999999992</v>
      </c>
    </row>
    <row r="625" spans="1:19" hidden="1" x14ac:dyDescent="0.25">
      <c r="A625" s="2">
        <v>1</v>
      </c>
      <c r="B625" s="2">
        <v>34201</v>
      </c>
      <c r="C625" s="2" t="s">
        <v>504</v>
      </c>
      <c r="D625" s="2">
        <v>1310001</v>
      </c>
      <c r="E625" s="2" t="s">
        <v>504</v>
      </c>
      <c r="F625" s="2" t="str">
        <f t="shared" si="52"/>
        <v>1342011310001</v>
      </c>
      <c r="G625" s="2" t="s">
        <v>23</v>
      </c>
      <c r="H625" s="4">
        <v>8872.85</v>
      </c>
      <c r="I625" s="4">
        <v>0</v>
      </c>
      <c r="J625" s="4">
        <v>8872.85</v>
      </c>
      <c r="K625" s="4">
        <v>18632.919999999998</v>
      </c>
      <c r="L625" s="4">
        <v>18632.919999999998</v>
      </c>
      <c r="M625" s="4">
        <v>18632.919999999998</v>
      </c>
      <c r="N625" s="4">
        <v>0</v>
      </c>
      <c r="O625" s="4">
        <v>-9760.07</v>
      </c>
      <c r="P625" s="20">
        <f t="shared" si="53"/>
        <v>2.0999926742816566</v>
      </c>
      <c r="Q625" s="20">
        <f t="shared" si="49"/>
        <v>2.0999926742816566</v>
      </c>
      <c r="R625" s="34">
        <f t="shared" si="50"/>
        <v>9760.0699999999979</v>
      </c>
      <c r="S625" s="34">
        <f t="shared" si="51"/>
        <v>9760.0699999999979</v>
      </c>
    </row>
    <row r="626" spans="1:19" hidden="1" x14ac:dyDescent="0.25">
      <c r="A626" s="2">
        <v>1</v>
      </c>
      <c r="B626" s="2">
        <v>34201</v>
      </c>
      <c r="C626" s="2" t="s">
        <v>504</v>
      </c>
      <c r="D626" s="2">
        <v>1310002</v>
      </c>
      <c r="E626" s="2" t="s">
        <v>504</v>
      </c>
      <c r="F626" s="2" t="str">
        <f t="shared" si="52"/>
        <v>1342011310002</v>
      </c>
      <c r="G626" s="2" t="s">
        <v>24</v>
      </c>
      <c r="H626" s="4">
        <v>416.27</v>
      </c>
      <c r="I626" s="4">
        <v>0</v>
      </c>
      <c r="J626" s="4">
        <v>416.27</v>
      </c>
      <c r="K626" s="4">
        <v>261.33</v>
      </c>
      <c r="L626" s="4">
        <v>261.33</v>
      </c>
      <c r="M626" s="4">
        <v>261.33</v>
      </c>
      <c r="N626" s="4">
        <v>0</v>
      </c>
      <c r="O626" s="4">
        <v>154.94</v>
      </c>
      <c r="P626" s="20">
        <f t="shared" si="53"/>
        <v>0.62778965575227619</v>
      </c>
      <c r="Q626" s="20">
        <f t="shared" si="49"/>
        <v>0.62778965575227619</v>
      </c>
      <c r="R626" s="34">
        <f t="shared" si="50"/>
        <v>-154.94</v>
      </c>
      <c r="S626" s="34">
        <f t="shared" si="51"/>
        <v>-154.94</v>
      </c>
    </row>
    <row r="627" spans="1:19" hidden="1" x14ac:dyDescent="0.25">
      <c r="A627" s="2">
        <v>1</v>
      </c>
      <c r="B627" s="2">
        <v>34201</v>
      </c>
      <c r="C627" s="2" t="s">
        <v>504</v>
      </c>
      <c r="D627" s="2">
        <v>1310003</v>
      </c>
      <c r="E627" s="2" t="s">
        <v>504</v>
      </c>
      <c r="F627" s="2" t="str">
        <f t="shared" si="52"/>
        <v>1342011310003</v>
      </c>
      <c r="G627" s="2" t="s">
        <v>25</v>
      </c>
      <c r="H627" s="4">
        <v>4936.68</v>
      </c>
      <c r="I627" s="4">
        <v>0</v>
      </c>
      <c r="J627" s="4">
        <v>4936.68</v>
      </c>
      <c r="K627" s="4">
        <v>10361.19</v>
      </c>
      <c r="L627" s="4">
        <v>10361.19</v>
      </c>
      <c r="M627" s="4">
        <v>10361.19</v>
      </c>
      <c r="N627" s="4">
        <v>0</v>
      </c>
      <c r="O627" s="4">
        <v>-5424.51</v>
      </c>
      <c r="P627" s="20">
        <f t="shared" si="53"/>
        <v>2.0988174238557087</v>
      </c>
      <c r="Q627" s="20">
        <f t="shared" si="49"/>
        <v>2.0988174238557087</v>
      </c>
      <c r="R627" s="34">
        <f t="shared" si="50"/>
        <v>5424.51</v>
      </c>
      <c r="S627" s="34">
        <f t="shared" si="51"/>
        <v>5424.51</v>
      </c>
    </row>
    <row r="628" spans="1:19" hidden="1" x14ac:dyDescent="0.25">
      <c r="A628" s="2">
        <v>1</v>
      </c>
      <c r="B628" s="2">
        <v>34201</v>
      </c>
      <c r="C628" s="2" t="s">
        <v>504</v>
      </c>
      <c r="D628" s="2">
        <v>1310004</v>
      </c>
      <c r="E628" s="2" t="s">
        <v>504</v>
      </c>
      <c r="F628" s="2" t="str">
        <f t="shared" si="52"/>
        <v>1342011310004</v>
      </c>
      <c r="G628" s="2" t="s">
        <v>26</v>
      </c>
      <c r="H628" s="4">
        <v>7044.66</v>
      </c>
      <c r="I628" s="4">
        <v>0</v>
      </c>
      <c r="J628" s="4">
        <v>7044.66</v>
      </c>
      <c r="K628" s="4">
        <v>13050.89</v>
      </c>
      <c r="L628" s="4">
        <v>13050.89</v>
      </c>
      <c r="M628" s="4">
        <v>13050.89</v>
      </c>
      <c r="N628" s="4">
        <v>0</v>
      </c>
      <c r="O628" s="4">
        <v>-6006.23</v>
      </c>
      <c r="P628" s="20">
        <f t="shared" si="53"/>
        <v>1.852593311813487</v>
      </c>
      <c r="Q628" s="20">
        <f t="shared" si="49"/>
        <v>1.852593311813487</v>
      </c>
      <c r="R628" s="34">
        <f t="shared" si="50"/>
        <v>6006.23</v>
      </c>
      <c r="S628" s="34">
        <f t="shared" si="51"/>
        <v>6006.23</v>
      </c>
    </row>
    <row r="629" spans="1:19" hidden="1" x14ac:dyDescent="0.25">
      <c r="A629" s="2">
        <v>1</v>
      </c>
      <c r="B629" s="2">
        <v>34201</v>
      </c>
      <c r="C629" s="2" t="s">
        <v>504</v>
      </c>
      <c r="D629" s="2">
        <v>1310005</v>
      </c>
      <c r="E629" s="2" t="s">
        <v>504</v>
      </c>
      <c r="F629" s="2" t="str">
        <f t="shared" si="52"/>
        <v>1342011310005</v>
      </c>
      <c r="G629" s="2" t="s">
        <v>27</v>
      </c>
      <c r="H629" s="4">
        <v>0</v>
      </c>
      <c r="I629" s="4">
        <v>0</v>
      </c>
      <c r="J629" s="4">
        <v>0</v>
      </c>
      <c r="K629" s="4">
        <v>231.43</v>
      </c>
      <c r="L629" s="4">
        <v>231.43</v>
      </c>
      <c r="M629" s="4">
        <v>231.43</v>
      </c>
      <c r="N629" s="4">
        <v>0</v>
      </c>
      <c r="O629" s="4">
        <v>-231.43</v>
      </c>
      <c r="P629" s="20" t="e">
        <f t="shared" si="53"/>
        <v>#DIV/0!</v>
      </c>
      <c r="Q629" s="20" t="e">
        <f t="shared" si="49"/>
        <v>#DIV/0!</v>
      </c>
      <c r="R629" s="34">
        <f t="shared" si="50"/>
        <v>231.43</v>
      </c>
      <c r="S629" s="34">
        <f t="shared" si="51"/>
        <v>231.43</v>
      </c>
    </row>
    <row r="630" spans="1:19" hidden="1" x14ac:dyDescent="0.25">
      <c r="A630" s="2">
        <v>1</v>
      </c>
      <c r="B630" s="2">
        <v>34201</v>
      </c>
      <c r="C630" s="2" t="s">
        <v>504</v>
      </c>
      <c r="D630" s="2">
        <v>1500003</v>
      </c>
      <c r="E630" s="2" t="s">
        <v>504</v>
      </c>
      <c r="F630" s="2" t="str">
        <f t="shared" si="52"/>
        <v>1342011500003</v>
      </c>
      <c r="G630" s="2" t="s">
        <v>30</v>
      </c>
      <c r="H630" s="4">
        <v>0</v>
      </c>
      <c r="I630" s="4">
        <v>244.36</v>
      </c>
      <c r="J630" s="4">
        <v>244.36</v>
      </c>
      <c r="K630" s="4">
        <v>378.16</v>
      </c>
      <c r="L630" s="4">
        <v>378.16</v>
      </c>
      <c r="M630" s="4">
        <v>378.16</v>
      </c>
      <c r="N630" s="4">
        <v>0</v>
      </c>
      <c r="O630" s="4">
        <v>-133.80000000000001</v>
      </c>
      <c r="P630" s="20" t="e">
        <f t="shared" si="53"/>
        <v>#DIV/0!</v>
      </c>
      <c r="Q630" s="20">
        <f t="shared" si="49"/>
        <v>1.5475527909641513</v>
      </c>
      <c r="R630" s="34">
        <f t="shared" si="50"/>
        <v>378.16</v>
      </c>
      <c r="S630" s="34">
        <f t="shared" si="51"/>
        <v>133.80000000000001</v>
      </c>
    </row>
    <row r="631" spans="1:19" hidden="1" x14ac:dyDescent="0.25">
      <c r="A631" s="2">
        <v>1</v>
      </c>
      <c r="B631" s="2">
        <v>34201</v>
      </c>
      <c r="C631" s="2" t="s">
        <v>504</v>
      </c>
      <c r="D631" s="2">
        <v>1510002</v>
      </c>
      <c r="E631" s="2" t="s">
        <v>504</v>
      </c>
      <c r="F631" s="2" t="str">
        <f t="shared" si="52"/>
        <v>1342011510002</v>
      </c>
      <c r="G631" s="2" t="s">
        <v>32</v>
      </c>
      <c r="H631" s="4">
        <v>0</v>
      </c>
      <c r="I631" s="4">
        <v>0</v>
      </c>
      <c r="J631" s="4">
        <v>0</v>
      </c>
      <c r="K631" s="4">
        <v>457.04</v>
      </c>
      <c r="L631" s="4">
        <v>457.04</v>
      </c>
      <c r="M631" s="4">
        <v>457.04</v>
      </c>
      <c r="N631" s="4">
        <v>0</v>
      </c>
      <c r="O631" s="4">
        <v>-457.04</v>
      </c>
      <c r="P631" s="20" t="e">
        <f t="shared" si="53"/>
        <v>#DIV/0!</v>
      </c>
      <c r="Q631" s="20" t="e">
        <f t="shared" si="49"/>
        <v>#DIV/0!</v>
      </c>
      <c r="R631" s="34">
        <f t="shared" si="50"/>
        <v>457.04</v>
      </c>
      <c r="S631" s="34">
        <f t="shared" si="51"/>
        <v>457.04</v>
      </c>
    </row>
    <row r="632" spans="1:19" hidden="1" x14ac:dyDescent="0.25">
      <c r="A632" s="2">
        <v>1</v>
      </c>
      <c r="B632" s="2">
        <v>34201</v>
      </c>
      <c r="C632" s="2" t="s">
        <v>504</v>
      </c>
      <c r="D632" s="2">
        <v>1600001</v>
      </c>
      <c r="E632" s="2" t="s">
        <v>504</v>
      </c>
      <c r="F632" s="2" t="str">
        <f t="shared" si="52"/>
        <v>1342011600001</v>
      </c>
      <c r="G632" s="2" t="s">
        <v>33</v>
      </c>
      <c r="H632" s="4">
        <v>16504.060000000001</v>
      </c>
      <c r="I632" s="4">
        <v>0</v>
      </c>
      <c r="J632" s="4">
        <v>16504.060000000001</v>
      </c>
      <c r="K632" s="4">
        <v>16356.23</v>
      </c>
      <c r="L632" s="4">
        <v>16356.23</v>
      </c>
      <c r="M632" s="4">
        <v>16356.23</v>
      </c>
      <c r="N632" s="4">
        <v>0</v>
      </c>
      <c r="O632" s="4">
        <v>147.83000000000001</v>
      </c>
      <c r="P632" s="20">
        <f t="shared" si="53"/>
        <v>0.9910428100721882</v>
      </c>
      <c r="Q632" s="20">
        <f t="shared" si="49"/>
        <v>0.9910428100721882</v>
      </c>
      <c r="R632" s="34">
        <f t="shared" si="50"/>
        <v>-147.83000000000175</v>
      </c>
      <c r="S632" s="34">
        <f t="shared" si="51"/>
        <v>-147.83000000000175</v>
      </c>
    </row>
    <row r="633" spans="1:19" hidden="1" x14ac:dyDescent="0.25">
      <c r="A633" s="2">
        <v>2</v>
      </c>
      <c r="B633" s="2">
        <v>13200</v>
      </c>
      <c r="C633" s="2" t="s">
        <v>505</v>
      </c>
      <c r="D633" s="2">
        <v>2240001</v>
      </c>
      <c r="E633" s="2" t="s">
        <v>505</v>
      </c>
      <c r="F633" s="2" t="str">
        <f t="shared" si="52"/>
        <v>2132002240001</v>
      </c>
      <c r="G633" s="2" t="s">
        <v>96</v>
      </c>
      <c r="H633" s="4">
        <v>2000</v>
      </c>
      <c r="I633" s="4">
        <v>0</v>
      </c>
      <c r="J633" s="4">
        <v>2000</v>
      </c>
      <c r="K633" s="4">
        <v>1251.24</v>
      </c>
      <c r="L633" s="4">
        <v>1251.22</v>
      </c>
      <c r="M633" s="4">
        <v>1251.22</v>
      </c>
      <c r="N633" s="4">
        <v>0</v>
      </c>
      <c r="O633" s="4">
        <v>748.78</v>
      </c>
      <c r="P633" s="20">
        <f t="shared" si="53"/>
        <v>0.62561</v>
      </c>
      <c r="Q633" s="20">
        <f t="shared" si="49"/>
        <v>0.62561</v>
      </c>
      <c r="R633" s="34">
        <f t="shared" si="50"/>
        <v>-748.78</v>
      </c>
      <c r="S633" s="34">
        <f t="shared" si="51"/>
        <v>-748.78</v>
      </c>
    </row>
    <row r="634" spans="1:19" hidden="1" x14ac:dyDescent="0.25">
      <c r="A634" s="2">
        <v>4</v>
      </c>
      <c r="B634" s="2">
        <v>15320</v>
      </c>
      <c r="C634" s="2" t="s">
        <v>505</v>
      </c>
      <c r="D634" s="2">
        <v>2240001</v>
      </c>
      <c r="E634" s="2" t="s">
        <v>505</v>
      </c>
      <c r="F634" s="2" t="str">
        <f t="shared" si="52"/>
        <v>4153202240001</v>
      </c>
      <c r="G634" s="2" t="s">
        <v>96</v>
      </c>
      <c r="H634" s="4">
        <v>7500</v>
      </c>
      <c r="I634" s="4">
        <v>0</v>
      </c>
      <c r="J634" s="4">
        <v>7500</v>
      </c>
      <c r="K634" s="4">
        <v>7196.32</v>
      </c>
      <c r="L634" s="4">
        <v>7083.63</v>
      </c>
      <c r="M634" s="4">
        <v>7083.63</v>
      </c>
      <c r="N634" s="4">
        <v>0</v>
      </c>
      <c r="O634" s="4">
        <v>416.37</v>
      </c>
      <c r="P634" s="20">
        <f t="shared" si="53"/>
        <v>0.94448399999999999</v>
      </c>
      <c r="Q634" s="20">
        <f t="shared" si="49"/>
        <v>0.94448399999999999</v>
      </c>
      <c r="R634" s="34">
        <f t="shared" si="50"/>
        <v>-416.36999999999989</v>
      </c>
      <c r="S634" s="34">
        <f t="shared" si="51"/>
        <v>-416.36999999999989</v>
      </c>
    </row>
    <row r="635" spans="1:19" hidden="1" x14ac:dyDescent="0.25">
      <c r="A635" s="2">
        <v>1</v>
      </c>
      <c r="B635" s="2">
        <v>34202</v>
      </c>
      <c r="C635" s="2" t="s">
        <v>504</v>
      </c>
      <c r="D635" s="2">
        <v>1300101</v>
      </c>
      <c r="E635" s="2" t="s">
        <v>504</v>
      </c>
      <c r="F635" s="2" t="str">
        <f t="shared" si="52"/>
        <v>1342021300101</v>
      </c>
      <c r="G635" s="2" t="s">
        <v>20</v>
      </c>
      <c r="H635" s="4">
        <v>0</v>
      </c>
      <c r="I635" s="4">
        <v>0</v>
      </c>
      <c r="J635" s="4">
        <v>0</v>
      </c>
      <c r="K635" s="4">
        <v>112.65</v>
      </c>
      <c r="L635" s="4">
        <v>112.65</v>
      </c>
      <c r="M635" s="4">
        <v>112.65</v>
      </c>
      <c r="N635" s="4">
        <v>0</v>
      </c>
      <c r="O635" s="4">
        <v>-112.65</v>
      </c>
      <c r="P635" s="20" t="e">
        <f t="shared" si="53"/>
        <v>#DIV/0!</v>
      </c>
      <c r="Q635" s="20" t="e">
        <f t="shared" si="49"/>
        <v>#DIV/0!</v>
      </c>
      <c r="R635" s="34">
        <f t="shared" si="50"/>
        <v>112.65</v>
      </c>
      <c r="S635" s="34">
        <f t="shared" si="51"/>
        <v>112.65</v>
      </c>
    </row>
    <row r="636" spans="1:19" hidden="1" x14ac:dyDescent="0.25">
      <c r="A636" s="2">
        <v>1</v>
      </c>
      <c r="B636" s="2">
        <v>34202</v>
      </c>
      <c r="C636" s="2" t="s">
        <v>504</v>
      </c>
      <c r="D636" s="2">
        <v>1310001</v>
      </c>
      <c r="E636" s="2" t="s">
        <v>504</v>
      </c>
      <c r="F636" s="2" t="str">
        <f t="shared" si="52"/>
        <v>1342021310001</v>
      </c>
      <c r="G636" s="2" t="s">
        <v>23</v>
      </c>
      <c r="H636" s="4">
        <v>4842.8</v>
      </c>
      <c r="I636" s="4">
        <v>0</v>
      </c>
      <c r="J636" s="4">
        <v>4842.8</v>
      </c>
      <c r="K636" s="4">
        <v>7624.69</v>
      </c>
      <c r="L636" s="4">
        <v>7624.69</v>
      </c>
      <c r="M636" s="4">
        <v>7624.69</v>
      </c>
      <c r="N636" s="4">
        <v>0</v>
      </c>
      <c r="O636" s="4">
        <v>-2781.89</v>
      </c>
      <c r="P636" s="20">
        <f t="shared" si="53"/>
        <v>1.5744383414553562</v>
      </c>
      <c r="Q636" s="20">
        <f t="shared" si="49"/>
        <v>1.5744383414553562</v>
      </c>
      <c r="R636" s="34">
        <f t="shared" si="50"/>
        <v>2781.8899999999994</v>
      </c>
      <c r="S636" s="34">
        <f t="shared" si="51"/>
        <v>2781.8899999999994</v>
      </c>
    </row>
    <row r="637" spans="1:19" hidden="1" x14ac:dyDescent="0.25">
      <c r="A637" s="2">
        <v>1</v>
      </c>
      <c r="B637" s="2">
        <v>34202</v>
      </c>
      <c r="C637" s="2" t="s">
        <v>504</v>
      </c>
      <c r="D637" s="2">
        <v>1310003</v>
      </c>
      <c r="E637" s="2" t="s">
        <v>504</v>
      </c>
      <c r="F637" s="2" t="str">
        <f t="shared" si="52"/>
        <v>1342021310003</v>
      </c>
      <c r="G637" s="2" t="s">
        <v>25</v>
      </c>
      <c r="H637" s="4">
        <v>2649.7</v>
      </c>
      <c r="I637" s="4">
        <v>0</v>
      </c>
      <c r="J637" s="4">
        <v>2649.7</v>
      </c>
      <c r="K637" s="4">
        <v>3579.9</v>
      </c>
      <c r="L637" s="4">
        <v>3579.9</v>
      </c>
      <c r="M637" s="4">
        <v>3579.9</v>
      </c>
      <c r="N637" s="4">
        <v>0</v>
      </c>
      <c r="O637" s="4">
        <v>-930.2</v>
      </c>
      <c r="P637" s="20">
        <f t="shared" si="53"/>
        <v>1.3510586104087257</v>
      </c>
      <c r="Q637" s="20">
        <f t="shared" si="49"/>
        <v>1.3510586104087257</v>
      </c>
      <c r="R637" s="34">
        <f t="shared" si="50"/>
        <v>930.20000000000027</v>
      </c>
      <c r="S637" s="34">
        <f t="shared" si="51"/>
        <v>930.20000000000027</v>
      </c>
    </row>
    <row r="638" spans="1:19" hidden="1" x14ac:dyDescent="0.25">
      <c r="A638" s="2">
        <v>1</v>
      </c>
      <c r="B638" s="2">
        <v>34202</v>
      </c>
      <c r="C638" s="2" t="s">
        <v>504</v>
      </c>
      <c r="D638" s="2">
        <v>1310004</v>
      </c>
      <c r="E638" s="2" t="s">
        <v>504</v>
      </c>
      <c r="F638" s="2" t="str">
        <f t="shared" si="52"/>
        <v>1342021310004</v>
      </c>
      <c r="G638" s="2" t="s">
        <v>26</v>
      </c>
      <c r="H638" s="4">
        <v>1921.36</v>
      </c>
      <c r="I638" s="4">
        <v>0</v>
      </c>
      <c r="J638" s="4">
        <v>1921.36</v>
      </c>
      <c r="K638" s="4">
        <v>2595.87</v>
      </c>
      <c r="L638" s="4">
        <v>2595.87</v>
      </c>
      <c r="M638" s="4">
        <v>2595.87</v>
      </c>
      <c r="N638" s="4">
        <v>0</v>
      </c>
      <c r="O638" s="4">
        <v>-674.51</v>
      </c>
      <c r="P638" s="20">
        <f t="shared" si="53"/>
        <v>1.3510586251405254</v>
      </c>
      <c r="Q638" s="20">
        <f t="shared" si="49"/>
        <v>1.3510586251405254</v>
      </c>
      <c r="R638" s="34">
        <f t="shared" si="50"/>
        <v>674.51</v>
      </c>
      <c r="S638" s="34">
        <f t="shared" si="51"/>
        <v>674.51</v>
      </c>
    </row>
    <row r="639" spans="1:19" hidden="1" x14ac:dyDescent="0.25">
      <c r="A639" s="2">
        <v>1</v>
      </c>
      <c r="B639" s="2">
        <v>34202</v>
      </c>
      <c r="C639" s="2" t="s">
        <v>504</v>
      </c>
      <c r="D639" s="2">
        <v>1310005</v>
      </c>
      <c r="E639" s="2" t="s">
        <v>504</v>
      </c>
      <c r="F639" s="2" t="str">
        <f t="shared" si="52"/>
        <v>1342021310005</v>
      </c>
      <c r="G639" s="2" t="s">
        <v>27</v>
      </c>
      <c r="H639" s="4">
        <v>0</v>
      </c>
      <c r="I639" s="4">
        <v>0</v>
      </c>
      <c r="J639" s="4">
        <v>0</v>
      </c>
      <c r="K639" s="4">
        <v>424.13</v>
      </c>
      <c r="L639" s="4">
        <v>424.13</v>
      </c>
      <c r="M639" s="4">
        <v>424.13</v>
      </c>
      <c r="N639" s="4">
        <v>0</v>
      </c>
      <c r="O639" s="4">
        <v>-424.13</v>
      </c>
      <c r="P639" s="20" t="e">
        <f t="shared" si="53"/>
        <v>#DIV/0!</v>
      </c>
      <c r="Q639" s="20" t="e">
        <f t="shared" si="49"/>
        <v>#DIV/0!</v>
      </c>
      <c r="R639" s="34">
        <f t="shared" si="50"/>
        <v>424.13</v>
      </c>
      <c r="S639" s="34">
        <f t="shared" si="51"/>
        <v>424.13</v>
      </c>
    </row>
    <row r="640" spans="1:19" hidden="1" x14ac:dyDescent="0.25">
      <c r="A640" s="2">
        <v>1</v>
      </c>
      <c r="B640" s="2">
        <v>34202</v>
      </c>
      <c r="C640" s="2" t="s">
        <v>504</v>
      </c>
      <c r="D640" s="2">
        <v>1600001</v>
      </c>
      <c r="E640" s="2" t="s">
        <v>504</v>
      </c>
      <c r="F640" s="2" t="str">
        <f t="shared" si="52"/>
        <v>1342021600001</v>
      </c>
      <c r="G640" s="2" t="s">
        <v>33</v>
      </c>
      <c r="H640" s="4">
        <v>2970.06</v>
      </c>
      <c r="I640" s="4">
        <v>0</v>
      </c>
      <c r="J640" s="4">
        <v>2970.06</v>
      </c>
      <c r="K640" s="4">
        <v>4589.4399999999996</v>
      </c>
      <c r="L640" s="4">
        <v>4589.4399999999996</v>
      </c>
      <c r="M640" s="4">
        <v>4589.4399999999996</v>
      </c>
      <c r="N640" s="4">
        <v>0</v>
      </c>
      <c r="O640" s="4">
        <v>-1619.38</v>
      </c>
      <c r="P640" s="20">
        <f t="shared" si="53"/>
        <v>1.5452347764018235</v>
      </c>
      <c r="Q640" s="20">
        <f t="shared" si="49"/>
        <v>1.5452347764018235</v>
      </c>
      <c r="R640" s="34">
        <f t="shared" si="50"/>
        <v>1619.3799999999997</v>
      </c>
      <c r="S640" s="34">
        <f t="shared" si="51"/>
        <v>1619.3799999999997</v>
      </c>
    </row>
    <row r="641" spans="1:19" hidden="1" x14ac:dyDescent="0.25">
      <c r="A641" s="2">
        <v>4</v>
      </c>
      <c r="B641" s="2">
        <v>16300</v>
      </c>
      <c r="C641" s="2" t="s">
        <v>505</v>
      </c>
      <c r="D641" s="2">
        <v>2240001</v>
      </c>
      <c r="E641" s="2" t="s">
        <v>505</v>
      </c>
      <c r="F641" s="2" t="str">
        <f t="shared" si="52"/>
        <v>4163002240001</v>
      </c>
      <c r="G641" s="2" t="s">
        <v>96</v>
      </c>
      <c r="H641" s="4">
        <v>1200</v>
      </c>
      <c r="I641" s="4">
        <v>0</v>
      </c>
      <c r="J641" s="4">
        <v>1200</v>
      </c>
      <c r="K641" s="4">
        <v>736.39</v>
      </c>
      <c r="L641" s="4">
        <v>680.72</v>
      </c>
      <c r="M641" s="4">
        <v>680.72</v>
      </c>
      <c r="N641" s="4">
        <v>0</v>
      </c>
      <c r="O641" s="4">
        <v>519.28</v>
      </c>
      <c r="P641" s="20">
        <f t="shared" si="53"/>
        <v>0.5672666666666667</v>
      </c>
      <c r="Q641" s="20">
        <f t="shared" si="49"/>
        <v>0.5672666666666667</v>
      </c>
      <c r="R641" s="34">
        <f t="shared" si="50"/>
        <v>-519.28</v>
      </c>
      <c r="S641" s="34">
        <f t="shared" si="51"/>
        <v>-519.28</v>
      </c>
    </row>
    <row r="642" spans="1:19" hidden="1" x14ac:dyDescent="0.25">
      <c r="A642" s="2">
        <v>4</v>
      </c>
      <c r="B642" s="2">
        <v>16500</v>
      </c>
      <c r="C642" s="2" t="s">
        <v>505</v>
      </c>
      <c r="D642" s="2">
        <v>2240001</v>
      </c>
      <c r="E642" s="2" t="s">
        <v>505</v>
      </c>
      <c r="F642" s="2" t="str">
        <f t="shared" si="52"/>
        <v>4165002240001</v>
      </c>
      <c r="G642" s="2" t="s">
        <v>96</v>
      </c>
      <c r="H642" s="4">
        <v>850</v>
      </c>
      <c r="I642" s="4">
        <v>0</v>
      </c>
      <c r="J642" s="4">
        <v>850</v>
      </c>
      <c r="K642" s="4">
        <v>714.83</v>
      </c>
      <c r="L642" s="4">
        <v>714.83</v>
      </c>
      <c r="M642" s="4">
        <v>714.83</v>
      </c>
      <c r="N642" s="4">
        <v>0</v>
      </c>
      <c r="O642" s="4">
        <v>135.16999999999999</v>
      </c>
      <c r="P642" s="20">
        <f t="shared" si="53"/>
        <v>0.84097647058823533</v>
      </c>
      <c r="Q642" s="20">
        <f t="shared" si="49"/>
        <v>0.84097647058823533</v>
      </c>
      <c r="R642" s="34">
        <f t="shared" si="50"/>
        <v>-135.16999999999996</v>
      </c>
      <c r="S642" s="34">
        <f t="shared" si="51"/>
        <v>-135.16999999999996</v>
      </c>
    </row>
    <row r="643" spans="1:19" hidden="1" x14ac:dyDescent="0.25">
      <c r="A643" s="2">
        <v>1</v>
      </c>
      <c r="B643" s="2">
        <v>34203</v>
      </c>
      <c r="C643" s="2" t="s">
        <v>504</v>
      </c>
      <c r="D643" s="2">
        <v>1300001</v>
      </c>
      <c r="E643" s="2" t="s">
        <v>504</v>
      </c>
      <c r="F643" s="2" t="str">
        <f t="shared" si="52"/>
        <v>1342031300001</v>
      </c>
      <c r="G643" s="2" t="s">
        <v>18</v>
      </c>
      <c r="H643" s="4">
        <v>17745.7</v>
      </c>
      <c r="I643" s="4">
        <v>0</v>
      </c>
      <c r="J643" s="4">
        <v>17745.7</v>
      </c>
      <c r="K643" s="4">
        <v>41775.449999999997</v>
      </c>
      <c r="L643" s="4">
        <v>41775.449999999997</v>
      </c>
      <c r="M643" s="4">
        <v>41775.449999999997</v>
      </c>
      <c r="N643" s="4">
        <v>0</v>
      </c>
      <c r="O643" s="4">
        <v>-24029.75</v>
      </c>
      <c r="P643" s="20">
        <f t="shared" si="53"/>
        <v>2.3541167719503879</v>
      </c>
      <c r="Q643" s="20">
        <f t="shared" ref="Q643:Q706" si="54">(L643*100%)/J643</f>
        <v>2.3541167719503879</v>
      </c>
      <c r="R643" s="34">
        <f t="shared" ref="R643:R706" si="55">L643-H643</f>
        <v>24029.749999999996</v>
      </c>
      <c r="S643" s="34">
        <f t="shared" ref="S643:S706" si="56">L643-J643</f>
        <v>24029.749999999996</v>
      </c>
    </row>
    <row r="644" spans="1:19" hidden="1" x14ac:dyDescent="0.25">
      <c r="A644" s="2">
        <v>1</v>
      </c>
      <c r="B644" s="2">
        <v>34203</v>
      </c>
      <c r="C644" s="2" t="s">
        <v>504</v>
      </c>
      <c r="D644" s="2">
        <v>1300002</v>
      </c>
      <c r="E644" s="2" t="s">
        <v>504</v>
      </c>
      <c r="F644" s="2" t="str">
        <f t="shared" si="52"/>
        <v>1342031300002</v>
      </c>
      <c r="G644" s="2" t="s">
        <v>19</v>
      </c>
      <c r="H644" s="4">
        <v>1311.1</v>
      </c>
      <c r="I644" s="4">
        <v>0</v>
      </c>
      <c r="J644" s="4">
        <v>1311.1</v>
      </c>
      <c r="K644" s="4">
        <v>1323.84</v>
      </c>
      <c r="L644" s="4">
        <v>1323.84</v>
      </c>
      <c r="M644" s="4">
        <v>1323.84</v>
      </c>
      <c r="N644" s="4">
        <v>0</v>
      </c>
      <c r="O644" s="4">
        <v>-12.74</v>
      </c>
      <c r="P644" s="20">
        <f t="shared" si="53"/>
        <v>1.009717031500267</v>
      </c>
      <c r="Q644" s="20">
        <f t="shared" si="54"/>
        <v>1.009717031500267</v>
      </c>
      <c r="R644" s="34">
        <f t="shared" si="55"/>
        <v>12.740000000000009</v>
      </c>
      <c r="S644" s="34">
        <f t="shared" si="56"/>
        <v>12.740000000000009</v>
      </c>
    </row>
    <row r="645" spans="1:19" hidden="1" x14ac:dyDescent="0.25">
      <c r="A645" s="2">
        <v>1</v>
      </c>
      <c r="B645" s="2">
        <v>34203</v>
      </c>
      <c r="C645" s="2" t="s">
        <v>504</v>
      </c>
      <c r="D645" s="2">
        <v>1300101</v>
      </c>
      <c r="E645" s="2" t="s">
        <v>504</v>
      </c>
      <c r="F645" s="2" t="str">
        <f t="shared" si="52"/>
        <v>1342031300101</v>
      </c>
      <c r="G645" s="2" t="s">
        <v>20</v>
      </c>
      <c r="H645" s="4">
        <v>300</v>
      </c>
      <c r="I645" s="4">
        <v>0</v>
      </c>
      <c r="J645" s="4">
        <v>300</v>
      </c>
      <c r="K645" s="4">
        <v>721</v>
      </c>
      <c r="L645" s="4">
        <v>721</v>
      </c>
      <c r="M645" s="4">
        <v>721</v>
      </c>
      <c r="N645" s="4">
        <v>0</v>
      </c>
      <c r="O645" s="4">
        <v>-421</v>
      </c>
      <c r="P645" s="20">
        <f t="shared" si="53"/>
        <v>2.4033333333333333</v>
      </c>
      <c r="Q645" s="20">
        <f t="shared" si="54"/>
        <v>2.4033333333333333</v>
      </c>
      <c r="R645" s="34">
        <f t="shared" si="55"/>
        <v>421</v>
      </c>
      <c r="S645" s="34">
        <f t="shared" si="56"/>
        <v>421</v>
      </c>
    </row>
    <row r="646" spans="1:19" hidden="1" x14ac:dyDescent="0.25">
      <c r="A646" s="2">
        <v>1</v>
      </c>
      <c r="B646" s="2">
        <v>34203</v>
      </c>
      <c r="C646" s="2" t="s">
        <v>504</v>
      </c>
      <c r="D646" s="2">
        <v>1300201</v>
      </c>
      <c r="E646" s="2" t="s">
        <v>504</v>
      </c>
      <c r="F646" s="2" t="str">
        <f t="shared" si="52"/>
        <v>1342031300201</v>
      </c>
      <c r="G646" s="2" t="s">
        <v>21</v>
      </c>
      <c r="H646" s="4">
        <v>9873.36</v>
      </c>
      <c r="I646" s="4">
        <v>0</v>
      </c>
      <c r="J646" s="4">
        <v>9873.36</v>
      </c>
      <c r="K646" s="4">
        <v>23893.78</v>
      </c>
      <c r="L646" s="4">
        <v>23893.78</v>
      </c>
      <c r="M646" s="4">
        <v>23893.78</v>
      </c>
      <c r="N646" s="4">
        <v>0</v>
      </c>
      <c r="O646" s="4">
        <v>-14020.42</v>
      </c>
      <c r="P646" s="20">
        <f t="shared" si="53"/>
        <v>2.4200251991216768</v>
      </c>
      <c r="Q646" s="20">
        <f t="shared" si="54"/>
        <v>2.4200251991216768</v>
      </c>
      <c r="R646" s="34">
        <f t="shared" si="55"/>
        <v>14020.419999999998</v>
      </c>
      <c r="S646" s="34">
        <f t="shared" si="56"/>
        <v>14020.419999999998</v>
      </c>
    </row>
    <row r="647" spans="1:19" hidden="1" x14ac:dyDescent="0.25">
      <c r="A647" s="2">
        <v>1</v>
      </c>
      <c r="B647" s="2">
        <v>34203</v>
      </c>
      <c r="C647" s="2" t="s">
        <v>504</v>
      </c>
      <c r="D647" s="2">
        <v>1300202</v>
      </c>
      <c r="E647" s="2" t="s">
        <v>504</v>
      </c>
      <c r="F647" s="2" t="str">
        <f t="shared" si="52"/>
        <v>1342031300202</v>
      </c>
      <c r="G647" s="2" t="s">
        <v>22</v>
      </c>
      <c r="H647" s="4">
        <v>14729.96</v>
      </c>
      <c r="I647" s="4">
        <v>0</v>
      </c>
      <c r="J647" s="4">
        <v>14729.96</v>
      </c>
      <c r="K647" s="4">
        <v>28312.85</v>
      </c>
      <c r="L647" s="4">
        <v>28312.85</v>
      </c>
      <c r="M647" s="4">
        <v>28312.85</v>
      </c>
      <c r="N647" s="4">
        <v>0</v>
      </c>
      <c r="O647" s="4">
        <v>-13582.89</v>
      </c>
      <c r="P647" s="20">
        <f t="shared" si="53"/>
        <v>1.9221267403305915</v>
      </c>
      <c r="Q647" s="20">
        <f t="shared" si="54"/>
        <v>1.9221267403305915</v>
      </c>
      <c r="R647" s="34">
        <f t="shared" si="55"/>
        <v>13582.89</v>
      </c>
      <c r="S647" s="34">
        <f t="shared" si="56"/>
        <v>13582.89</v>
      </c>
    </row>
    <row r="648" spans="1:19" hidden="1" x14ac:dyDescent="0.25">
      <c r="A648" s="2">
        <v>1</v>
      </c>
      <c r="B648" s="2">
        <v>34203</v>
      </c>
      <c r="C648" s="2" t="s">
        <v>504</v>
      </c>
      <c r="D648" s="2">
        <v>1310001</v>
      </c>
      <c r="E648" s="2" t="s">
        <v>504</v>
      </c>
      <c r="F648" s="2" t="str">
        <f t="shared" si="52"/>
        <v>1342031310001</v>
      </c>
      <c r="G648" s="2" t="s">
        <v>23</v>
      </c>
      <c r="H648" s="4">
        <v>51763.89</v>
      </c>
      <c r="I648" s="4">
        <v>3300</v>
      </c>
      <c r="J648" s="4">
        <v>55063.89</v>
      </c>
      <c r="K648" s="4">
        <v>27109.200000000001</v>
      </c>
      <c r="L648" s="4">
        <v>27109.200000000001</v>
      </c>
      <c r="M648" s="4">
        <v>27109.200000000001</v>
      </c>
      <c r="N648" s="4">
        <v>0</v>
      </c>
      <c r="O648" s="4">
        <v>27954.69</v>
      </c>
      <c r="P648" s="20">
        <f t="shared" si="53"/>
        <v>0.52370870890885524</v>
      </c>
      <c r="Q648" s="20">
        <f t="shared" si="54"/>
        <v>0.49232264556681343</v>
      </c>
      <c r="R648" s="34">
        <f t="shared" si="55"/>
        <v>-24654.69</v>
      </c>
      <c r="S648" s="34">
        <f t="shared" si="56"/>
        <v>-27954.69</v>
      </c>
    </row>
    <row r="649" spans="1:19" hidden="1" x14ac:dyDescent="0.25">
      <c r="A649" s="2">
        <v>1</v>
      </c>
      <c r="B649" s="2">
        <v>34203</v>
      </c>
      <c r="C649" s="2" t="s">
        <v>504</v>
      </c>
      <c r="D649" s="2">
        <v>1310003</v>
      </c>
      <c r="E649" s="2" t="s">
        <v>504</v>
      </c>
      <c r="F649" s="2" t="str">
        <f t="shared" si="52"/>
        <v>1342031310003</v>
      </c>
      <c r="G649" s="2" t="s">
        <v>25</v>
      </c>
      <c r="H649" s="4">
        <v>29561.119999999999</v>
      </c>
      <c r="I649" s="4">
        <v>2000</v>
      </c>
      <c r="J649" s="4">
        <v>31561.119999999999</v>
      </c>
      <c r="K649" s="4">
        <v>15118.33</v>
      </c>
      <c r="L649" s="4">
        <v>15118.33</v>
      </c>
      <c r="M649" s="4">
        <v>15118.33</v>
      </c>
      <c r="N649" s="4">
        <v>0</v>
      </c>
      <c r="O649" s="4">
        <v>16442.79</v>
      </c>
      <c r="P649" s="20">
        <f t="shared" si="53"/>
        <v>0.51142615706035499</v>
      </c>
      <c r="Q649" s="20">
        <f t="shared" si="54"/>
        <v>0.47901753803413821</v>
      </c>
      <c r="R649" s="34">
        <f t="shared" si="55"/>
        <v>-14442.789999999999</v>
      </c>
      <c r="S649" s="34">
        <f t="shared" si="56"/>
        <v>-16442.79</v>
      </c>
    </row>
    <row r="650" spans="1:19" hidden="1" x14ac:dyDescent="0.25">
      <c r="A650" s="2">
        <v>1</v>
      </c>
      <c r="B650" s="2">
        <v>34203</v>
      </c>
      <c r="C650" s="2" t="s">
        <v>504</v>
      </c>
      <c r="D650" s="2">
        <v>1310004</v>
      </c>
      <c r="E650" s="2" t="s">
        <v>504</v>
      </c>
      <c r="F650" s="2" t="str">
        <f t="shared" si="52"/>
        <v>1342031310004</v>
      </c>
      <c r="G650" s="2" t="s">
        <v>26</v>
      </c>
      <c r="H650" s="4">
        <v>31669.78</v>
      </c>
      <c r="I650" s="4">
        <v>3800</v>
      </c>
      <c r="J650" s="4">
        <v>35469.78</v>
      </c>
      <c r="K650" s="4">
        <v>18322.16</v>
      </c>
      <c r="L650" s="4">
        <v>18322.16</v>
      </c>
      <c r="M650" s="4">
        <v>18322.16</v>
      </c>
      <c r="N650" s="4">
        <v>0</v>
      </c>
      <c r="O650" s="4">
        <v>17147.62</v>
      </c>
      <c r="P650" s="20">
        <f t="shared" si="53"/>
        <v>0.5785376469302913</v>
      </c>
      <c r="Q650" s="20">
        <f t="shared" si="54"/>
        <v>0.51655691126361658</v>
      </c>
      <c r="R650" s="34">
        <f t="shared" si="55"/>
        <v>-13347.619999999999</v>
      </c>
      <c r="S650" s="34">
        <f t="shared" si="56"/>
        <v>-17147.62</v>
      </c>
    </row>
    <row r="651" spans="1:19" hidden="1" x14ac:dyDescent="0.25">
      <c r="A651" s="2">
        <v>1</v>
      </c>
      <c r="B651" s="2">
        <v>34203</v>
      </c>
      <c r="C651" s="2" t="s">
        <v>504</v>
      </c>
      <c r="D651" s="2">
        <v>1500002</v>
      </c>
      <c r="E651" s="2" t="s">
        <v>504</v>
      </c>
      <c r="F651" s="2" t="str">
        <f t="shared" si="52"/>
        <v>1342031500002</v>
      </c>
      <c r="G651" s="2" t="s">
        <v>29</v>
      </c>
      <c r="H651" s="4">
        <v>0</v>
      </c>
      <c r="I651" s="4">
        <v>1817.38</v>
      </c>
      <c r="J651" s="4">
        <v>1817.38</v>
      </c>
      <c r="K651" s="4">
        <v>1062.3</v>
      </c>
      <c r="L651" s="4">
        <v>1062.3</v>
      </c>
      <c r="M651" s="4">
        <v>1062.3</v>
      </c>
      <c r="N651" s="4">
        <v>0</v>
      </c>
      <c r="O651" s="4">
        <v>755.08</v>
      </c>
      <c r="P651" s="20" t="e">
        <f t="shared" si="53"/>
        <v>#DIV/0!</v>
      </c>
      <c r="Q651" s="20">
        <f t="shared" si="54"/>
        <v>0.58452277454357371</v>
      </c>
      <c r="R651" s="34">
        <f t="shared" si="55"/>
        <v>1062.3</v>
      </c>
      <c r="S651" s="34">
        <f t="shared" si="56"/>
        <v>-755.08000000000015</v>
      </c>
    </row>
    <row r="652" spans="1:19" hidden="1" x14ac:dyDescent="0.25">
      <c r="A652" s="2">
        <v>1</v>
      </c>
      <c r="B652" s="2">
        <v>34203</v>
      </c>
      <c r="C652" s="2" t="s">
        <v>504</v>
      </c>
      <c r="D652" s="2">
        <v>1500003</v>
      </c>
      <c r="E652" s="2" t="s">
        <v>504</v>
      </c>
      <c r="F652" s="2" t="str">
        <f t="shared" si="52"/>
        <v>1342031500003</v>
      </c>
      <c r="G652" s="2" t="s">
        <v>49</v>
      </c>
      <c r="H652" s="4">
        <v>0</v>
      </c>
      <c r="I652" s="4">
        <v>0</v>
      </c>
      <c r="J652" s="4">
        <v>0</v>
      </c>
      <c r="K652" s="4">
        <v>1955.08</v>
      </c>
      <c r="L652" s="4">
        <v>1955.08</v>
      </c>
      <c r="M652" s="4">
        <v>1955.08</v>
      </c>
      <c r="N652" s="4">
        <v>0</v>
      </c>
      <c r="O652" s="4">
        <v>-1955.08</v>
      </c>
      <c r="P652" s="20" t="e">
        <f t="shared" si="53"/>
        <v>#DIV/0!</v>
      </c>
      <c r="Q652" s="20" t="e">
        <f t="shared" si="54"/>
        <v>#DIV/0!</v>
      </c>
      <c r="R652" s="34">
        <f t="shared" si="55"/>
        <v>1955.08</v>
      </c>
      <c r="S652" s="34">
        <f t="shared" si="56"/>
        <v>1955.08</v>
      </c>
    </row>
    <row r="653" spans="1:19" hidden="1" x14ac:dyDescent="0.25">
      <c r="A653" s="2">
        <v>1</v>
      </c>
      <c r="B653" s="2">
        <v>34203</v>
      </c>
      <c r="C653" s="2" t="s">
        <v>504</v>
      </c>
      <c r="D653" s="2">
        <v>1510002</v>
      </c>
      <c r="E653" s="2" t="s">
        <v>504</v>
      </c>
      <c r="F653" s="2" t="str">
        <f t="shared" si="52"/>
        <v>1342031510002</v>
      </c>
      <c r="G653" s="2" t="s">
        <v>32</v>
      </c>
      <c r="H653" s="4">
        <v>2000</v>
      </c>
      <c r="I653" s="4">
        <v>0</v>
      </c>
      <c r="J653" s="4">
        <v>2000</v>
      </c>
      <c r="K653" s="4">
        <v>1413.47</v>
      </c>
      <c r="L653" s="4">
        <v>1413.47</v>
      </c>
      <c r="M653" s="4">
        <v>1413.47</v>
      </c>
      <c r="N653" s="4">
        <v>0</v>
      </c>
      <c r="O653" s="4">
        <v>586.53</v>
      </c>
      <c r="P653" s="20">
        <f t="shared" si="53"/>
        <v>0.706735</v>
      </c>
      <c r="Q653" s="20">
        <f t="shared" si="54"/>
        <v>0.706735</v>
      </c>
      <c r="R653" s="34">
        <f t="shared" si="55"/>
        <v>-586.53</v>
      </c>
      <c r="S653" s="34">
        <f t="shared" si="56"/>
        <v>-586.53</v>
      </c>
    </row>
    <row r="654" spans="1:19" hidden="1" x14ac:dyDescent="0.25">
      <c r="A654" s="2">
        <v>1</v>
      </c>
      <c r="B654" s="2">
        <v>34203</v>
      </c>
      <c r="C654" s="2" t="s">
        <v>504</v>
      </c>
      <c r="D654" s="2">
        <v>1600001</v>
      </c>
      <c r="E654" s="2" t="s">
        <v>504</v>
      </c>
      <c r="F654" s="2" t="str">
        <f t="shared" si="52"/>
        <v>1342031600001</v>
      </c>
      <c r="G654" s="2" t="s">
        <v>33</v>
      </c>
      <c r="H654" s="4">
        <v>50601.14</v>
      </c>
      <c r="I654" s="4">
        <v>16400</v>
      </c>
      <c r="J654" s="4">
        <v>67001.14</v>
      </c>
      <c r="K654" s="4">
        <v>72739.87</v>
      </c>
      <c r="L654" s="4">
        <v>72739.87</v>
      </c>
      <c r="M654" s="4">
        <v>72739.87</v>
      </c>
      <c r="N654" s="4">
        <v>0</v>
      </c>
      <c r="O654" s="4">
        <v>-5738.73</v>
      </c>
      <c r="P654" s="20">
        <f t="shared" si="53"/>
        <v>1.4375144512554459</v>
      </c>
      <c r="Q654" s="20">
        <f t="shared" si="54"/>
        <v>1.0856512292178908</v>
      </c>
      <c r="R654" s="34">
        <f t="shared" si="55"/>
        <v>22138.729999999996</v>
      </c>
      <c r="S654" s="34">
        <f t="shared" si="56"/>
        <v>5738.7299999999959</v>
      </c>
    </row>
    <row r="655" spans="1:19" hidden="1" x14ac:dyDescent="0.25">
      <c r="A655" s="2">
        <v>4</v>
      </c>
      <c r="B655" s="2">
        <v>17100</v>
      </c>
      <c r="C655" s="2" t="s">
        <v>505</v>
      </c>
      <c r="D655" s="2">
        <v>2240001</v>
      </c>
      <c r="E655" s="2" t="s">
        <v>505</v>
      </c>
      <c r="F655" s="2" t="str">
        <f t="shared" si="52"/>
        <v>4171002240001</v>
      </c>
      <c r="G655" s="2" t="s">
        <v>96</v>
      </c>
      <c r="H655" s="4">
        <v>3500</v>
      </c>
      <c r="I655" s="4">
        <v>0</v>
      </c>
      <c r="J655" s="4">
        <v>3500</v>
      </c>
      <c r="K655" s="4">
        <v>2999.16</v>
      </c>
      <c r="L655" s="4">
        <v>2962.28</v>
      </c>
      <c r="M655" s="4">
        <v>2962.28</v>
      </c>
      <c r="N655" s="4">
        <v>0</v>
      </c>
      <c r="O655" s="4">
        <v>537.72</v>
      </c>
      <c r="P655" s="20">
        <f t="shared" si="53"/>
        <v>0.84636571428571439</v>
      </c>
      <c r="Q655" s="20">
        <f t="shared" si="54"/>
        <v>0.84636571428571439</v>
      </c>
      <c r="R655" s="34">
        <f t="shared" si="55"/>
        <v>-537.7199999999998</v>
      </c>
      <c r="S655" s="34">
        <f t="shared" si="56"/>
        <v>-537.7199999999998</v>
      </c>
    </row>
    <row r="656" spans="1:19" hidden="1" x14ac:dyDescent="0.25">
      <c r="A656" s="2">
        <v>5</v>
      </c>
      <c r="B656" s="2">
        <v>33000</v>
      </c>
      <c r="C656" s="2" t="s">
        <v>505</v>
      </c>
      <c r="D656" s="2">
        <v>2240001</v>
      </c>
      <c r="E656" s="2" t="s">
        <v>505</v>
      </c>
      <c r="F656" s="2" t="str">
        <f t="shared" si="52"/>
        <v>5330002240001</v>
      </c>
      <c r="G656" s="2" t="s">
        <v>96</v>
      </c>
      <c r="H656" s="4">
        <v>200</v>
      </c>
      <c r="I656" s="4">
        <v>0</v>
      </c>
      <c r="J656" s="4">
        <v>200</v>
      </c>
      <c r="K656" s="4">
        <v>1390.47</v>
      </c>
      <c r="L656" s="4">
        <v>1390.47</v>
      </c>
      <c r="M656" s="4">
        <v>1390.47</v>
      </c>
      <c r="N656" s="4">
        <v>0</v>
      </c>
      <c r="O656" s="4">
        <v>-1190.47</v>
      </c>
      <c r="P656" s="20">
        <f t="shared" si="53"/>
        <v>6.95235</v>
      </c>
      <c r="Q656" s="20">
        <f t="shared" si="54"/>
        <v>6.95235</v>
      </c>
      <c r="R656" s="34">
        <f t="shared" si="55"/>
        <v>1190.47</v>
      </c>
      <c r="S656" s="34">
        <f t="shared" si="56"/>
        <v>1190.47</v>
      </c>
    </row>
    <row r="657" spans="1:19" hidden="1" x14ac:dyDescent="0.25">
      <c r="A657" s="2">
        <v>6</v>
      </c>
      <c r="B657" s="2">
        <v>24134</v>
      </c>
      <c r="C657" s="2" t="s">
        <v>505</v>
      </c>
      <c r="D657" s="2">
        <v>2240001</v>
      </c>
      <c r="E657" s="2" t="s">
        <v>505</v>
      </c>
      <c r="F657" s="2" t="str">
        <f t="shared" si="52"/>
        <v>6241342240001</v>
      </c>
      <c r="G657" s="2" t="s">
        <v>96</v>
      </c>
      <c r="H657" s="4">
        <v>0</v>
      </c>
      <c r="I657" s="4">
        <v>1.99</v>
      </c>
      <c r="J657" s="4">
        <v>1.99</v>
      </c>
      <c r="K657" s="4">
        <v>0</v>
      </c>
      <c r="L657" s="4">
        <v>0</v>
      </c>
      <c r="M657" s="4">
        <v>0</v>
      </c>
      <c r="N657" s="4">
        <v>0</v>
      </c>
      <c r="O657" s="4">
        <v>1.99</v>
      </c>
      <c r="P657" s="20" t="e">
        <f t="shared" si="53"/>
        <v>#DIV/0!</v>
      </c>
      <c r="Q657" s="20">
        <f t="shared" si="54"/>
        <v>0</v>
      </c>
      <c r="R657" s="34">
        <f t="shared" si="55"/>
        <v>0</v>
      </c>
      <c r="S657" s="34">
        <f t="shared" si="56"/>
        <v>-1.99</v>
      </c>
    </row>
    <row r="658" spans="1:19" hidden="1" x14ac:dyDescent="0.25">
      <c r="A658" s="2">
        <v>6</v>
      </c>
      <c r="B658" s="2">
        <v>24136</v>
      </c>
      <c r="C658" s="2" t="s">
        <v>505</v>
      </c>
      <c r="D658" s="2">
        <v>2240001</v>
      </c>
      <c r="E658" s="2" t="s">
        <v>505</v>
      </c>
      <c r="F658" s="2" t="str">
        <f t="shared" si="52"/>
        <v>6241362240001</v>
      </c>
      <c r="G658" s="2" t="s">
        <v>96</v>
      </c>
      <c r="H658" s="4">
        <v>0</v>
      </c>
      <c r="I658" s="4">
        <v>200</v>
      </c>
      <c r="J658" s="4">
        <v>200</v>
      </c>
      <c r="K658" s="4">
        <v>315.99</v>
      </c>
      <c r="L658" s="4">
        <v>315.99</v>
      </c>
      <c r="M658" s="4">
        <v>315.99</v>
      </c>
      <c r="N658" s="4">
        <v>0</v>
      </c>
      <c r="O658" s="4">
        <v>-115.99</v>
      </c>
      <c r="P658" s="20" t="e">
        <f t="shared" si="53"/>
        <v>#DIV/0!</v>
      </c>
      <c r="Q658" s="20">
        <f t="shared" si="54"/>
        <v>1.57995</v>
      </c>
      <c r="R658" s="34">
        <f t="shared" si="55"/>
        <v>315.99</v>
      </c>
      <c r="S658" s="34">
        <f t="shared" si="56"/>
        <v>115.99000000000001</v>
      </c>
    </row>
    <row r="659" spans="1:19" hidden="1" x14ac:dyDescent="0.25">
      <c r="A659" s="2">
        <v>6</v>
      </c>
      <c r="B659" s="2">
        <v>32701</v>
      </c>
      <c r="C659" s="2" t="s">
        <v>505</v>
      </c>
      <c r="D659" s="2">
        <v>2240001</v>
      </c>
      <c r="E659" s="2" t="s">
        <v>505</v>
      </c>
      <c r="F659" s="2" t="str">
        <f t="shared" si="52"/>
        <v>6327012240001</v>
      </c>
      <c r="G659" s="2" t="s">
        <v>96</v>
      </c>
      <c r="H659" s="4">
        <v>600</v>
      </c>
      <c r="I659" s="4">
        <v>0</v>
      </c>
      <c r="J659" s="4">
        <v>600</v>
      </c>
      <c r="K659" s="4">
        <v>366.9</v>
      </c>
      <c r="L659" s="4">
        <v>366.9</v>
      </c>
      <c r="M659" s="4">
        <v>366.9</v>
      </c>
      <c r="N659" s="4">
        <v>0</v>
      </c>
      <c r="O659" s="4">
        <v>233.1</v>
      </c>
      <c r="P659" s="20">
        <f t="shared" si="53"/>
        <v>0.61149999999999993</v>
      </c>
      <c r="Q659" s="20">
        <f t="shared" si="54"/>
        <v>0.61149999999999993</v>
      </c>
      <c r="R659" s="34">
        <f t="shared" si="55"/>
        <v>-233.10000000000002</v>
      </c>
      <c r="S659" s="34">
        <f t="shared" si="56"/>
        <v>-233.10000000000002</v>
      </c>
    </row>
    <row r="660" spans="1:19" hidden="1" x14ac:dyDescent="0.25">
      <c r="A660" s="2">
        <v>7</v>
      </c>
      <c r="B660" s="2">
        <v>23103</v>
      </c>
      <c r="C660" s="2" t="s">
        <v>505</v>
      </c>
      <c r="D660" s="2">
        <v>2240001</v>
      </c>
      <c r="E660" s="2" t="s">
        <v>505</v>
      </c>
      <c r="F660" s="2" t="str">
        <f t="shared" si="52"/>
        <v>7231032240001</v>
      </c>
      <c r="G660" s="2" t="s">
        <v>96</v>
      </c>
      <c r="H660" s="4">
        <v>213.3</v>
      </c>
      <c r="I660" s="4">
        <v>0</v>
      </c>
      <c r="J660" s="4">
        <v>213.3</v>
      </c>
      <c r="K660" s="4">
        <v>0</v>
      </c>
      <c r="L660" s="4">
        <v>0</v>
      </c>
      <c r="M660" s="4">
        <v>0</v>
      </c>
      <c r="N660" s="4">
        <v>0</v>
      </c>
      <c r="O660" s="4">
        <v>213.3</v>
      </c>
      <c r="P660" s="20">
        <f t="shared" si="53"/>
        <v>0</v>
      </c>
      <c r="Q660" s="20">
        <f t="shared" si="54"/>
        <v>0</v>
      </c>
      <c r="R660" s="34">
        <f t="shared" si="55"/>
        <v>-213.3</v>
      </c>
      <c r="S660" s="34">
        <f t="shared" si="56"/>
        <v>-213.3</v>
      </c>
    </row>
    <row r="661" spans="1:19" hidden="1" x14ac:dyDescent="0.25">
      <c r="A661" s="2">
        <v>8</v>
      </c>
      <c r="B661" s="2">
        <v>31100</v>
      </c>
      <c r="C661" s="2" t="s">
        <v>505</v>
      </c>
      <c r="D661" s="2">
        <v>2240001</v>
      </c>
      <c r="E661" s="2" t="s">
        <v>505</v>
      </c>
      <c r="F661" s="2" t="str">
        <f t="shared" si="52"/>
        <v>8311002240001</v>
      </c>
      <c r="G661" s="2" t="s">
        <v>96</v>
      </c>
      <c r="H661" s="4">
        <v>150</v>
      </c>
      <c r="I661" s="4">
        <v>0</v>
      </c>
      <c r="J661" s="4">
        <v>150</v>
      </c>
      <c r="K661" s="4">
        <v>0</v>
      </c>
      <c r="L661" s="4">
        <v>0</v>
      </c>
      <c r="M661" s="4">
        <v>0</v>
      </c>
      <c r="N661" s="4">
        <v>0</v>
      </c>
      <c r="O661" s="4">
        <v>150</v>
      </c>
      <c r="P661" s="20">
        <f t="shared" si="53"/>
        <v>0</v>
      </c>
      <c r="Q661" s="20">
        <f t="shared" si="54"/>
        <v>0</v>
      </c>
      <c r="R661" s="34">
        <f t="shared" si="55"/>
        <v>-150</v>
      </c>
      <c r="S661" s="34">
        <f t="shared" si="56"/>
        <v>-150</v>
      </c>
    </row>
    <row r="662" spans="1:19" hidden="1" x14ac:dyDescent="0.25">
      <c r="A662" s="2">
        <v>8</v>
      </c>
      <c r="B662" s="2">
        <v>32702</v>
      </c>
      <c r="C662" s="2" t="s">
        <v>505</v>
      </c>
      <c r="D662" s="2">
        <v>2240001</v>
      </c>
      <c r="E662" s="2" t="s">
        <v>505</v>
      </c>
      <c r="F662" s="2" t="str">
        <f t="shared" si="52"/>
        <v>8327022240001</v>
      </c>
      <c r="G662" s="2" t="s">
        <v>96</v>
      </c>
      <c r="H662" s="4">
        <v>350</v>
      </c>
      <c r="I662" s="4">
        <v>0</v>
      </c>
      <c r="J662" s="4">
        <v>350</v>
      </c>
      <c r="K662" s="4">
        <v>0</v>
      </c>
      <c r="L662" s="4">
        <v>0</v>
      </c>
      <c r="M662" s="4">
        <v>0</v>
      </c>
      <c r="N662" s="4">
        <v>0</v>
      </c>
      <c r="O662" s="4">
        <v>350</v>
      </c>
      <c r="P662" s="20">
        <f t="shared" si="53"/>
        <v>0</v>
      </c>
      <c r="Q662" s="20">
        <f t="shared" si="54"/>
        <v>0</v>
      </c>
      <c r="R662" s="34">
        <f t="shared" si="55"/>
        <v>-350</v>
      </c>
      <c r="S662" s="34">
        <f t="shared" si="56"/>
        <v>-350</v>
      </c>
    </row>
    <row r="663" spans="1:19" hidden="1" x14ac:dyDescent="0.25">
      <c r="A663" s="2">
        <v>1</v>
      </c>
      <c r="B663" s="2">
        <v>34204</v>
      </c>
      <c r="C663" s="2" t="s">
        <v>504</v>
      </c>
      <c r="D663" s="2">
        <v>1300001</v>
      </c>
      <c r="E663" s="2" t="s">
        <v>504</v>
      </c>
      <c r="F663" s="2" t="str">
        <f t="shared" ref="F663:F726" si="57">_xlfn.CONCAT(A663,B663,D663)</f>
        <v>1342041300001</v>
      </c>
      <c r="G663" s="2" t="s">
        <v>18</v>
      </c>
      <c r="H663" s="4">
        <v>9681.7099999999991</v>
      </c>
      <c r="I663" s="4">
        <v>0</v>
      </c>
      <c r="J663" s="4">
        <v>9681.7099999999991</v>
      </c>
      <c r="K663" s="4">
        <v>9780.5400000000009</v>
      </c>
      <c r="L663" s="4">
        <v>9780.5400000000009</v>
      </c>
      <c r="M663" s="4">
        <v>9780.5400000000009</v>
      </c>
      <c r="N663" s="4">
        <v>0</v>
      </c>
      <c r="O663" s="4">
        <v>-98.83</v>
      </c>
      <c r="P663" s="20">
        <f t="shared" ref="P663:P726" si="58">(L663*100%)/H663</f>
        <v>1.0102079074874171</v>
      </c>
      <c r="Q663" s="20">
        <f t="shared" si="54"/>
        <v>1.0102079074874171</v>
      </c>
      <c r="R663" s="34">
        <f t="shared" si="55"/>
        <v>98.830000000001746</v>
      </c>
      <c r="S663" s="34">
        <f t="shared" si="56"/>
        <v>98.830000000001746</v>
      </c>
    </row>
    <row r="664" spans="1:19" hidden="1" x14ac:dyDescent="0.25">
      <c r="A664" s="2">
        <v>1</v>
      </c>
      <c r="B664" s="2">
        <v>34204</v>
      </c>
      <c r="C664" s="2" t="s">
        <v>504</v>
      </c>
      <c r="D664" s="2">
        <v>1300002</v>
      </c>
      <c r="E664" s="2" t="s">
        <v>504</v>
      </c>
      <c r="F664" s="2" t="str">
        <f t="shared" si="57"/>
        <v>1342041300002</v>
      </c>
      <c r="G664" s="2" t="s">
        <v>19</v>
      </c>
      <c r="H664" s="4">
        <v>2318.58</v>
      </c>
      <c r="I664" s="4">
        <v>0</v>
      </c>
      <c r="J664" s="4">
        <v>2318.58</v>
      </c>
      <c r="K664" s="4">
        <v>2341.7600000000002</v>
      </c>
      <c r="L664" s="4">
        <v>2341.7600000000002</v>
      </c>
      <c r="M664" s="4">
        <v>2341.7600000000002</v>
      </c>
      <c r="N664" s="4">
        <v>0</v>
      </c>
      <c r="O664" s="4">
        <v>-23.18</v>
      </c>
      <c r="P664" s="20">
        <f t="shared" si="58"/>
        <v>1.0099974984688906</v>
      </c>
      <c r="Q664" s="20">
        <f t="shared" si="54"/>
        <v>1.0099974984688906</v>
      </c>
      <c r="R664" s="34">
        <f t="shared" si="55"/>
        <v>23.180000000000291</v>
      </c>
      <c r="S664" s="34">
        <f t="shared" si="56"/>
        <v>23.180000000000291</v>
      </c>
    </row>
    <row r="665" spans="1:19" hidden="1" x14ac:dyDescent="0.25">
      <c r="A665" s="2">
        <v>1</v>
      </c>
      <c r="B665" s="2">
        <v>34204</v>
      </c>
      <c r="C665" s="2" t="s">
        <v>504</v>
      </c>
      <c r="D665" s="2">
        <v>1300201</v>
      </c>
      <c r="E665" s="2" t="s">
        <v>504</v>
      </c>
      <c r="F665" s="2" t="str">
        <f t="shared" si="57"/>
        <v>1342041300201</v>
      </c>
      <c r="G665" s="2" t="s">
        <v>21</v>
      </c>
      <c r="H665" s="4">
        <v>4936.68</v>
      </c>
      <c r="I665" s="4">
        <v>0</v>
      </c>
      <c r="J665" s="4">
        <v>4936.68</v>
      </c>
      <c r="K665" s="4">
        <v>4985.12</v>
      </c>
      <c r="L665" s="4">
        <v>4985.12</v>
      </c>
      <c r="M665" s="4">
        <v>4985.12</v>
      </c>
      <c r="N665" s="4">
        <v>0</v>
      </c>
      <c r="O665" s="4">
        <v>-48.44</v>
      </c>
      <c r="P665" s="20">
        <f t="shared" si="58"/>
        <v>1.0098122624922012</v>
      </c>
      <c r="Q665" s="20">
        <f t="shared" si="54"/>
        <v>1.0098122624922012</v>
      </c>
      <c r="R665" s="34">
        <f t="shared" si="55"/>
        <v>48.4399999999996</v>
      </c>
      <c r="S665" s="34">
        <f t="shared" si="56"/>
        <v>48.4399999999996</v>
      </c>
    </row>
    <row r="666" spans="1:19" hidden="1" x14ac:dyDescent="0.25">
      <c r="A666" s="2">
        <v>1</v>
      </c>
      <c r="B666" s="2">
        <v>34204</v>
      </c>
      <c r="C666" s="2" t="s">
        <v>504</v>
      </c>
      <c r="D666" s="2">
        <v>1300202</v>
      </c>
      <c r="E666" s="2" t="s">
        <v>504</v>
      </c>
      <c r="F666" s="2" t="str">
        <f t="shared" si="57"/>
        <v>1342041300202</v>
      </c>
      <c r="G666" s="2" t="s">
        <v>22</v>
      </c>
      <c r="H666" s="4">
        <v>6724.48</v>
      </c>
      <c r="I666" s="4">
        <v>0</v>
      </c>
      <c r="J666" s="4">
        <v>6724.48</v>
      </c>
      <c r="K666" s="4">
        <v>6790.28</v>
      </c>
      <c r="L666" s="4">
        <v>6790.28</v>
      </c>
      <c r="M666" s="4">
        <v>6790.28</v>
      </c>
      <c r="N666" s="4">
        <v>0</v>
      </c>
      <c r="O666" s="4">
        <v>-65.8</v>
      </c>
      <c r="P666" s="20">
        <f t="shared" si="58"/>
        <v>1.0097851432378415</v>
      </c>
      <c r="Q666" s="20">
        <f t="shared" si="54"/>
        <v>1.0097851432378415</v>
      </c>
      <c r="R666" s="34">
        <f t="shared" si="55"/>
        <v>65.800000000000182</v>
      </c>
      <c r="S666" s="34">
        <f t="shared" si="56"/>
        <v>65.800000000000182</v>
      </c>
    </row>
    <row r="667" spans="1:19" hidden="1" x14ac:dyDescent="0.25">
      <c r="A667" s="2">
        <v>1</v>
      </c>
      <c r="B667" s="2">
        <v>34204</v>
      </c>
      <c r="C667" s="2" t="s">
        <v>504</v>
      </c>
      <c r="D667" s="2">
        <v>1500002</v>
      </c>
      <c r="E667" s="2" t="s">
        <v>504</v>
      </c>
      <c r="F667" s="2" t="str">
        <f t="shared" si="57"/>
        <v>1342041500002</v>
      </c>
      <c r="G667" s="2" t="s">
        <v>29</v>
      </c>
      <c r="H667" s="4">
        <v>0</v>
      </c>
      <c r="I667" s="4">
        <v>0</v>
      </c>
      <c r="J667" s="4">
        <v>0</v>
      </c>
      <c r="K667" s="4">
        <v>126.02</v>
      </c>
      <c r="L667" s="4">
        <v>126.02</v>
      </c>
      <c r="M667" s="4">
        <v>126.02</v>
      </c>
      <c r="N667" s="4">
        <v>0</v>
      </c>
      <c r="O667" s="4">
        <v>-126.02</v>
      </c>
      <c r="P667" s="20" t="e">
        <f t="shared" si="58"/>
        <v>#DIV/0!</v>
      </c>
      <c r="Q667" s="20" t="e">
        <f t="shared" si="54"/>
        <v>#DIV/0!</v>
      </c>
      <c r="R667" s="34">
        <f t="shared" si="55"/>
        <v>126.02</v>
      </c>
      <c r="S667" s="34">
        <f t="shared" si="56"/>
        <v>126.02</v>
      </c>
    </row>
    <row r="668" spans="1:19" hidden="1" x14ac:dyDescent="0.25">
      <c r="A668" s="2">
        <v>1</v>
      </c>
      <c r="B668" s="2">
        <v>34204</v>
      </c>
      <c r="C668" s="2" t="s">
        <v>504</v>
      </c>
      <c r="D668" s="2">
        <v>1500003</v>
      </c>
      <c r="E668" s="2" t="s">
        <v>504</v>
      </c>
      <c r="F668" s="2" t="str">
        <f t="shared" si="57"/>
        <v>1342041500003</v>
      </c>
      <c r="G668" s="2" t="s">
        <v>49</v>
      </c>
      <c r="H668" s="4">
        <v>0</v>
      </c>
      <c r="I668" s="4">
        <v>126.02</v>
      </c>
      <c r="J668" s="4">
        <v>126.02</v>
      </c>
      <c r="K668" s="4">
        <v>0</v>
      </c>
      <c r="L668" s="4">
        <v>0</v>
      </c>
      <c r="M668" s="4">
        <v>0</v>
      </c>
      <c r="N668" s="4">
        <v>0</v>
      </c>
      <c r="O668" s="4">
        <v>126.02</v>
      </c>
      <c r="P668" s="20" t="e">
        <f t="shared" si="58"/>
        <v>#DIV/0!</v>
      </c>
      <c r="Q668" s="20">
        <f t="shared" si="54"/>
        <v>0</v>
      </c>
      <c r="R668" s="34">
        <f t="shared" si="55"/>
        <v>0</v>
      </c>
      <c r="S668" s="34">
        <f t="shared" si="56"/>
        <v>-126.02</v>
      </c>
    </row>
    <row r="669" spans="1:19" hidden="1" x14ac:dyDescent="0.25">
      <c r="A669" s="2">
        <v>1</v>
      </c>
      <c r="B669" s="2">
        <v>34204</v>
      </c>
      <c r="C669" s="2" t="s">
        <v>504</v>
      </c>
      <c r="D669" s="2">
        <v>1600001</v>
      </c>
      <c r="E669" s="2" t="s">
        <v>504</v>
      </c>
      <c r="F669" s="2" t="str">
        <f t="shared" si="57"/>
        <v>1342041600001</v>
      </c>
      <c r="G669" s="2" t="s">
        <v>33</v>
      </c>
      <c r="H669" s="4">
        <v>7466.4</v>
      </c>
      <c r="I669" s="4">
        <v>0</v>
      </c>
      <c r="J669" s="4">
        <v>7466.4</v>
      </c>
      <c r="K669" s="4">
        <v>7663.68</v>
      </c>
      <c r="L669" s="4">
        <v>7663.68</v>
      </c>
      <c r="M669" s="4">
        <v>7663.68</v>
      </c>
      <c r="N669" s="4">
        <v>0</v>
      </c>
      <c r="O669" s="4">
        <v>-197.28</v>
      </c>
      <c r="P669" s="20">
        <f t="shared" si="58"/>
        <v>1.0264223722275796</v>
      </c>
      <c r="Q669" s="20">
        <f t="shared" si="54"/>
        <v>1.0264223722275796</v>
      </c>
      <c r="R669" s="34">
        <f t="shared" si="55"/>
        <v>197.28000000000065</v>
      </c>
      <c r="S669" s="34">
        <f t="shared" si="56"/>
        <v>197.28000000000065</v>
      </c>
    </row>
    <row r="670" spans="1:19" hidden="1" x14ac:dyDescent="0.25">
      <c r="A670" s="2">
        <v>1</v>
      </c>
      <c r="B670" s="2">
        <v>43000</v>
      </c>
      <c r="C670" s="2" t="s">
        <v>504</v>
      </c>
      <c r="D670" s="2">
        <v>1300001</v>
      </c>
      <c r="E670" s="2" t="s">
        <v>504</v>
      </c>
      <c r="F670" s="2" t="str">
        <f t="shared" si="57"/>
        <v>1430001300001</v>
      </c>
      <c r="G670" s="2" t="s">
        <v>18</v>
      </c>
      <c r="H670" s="4">
        <v>14915.02</v>
      </c>
      <c r="I670" s="4">
        <v>0</v>
      </c>
      <c r="J670" s="4">
        <v>14915.02</v>
      </c>
      <c r="K670" s="4">
        <v>13951.76</v>
      </c>
      <c r="L670" s="4">
        <v>13951.76</v>
      </c>
      <c r="M670" s="4">
        <v>13951.76</v>
      </c>
      <c r="N670" s="4">
        <v>0</v>
      </c>
      <c r="O670" s="4">
        <v>963.26</v>
      </c>
      <c r="P670" s="20">
        <f t="shared" si="58"/>
        <v>0.93541678120445027</v>
      </c>
      <c r="Q670" s="20">
        <f t="shared" si="54"/>
        <v>0.93541678120445027</v>
      </c>
      <c r="R670" s="34">
        <f t="shared" si="55"/>
        <v>-963.26000000000022</v>
      </c>
      <c r="S670" s="34">
        <f t="shared" si="56"/>
        <v>-963.26000000000022</v>
      </c>
    </row>
    <row r="671" spans="1:19" hidden="1" x14ac:dyDescent="0.25">
      <c r="A671" s="2">
        <v>1</v>
      </c>
      <c r="B671" s="2">
        <v>43000</v>
      </c>
      <c r="C671" s="2" t="s">
        <v>504</v>
      </c>
      <c r="D671" s="2">
        <v>1300002</v>
      </c>
      <c r="E671" s="2" t="s">
        <v>504</v>
      </c>
      <c r="F671" s="2" t="str">
        <f t="shared" si="57"/>
        <v>1430001300002</v>
      </c>
      <c r="G671" s="2" t="s">
        <v>19</v>
      </c>
      <c r="H671" s="4">
        <v>541.55999999999995</v>
      </c>
      <c r="I671" s="4">
        <v>0</v>
      </c>
      <c r="J671" s="4">
        <v>541.55999999999995</v>
      </c>
      <c r="K671" s="4">
        <v>3544.52</v>
      </c>
      <c r="L671" s="4">
        <v>3544.52</v>
      </c>
      <c r="M671" s="4">
        <v>3544.52</v>
      </c>
      <c r="N671" s="4">
        <v>0</v>
      </c>
      <c r="O671" s="4">
        <v>-3002.96</v>
      </c>
      <c r="P671" s="20">
        <f t="shared" si="58"/>
        <v>6.5450180958711872</v>
      </c>
      <c r="Q671" s="20">
        <f t="shared" si="54"/>
        <v>6.5450180958711872</v>
      </c>
      <c r="R671" s="34">
        <f t="shared" si="55"/>
        <v>3002.96</v>
      </c>
      <c r="S671" s="34">
        <f t="shared" si="56"/>
        <v>3002.96</v>
      </c>
    </row>
    <row r="672" spans="1:19" hidden="1" x14ac:dyDescent="0.25">
      <c r="A672" s="2">
        <v>1</v>
      </c>
      <c r="B672" s="2">
        <v>43000</v>
      </c>
      <c r="C672" s="2" t="s">
        <v>504</v>
      </c>
      <c r="D672" s="2">
        <v>1300201</v>
      </c>
      <c r="E672" s="2" t="s">
        <v>504</v>
      </c>
      <c r="F672" s="2" t="str">
        <f t="shared" si="57"/>
        <v>1430001300201</v>
      </c>
      <c r="G672" s="2" t="s">
        <v>21</v>
      </c>
      <c r="H672" s="4">
        <v>8251.32</v>
      </c>
      <c r="I672" s="4">
        <v>0</v>
      </c>
      <c r="J672" s="4">
        <v>8251.32</v>
      </c>
      <c r="K672" s="4">
        <v>6675.13</v>
      </c>
      <c r="L672" s="4">
        <v>6675.13</v>
      </c>
      <c r="M672" s="4">
        <v>6675.13</v>
      </c>
      <c r="N672" s="4">
        <v>0</v>
      </c>
      <c r="O672" s="4">
        <v>1576.19</v>
      </c>
      <c r="P672" s="20">
        <f t="shared" si="58"/>
        <v>0.80897723030981716</v>
      </c>
      <c r="Q672" s="20">
        <f t="shared" si="54"/>
        <v>0.80897723030981716</v>
      </c>
      <c r="R672" s="34">
        <f t="shared" si="55"/>
        <v>-1576.1899999999996</v>
      </c>
      <c r="S672" s="34">
        <f t="shared" si="56"/>
        <v>-1576.1899999999996</v>
      </c>
    </row>
    <row r="673" spans="1:19" hidden="1" x14ac:dyDescent="0.25">
      <c r="A673" s="2">
        <v>1</v>
      </c>
      <c r="B673" s="2">
        <v>43000</v>
      </c>
      <c r="C673" s="2" t="s">
        <v>504</v>
      </c>
      <c r="D673" s="2">
        <v>1300202</v>
      </c>
      <c r="E673" s="2" t="s">
        <v>504</v>
      </c>
      <c r="F673" s="2" t="str">
        <f t="shared" si="57"/>
        <v>1430001300202</v>
      </c>
      <c r="G673" s="2" t="s">
        <v>22</v>
      </c>
      <c r="H673" s="4">
        <v>9030</v>
      </c>
      <c r="I673" s="4">
        <v>0</v>
      </c>
      <c r="J673" s="4">
        <v>9030</v>
      </c>
      <c r="K673" s="4">
        <v>5862.81</v>
      </c>
      <c r="L673" s="4">
        <v>5862.81</v>
      </c>
      <c r="M673" s="4">
        <v>5862.81</v>
      </c>
      <c r="N673" s="4">
        <v>0</v>
      </c>
      <c r="O673" s="4">
        <v>3167.19</v>
      </c>
      <c r="P673" s="20">
        <f t="shared" si="58"/>
        <v>0.64925913621262465</v>
      </c>
      <c r="Q673" s="20">
        <f t="shared" si="54"/>
        <v>0.64925913621262465</v>
      </c>
      <c r="R673" s="34">
        <f t="shared" si="55"/>
        <v>-3167.1899999999996</v>
      </c>
      <c r="S673" s="34">
        <f t="shared" si="56"/>
        <v>-3167.1899999999996</v>
      </c>
    </row>
    <row r="674" spans="1:19" hidden="1" x14ac:dyDescent="0.25">
      <c r="A674" s="2">
        <v>1</v>
      </c>
      <c r="B674" s="2">
        <v>43000</v>
      </c>
      <c r="C674" s="2" t="s">
        <v>504</v>
      </c>
      <c r="D674" s="2">
        <v>1310001</v>
      </c>
      <c r="E674" s="2" t="s">
        <v>504</v>
      </c>
      <c r="F674" s="2" t="str">
        <f t="shared" si="57"/>
        <v>1430001310001</v>
      </c>
      <c r="G674" s="2" t="s">
        <v>23</v>
      </c>
      <c r="H674" s="4">
        <v>0</v>
      </c>
      <c r="I674" s="4">
        <v>0</v>
      </c>
      <c r="J674" s="4">
        <v>0</v>
      </c>
      <c r="K674" s="4">
        <v>15065.74</v>
      </c>
      <c r="L674" s="4">
        <v>15065.74</v>
      </c>
      <c r="M674" s="4">
        <v>15065.74</v>
      </c>
      <c r="N674" s="4">
        <v>0</v>
      </c>
      <c r="O674" s="4">
        <v>-15065.74</v>
      </c>
      <c r="P674" s="20" t="e">
        <f t="shared" si="58"/>
        <v>#DIV/0!</v>
      </c>
      <c r="Q674" s="20" t="e">
        <f t="shared" si="54"/>
        <v>#DIV/0!</v>
      </c>
      <c r="R674" s="34">
        <f t="shared" si="55"/>
        <v>15065.74</v>
      </c>
      <c r="S674" s="34">
        <f t="shared" si="56"/>
        <v>15065.74</v>
      </c>
    </row>
    <row r="675" spans="1:19" hidden="1" x14ac:dyDescent="0.25">
      <c r="A675" s="2">
        <v>1</v>
      </c>
      <c r="B675" s="2">
        <v>43000</v>
      </c>
      <c r="C675" s="2" t="s">
        <v>504</v>
      </c>
      <c r="D675" s="2">
        <v>1310002</v>
      </c>
      <c r="E675" s="2" t="s">
        <v>504</v>
      </c>
      <c r="F675" s="2" t="str">
        <f t="shared" si="57"/>
        <v>1430001310002</v>
      </c>
      <c r="G675" s="2" t="s">
        <v>24</v>
      </c>
      <c r="H675" s="4">
        <v>0</v>
      </c>
      <c r="I675" s="4">
        <v>0</v>
      </c>
      <c r="J675" s="4">
        <v>0</v>
      </c>
      <c r="K675" s="4">
        <v>546.79999999999995</v>
      </c>
      <c r="L675" s="4">
        <v>546.79999999999995</v>
      </c>
      <c r="M675" s="4">
        <v>546.79999999999995</v>
      </c>
      <c r="N675" s="4">
        <v>0</v>
      </c>
      <c r="O675" s="4">
        <v>-546.79999999999995</v>
      </c>
      <c r="P675" s="20" t="e">
        <f t="shared" si="58"/>
        <v>#DIV/0!</v>
      </c>
      <c r="Q675" s="20" t="e">
        <f t="shared" si="54"/>
        <v>#DIV/0!</v>
      </c>
      <c r="R675" s="34">
        <f t="shared" si="55"/>
        <v>546.79999999999995</v>
      </c>
      <c r="S675" s="34">
        <f t="shared" si="56"/>
        <v>546.79999999999995</v>
      </c>
    </row>
    <row r="676" spans="1:19" hidden="1" x14ac:dyDescent="0.25">
      <c r="A676" s="2">
        <v>1</v>
      </c>
      <c r="B676" s="2">
        <v>43000</v>
      </c>
      <c r="C676" s="2" t="s">
        <v>504</v>
      </c>
      <c r="D676" s="2">
        <v>1310003</v>
      </c>
      <c r="E676" s="2" t="s">
        <v>504</v>
      </c>
      <c r="F676" s="2" t="str">
        <f t="shared" si="57"/>
        <v>1430001310003</v>
      </c>
      <c r="G676" s="2" t="s">
        <v>25</v>
      </c>
      <c r="H676" s="4">
        <v>0</v>
      </c>
      <c r="I676" s="4">
        <v>0</v>
      </c>
      <c r="J676" s="4">
        <v>0</v>
      </c>
      <c r="K676" s="4">
        <v>8332.1</v>
      </c>
      <c r="L676" s="4">
        <v>8332.1</v>
      </c>
      <c r="M676" s="4">
        <v>8332.1</v>
      </c>
      <c r="N676" s="4">
        <v>0</v>
      </c>
      <c r="O676" s="4">
        <v>-8332.1</v>
      </c>
      <c r="P676" s="20" t="e">
        <f t="shared" si="58"/>
        <v>#DIV/0!</v>
      </c>
      <c r="Q676" s="20" t="e">
        <f t="shared" si="54"/>
        <v>#DIV/0!</v>
      </c>
      <c r="R676" s="34">
        <f t="shared" si="55"/>
        <v>8332.1</v>
      </c>
      <c r="S676" s="34">
        <f t="shared" si="56"/>
        <v>8332.1</v>
      </c>
    </row>
    <row r="677" spans="1:19" hidden="1" x14ac:dyDescent="0.25">
      <c r="A677" s="2">
        <v>1</v>
      </c>
      <c r="B677" s="2">
        <v>43000</v>
      </c>
      <c r="C677" s="2" t="s">
        <v>504</v>
      </c>
      <c r="D677" s="2">
        <v>1310004</v>
      </c>
      <c r="E677" s="2" t="s">
        <v>504</v>
      </c>
      <c r="F677" s="2" t="str">
        <f t="shared" si="57"/>
        <v>1430001310004</v>
      </c>
      <c r="G677" s="2" t="s">
        <v>26</v>
      </c>
      <c r="H677" s="4">
        <v>0</v>
      </c>
      <c r="I677" s="4">
        <v>0</v>
      </c>
      <c r="J677" s="4">
        <v>0</v>
      </c>
      <c r="K677" s="4">
        <v>9118.48</v>
      </c>
      <c r="L677" s="4">
        <v>9118.48</v>
      </c>
      <c r="M677" s="4">
        <v>9118.48</v>
      </c>
      <c r="N677" s="4">
        <v>0</v>
      </c>
      <c r="O677" s="4">
        <v>-9118.48</v>
      </c>
      <c r="P677" s="20" t="e">
        <f t="shared" si="58"/>
        <v>#DIV/0!</v>
      </c>
      <c r="Q677" s="20" t="e">
        <f t="shared" si="54"/>
        <v>#DIV/0!</v>
      </c>
      <c r="R677" s="34">
        <f t="shared" si="55"/>
        <v>9118.48</v>
      </c>
      <c r="S677" s="34">
        <f t="shared" si="56"/>
        <v>9118.48</v>
      </c>
    </row>
    <row r="678" spans="1:19" hidden="1" x14ac:dyDescent="0.25">
      <c r="A678" s="2">
        <v>1</v>
      </c>
      <c r="B678" s="2">
        <v>43000</v>
      </c>
      <c r="C678" s="2" t="s">
        <v>504</v>
      </c>
      <c r="D678" s="2">
        <v>1500002</v>
      </c>
      <c r="E678" s="2" t="s">
        <v>504</v>
      </c>
      <c r="F678" s="2" t="str">
        <f t="shared" si="57"/>
        <v>1430001500002</v>
      </c>
      <c r="G678" s="2" t="s">
        <v>29</v>
      </c>
      <c r="H678" s="4">
        <v>0</v>
      </c>
      <c r="I678" s="4">
        <v>504.23</v>
      </c>
      <c r="J678" s="4">
        <v>504.23</v>
      </c>
      <c r="K678" s="4">
        <v>0</v>
      </c>
      <c r="L678" s="4">
        <v>0</v>
      </c>
      <c r="M678" s="4">
        <v>0</v>
      </c>
      <c r="N678" s="4">
        <v>0</v>
      </c>
      <c r="O678" s="4">
        <v>504.23</v>
      </c>
      <c r="P678" s="20" t="e">
        <f t="shared" si="58"/>
        <v>#DIV/0!</v>
      </c>
      <c r="Q678" s="20">
        <f t="shared" si="54"/>
        <v>0</v>
      </c>
      <c r="R678" s="34">
        <f t="shared" si="55"/>
        <v>0</v>
      </c>
      <c r="S678" s="34">
        <f t="shared" si="56"/>
        <v>-504.23</v>
      </c>
    </row>
    <row r="679" spans="1:19" hidden="1" x14ac:dyDescent="0.25">
      <c r="A679" s="2">
        <v>1</v>
      </c>
      <c r="B679" s="2">
        <v>43000</v>
      </c>
      <c r="C679" s="2" t="s">
        <v>504</v>
      </c>
      <c r="D679" s="2">
        <v>1500003</v>
      </c>
      <c r="E679" s="2" t="s">
        <v>504</v>
      </c>
      <c r="F679" s="2" t="str">
        <f t="shared" si="57"/>
        <v>1430001500003</v>
      </c>
      <c r="G679" s="2" t="s">
        <v>30</v>
      </c>
      <c r="H679" s="4">
        <v>0</v>
      </c>
      <c r="I679" s="4">
        <v>0</v>
      </c>
      <c r="J679" s="4">
        <v>0</v>
      </c>
      <c r="K679" s="4">
        <v>534.23</v>
      </c>
      <c r="L679" s="4">
        <v>534.23</v>
      </c>
      <c r="M679" s="4">
        <v>534.23</v>
      </c>
      <c r="N679" s="4">
        <v>0</v>
      </c>
      <c r="O679" s="4">
        <v>-534.23</v>
      </c>
      <c r="P679" s="20" t="e">
        <f t="shared" si="58"/>
        <v>#DIV/0!</v>
      </c>
      <c r="Q679" s="20" t="e">
        <f t="shared" si="54"/>
        <v>#DIV/0!</v>
      </c>
      <c r="R679" s="34">
        <f t="shared" si="55"/>
        <v>534.23</v>
      </c>
      <c r="S679" s="34">
        <f t="shared" si="56"/>
        <v>534.23</v>
      </c>
    </row>
    <row r="680" spans="1:19" hidden="1" x14ac:dyDescent="0.25">
      <c r="A680" s="2">
        <v>1</v>
      </c>
      <c r="B680" s="2">
        <v>43000</v>
      </c>
      <c r="C680" s="2" t="s">
        <v>504</v>
      </c>
      <c r="D680" s="2">
        <v>1600001</v>
      </c>
      <c r="E680" s="2" t="s">
        <v>504</v>
      </c>
      <c r="F680" s="2" t="str">
        <f t="shared" si="57"/>
        <v>1430001600001</v>
      </c>
      <c r="G680" s="2" t="s">
        <v>33</v>
      </c>
      <c r="H680" s="4">
        <v>10330.32</v>
      </c>
      <c r="I680" s="4">
        <v>6000</v>
      </c>
      <c r="J680" s="4">
        <v>16330.32</v>
      </c>
      <c r="K680" s="4">
        <v>20577.7</v>
      </c>
      <c r="L680" s="4">
        <v>20577.7</v>
      </c>
      <c r="M680" s="4">
        <v>20577.7</v>
      </c>
      <c r="N680" s="4">
        <v>0</v>
      </c>
      <c r="O680" s="4">
        <v>-4247.38</v>
      </c>
      <c r="P680" s="20">
        <f t="shared" si="58"/>
        <v>1.9919712070874862</v>
      </c>
      <c r="Q680" s="20">
        <f t="shared" si="54"/>
        <v>1.2600916577262418</v>
      </c>
      <c r="R680" s="34">
        <f t="shared" si="55"/>
        <v>10247.380000000001</v>
      </c>
      <c r="S680" s="34">
        <f t="shared" si="56"/>
        <v>4247.380000000001</v>
      </c>
    </row>
    <row r="681" spans="1:19" hidden="1" x14ac:dyDescent="0.25">
      <c r="A681" s="2">
        <v>6</v>
      </c>
      <c r="B681" s="2">
        <v>24140</v>
      </c>
      <c r="C681" s="2" t="s">
        <v>505</v>
      </c>
      <c r="D681" s="2">
        <v>2240001</v>
      </c>
      <c r="E681" s="2" t="s">
        <v>505</v>
      </c>
      <c r="F681" s="2" t="str">
        <f t="shared" si="57"/>
        <v>6241402240001</v>
      </c>
      <c r="G681" s="2" t="s">
        <v>324</v>
      </c>
      <c r="H681" s="4">
        <v>0</v>
      </c>
      <c r="I681" s="4">
        <v>175</v>
      </c>
      <c r="J681" s="4">
        <v>175</v>
      </c>
      <c r="K681" s="4">
        <v>0</v>
      </c>
      <c r="L681" s="4">
        <v>0</v>
      </c>
      <c r="M681" s="4">
        <v>0</v>
      </c>
      <c r="N681" s="4">
        <v>0</v>
      </c>
      <c r="O681" s="4">
        <v>175</v>
      </c>
      <c r="P681" s="20" t="e">
        <f t="shared" si="58"/>
        <v>#DIV/0!</v>
      </c>
      <c r="Q681" s="20">
        <f t="shared" si="54"/>
        <v>0</v>
      </c>
      <c r="R681" s="34">
        <f t="shared" si="55"/>
        <v>0</v>
      </c>
      <c r="S681" s="34">
        <f t="shared" si="56"/>
        <v>-175</v>
      </c>
    </row>
    <row r="682" spans="1:19" hidden="1" x14ac:dyDescent="0.25">
      <c r="A682" s="2">
        <v>7</v>
      </c>
      <c r="B682" s="2">
        <v>23106</v>
      </c>
      <c r="C682" s="2" t="s">
        <v>505</v>
      </c>
      <c r="D682" s="2">
        <v>2279900</v>
      </c>
      <c r="E682" s="2" t="s">
        <v>505</v>
      </c>
      <c r="F682" s="2" t="str">
        <f t="shared" si="57"/>
        <v>7231062279900</v>
      </c>
      <c r="G682" s="2" t="s">
        <v>389</v>
      </c>
      <c r="H682" s="4">
        <v>3200</v>
      </c>
      <c r="I682" s="4">
        <v>0</v>
      </c>
      <c r="J682" s="4">
        <v>3200</v>
      </c>
      <c r="K682" s="4">
        <v>3150</v>
      </c>
      <c r="L682" s="4">
        <v>3148.08</v>
      </c>
      <c r="M682" s="4">
        <v>3148.08</v>
      </c>
      <c r="N682" s="4">
        <v>0</v>
      </c>
      <c r="O682" s="4">
        <v>51.92</v>
      </c>
      <c r="P682" s="20">
        <f t="shared" si="58"/>
        <v>0.98377499999999996</v>
      </c>
      <c r="Q682" s="20">
        <f t="shared" si="54"/>
        <v>0.98377499999999996</v>
      </c>
      <c r="R682" s="34">
        <f t="shared" si="55"/>
        <v>-51.920000000000073</v>
      </c>
      <c r="S682" s="34">
        <f t="shared" si="56"/>
        <v>-51.920000000000073</v>
      </c>
    </row>
    <row r="683" spans="1:19" hidden="1" x14ac:dyDescent="0.25">
      <c r="A683" s="2">
        <v>1</v>
      </c>
      <c r="B683" s="2">
        <v>92000</v>
      </c>
      <c r="C683" s="2" t="s">
        <v>505</v>
      </c>
      <c r="D683" s="2">
        <v>2330000</v>
      </c>
      <c r="E683" s="2" t="s">
        <v>505</v>
      </c>
      <c r="F683" s="2" t="str">
        <f t="shared" si="57"/>
        <v>1920002330000</v>
      </c>
      <c r="G683" s="2" t="s">
        <v>122</v>
      </c>
      <c r="H683" s="4">
        <v>800</v>
      </c>
      <c r="I683" s="4">
        <v>0</v>
      </c>
      <c r="J683" s="4">
        <v>800</v>
      </c>
      <c r="K683" s="4">
        <v>1351.92</v>
      </c>
      <c r="L683" s="4">
        <v>1351.92</v>
      </c>
      <c r="M683" s="4">
        <v>1351.92</v>
      </c>
      <c r="N683" s="4">
        <v>0</v>
      </c>
      <c r="O683" s="4">
        <v>-551.91999999999996</v>
      </c>
      <c r="P683" s="20">
        <f t="shared" si="58"/>
        <v>1.6899000000000002</v>
      </c>
      <c r="Q683" s="20">
        <f t="shared" si="54"/>
        <v>1.6899000000000002</v>
      </c>
      <c r="R683" s="34">
        <f t="shared" si="55"/>
        <v>551.92000000000007</v>
      </c>
      <c r="S683" s="34">
        <f t="shared" si="56"/>
        <v>551.92000000000007</v>
      </c>
    </row>
    <row r="684" spans="1:19" hidden="1" x14ac:dyDescent="0.25">
      <c r="A684" s="2">
        <v>1</v>
      </c>
      <c r="B684" s="2">
        <v>91200</v>
      </c>
      <c r="C684" s="2" t="s">
        <v>505</v>
      </c>
      <c r="D684" s="2">
        <v>2330001</v>
      </c>
      <c r="E684" s="2" t="s">
        <v>505</v>
      </c>
      <c r="F684" s="2" t="str">
        <f t="shared" si="57"/>
        <v>1912002330001</v>
      </c>
      <c r="G684" s="2" t="s">
        <v>105</v>
      </c>
      <c r="H684" s="4">
        <v>17100</v>
      </c>
      <c r="I684" s="4">
        <v>0</v>
      </c>
      <c r="J684" s="4">
        <v>17100</v>
      </c>
      <c r="K684" s="4">
        <v>15399.71</v>
      </c>
      <c r="L684" s="4">
        <v>15399.71</v>
      </c>
      <c r="M684" s="4">
        <v>15399.71</v>
      </c>
      <c r="N684" s="4">
        <v>0</v>
      </c>
      <c r="O684" s="4">
        <v>1700.29</v>
      </c>
      <c r="P684" s="20">
        <f t="shared" si="58"/>
        <v>0.90056783625730985</v>
      </c>
      <c r="Q684" s="20">
        <f t="shared" si="54"/>
        <v>0.90056783625730985</v>
      </c>
      <c r="R684" s="34">
        <f t="shared" si="55"/>
        <v>-1700.2900000000009</v>
      </c>
      <c r="S684" s="34">
        <f t="shared" si="56"/>
        <v>-1700.2900000000009</v>
      </c>
    </row>
    <row r="685" spans="1:19" hidden="1" x14ac:dyDescent="0.25">
      <c r="A685" s="2">
        <v>1</v>
      </c>
      <c r="B685" s="2">
        <v>43003</v>
      </c>
      <c r="C685" s="2" t="s">
        <v>504</v>
      </c>
      <c r="D685" s="2">
        <v>1300001</v>
      </c>
      <c r="E685" s="2" t="s">
        <v>504</v>
      </c>
      <c r="F685" s="2" t="str">
        <f t="shared" si="57"/>
        <v>1430031300001</v>
      </c>
      <c r="G685" s="2" t="s">
        <v>18</v>
      </c>
      <c r="H685" s="4">
        <v>14915.02</v>
      </c>
      <c r="I685" s="4">
        <v>0</v>
      </c>
      <c r="J685" s="4">
        <v>14915.02</v>
      </c>
      <c r="K685" s="4">
        <v>1113.98</v>
      </c>
      <c r="L685" s="4">
        <v>1113.98</v>
      </c>
      <c r="M685" s="4">
        <v>1113.98</v>
      </c>
      <c r="N685" s="4">
        <v>0</v>
      </c>
      <c r="O685" s="4">
        <v>13801.04</v>
      </c>
      <c r="P685" s="20">
        <f t="shared" si="58"/>
        <v>7.4688468402992425E-2</v>
      </c>
      <c r="Q685" s="20">
        <f t="shared" si="54"/>
        <v>7.4688468402992425E-2</v>
      </c>
      <c r="R685" s="34">
        <f t="shared" si="55"/>
        <v>-13801.04</v>
      </c>
      <c r="S685" s="34">
        <f t="shared" si="56"/>
        <v>-13801.04</v>
      </c>
    </row>
    <row r="686" spans="1:19" hidden="1" x14ac:dyDescent="0.25">
      <c r="A686" s="2">
        <v>1</v>
      </c>
      <c r="B686" s="2">
        <v>43003</v>
      </c>
      <c r="C686" s="2" t="s">
        <v>504</v>
      </c>
      <c r="D686" s="2">
        <v>1300002</v>
      </c>
      <c r="E686" s="2" t="s">
        <v>504</v>
      </c>
      <c r="F686" s="2" t="str">
        <f t="shared" si="57"/>
        <v>1430031300002</v>
      </c>
      <c r="G686" s="2" t="s">
        <v>19</v>
      </c>
      <c r="H686" s="4">
        <v>3791.06</v>
      </c>
      <c r="I686" s="4">
        <v>0</v>
      </c>
      <c r="J686" s="4">
        <v>3791.06</v>
      </c>
      <c r="K686" s="4">
        <v>283.08</v>
      </c>
      <c r="L686" s="4">
        <v>283.08</v>
      </c>
      <c r="M686" s="4">
        <v>283.08</v>
      </c>
      <c r="N686" s="4">
        <v>0</v>
      </c>
      <c r="O686" s="4">
        <v>3507.98</v>
      </c>
      <c r="P686" s="20">
        <f t="shared" si="58"/>
        <v>7.4670408803870159E-2</v>
      </c>
      <c r="Q686" s="20">
        <f t="shared" si="54"/>
        <v>7.4670408803870159E-2</v>
      </c>
      <c r="R686" s="34">
        <f t="shared" si="55"/>
        <v>-3507.98</v>
      </c>
      <c r="S686" s="34">
        <f t="shared" si="56"/>
        <v>-3507.98</v>
      </c>
    </row>
    <row r="687" spans="1:19" hidden="1" x14ac:dyDescent="0.25">
      <c r="A687" s="2">
        <v>1</v>
      </c>
      <c r="B687" s="2">
        <v>43003</v>
      </c>
      <c r="C687" s="2" t="s">
        <v>504</v>
      </c>
      <c r="D687" s="2">
        <v>1300201</v>
      </c>
      <c r="E687" s="2" t="s">
        <v>504</v>
      </c>
      <c r="F687" s="2" t="str">
        <f t="shared" si="57"/>
        <v>1430031300201</v>
      </c>
      <c r="G687" s="2" t="s">
        <v>21</v>
      </c>
      <c r="H687" s="4">
        <v>7116.2</v>
      </c>
      <c r="I687" s="4">
        <v>0</v>
      </c>
      <c r="J687" s="4">
        <v>7116.2</v>
      </c>
      <c r="K687" s="4">
        <v>510.79</v>
      </c>
      <c r="L687" s="4">
        <v>510.79</v>
      </c>
      <c r="M687" s="4">
        <v>510.79</v>
      </c>
      <c r="N687" s="4">
        <v>0</v>
      </c>
      <c r="O687" s="4">
        <v>6605.41</v>
      </c>
      <c r="P687" s="20">
        <f t="shared" si="58"/>
        <v>7.1778477277198507E-2</v>
      </c>
      <c r="Q687" s="20">
        <f t="shared" si="54"/>
        <v>7.1778477277198507E-2</v>
      </c>
      <c r="R687" s="34">
        <f t="shared" si="55"/>
        <v>-6605.41</v>
      </c>
      <c r="S687" s="34">
        <f t="shared" si="56"/>
        <v>-6605.41</v>
      </c>
    </row>
    <row r="688" spans="1:19" hidden="1" x14ac:dyDescent="0.25">
      <c r="A688" s="2">
        <v>1</v>
      </c>
      <c r="B688" s="2">
        <v>43003</v>
      </c>
      <c r="C688" s="2" t="s">
        <v>504</v>
      </c>
      <c r="D688" s="2">
        <v>1300202</v>
      </c>
      <c r="E688" s="2" t="s">
        <v>504</v>
      </c>
      <c r="F688" s="2" t="str">
        <f t="shared" si="57"/>
        <v>1430031300202</v>
      </c>
      <c r="G688" s="2" t="s">
        <v>22</v>
      </c>
      <c r="H688" s="4">
        <v>5924.1</v>
      </c>
      <c r="I688" s="4">
        <v>0</v>
      </c>
      <c r="J688" s="4">
        <v>5924.1</v>
      </c>
      <c r="K688" s="4">
        <v>425.22</v>
      </c>
      <c r="L688" s="4">
        <v>425.22</v>
      </c>
      <c r="M688" s="4">
        <v>425.22</v>
      </c>
      <c r="N688" s="4">
        <v>0</v>
      </c>
      <c r="O688" s="4">
        <v>5498.88</v>
      </c>
      <c r="P688" s="20">
        <f t="shared" si="58"/>
        <v>7.1777991593659801E-2</v>
      </c>
      <c r="Q688" s="20">
        <f t="shared" si="54"/>
        <v>7.1777991593659801E-2</v>
      </c>
      <c r="R688" s="34">
        <f t="shared" si="55"/>
        <v>-5498.88</v>
      </c>
      <c r="S688" s="34">
        <f t="shared" si="56"/>
        <v>-5498.88</v>
      </c>
    </row>
    <row r="689" spans="1:19" hidden="1" x14ac:dyDescent="0.25">
      <c r="A689" s="2">
        <v>1</v>
      </c>
      <c r="B689" s="2">
        <v>43003</v>
      </c>
      <c r="C689" s="2" t="s">
        <v>504</v>
      </c>
      <c r="D689" s="2">
        <v>1600001</v>
      </c>
      <c r="E689" s="2" t="s">
        <v>504</v>
      </c>
      <c r="F689" s="2" t="str">
        <f t="shared" si="57"/>
        <v>1430031600001</v>
      </c>
      <c r="G689" s="2" t="s">
        <v>33</v>
      </c>
      <c r="H689" s="4">
        <v>10017.36</v>
      </c>
      <c r="I689" s="4">
        <v>0</v>
      </c>
      <c r="J689" s="4">
        <v>10017.36</v>
      </c>
      <c r="K689" s="4">
        <v>848.18</v>
      </c>
      <c r="L689" s="4">
        <v>848.18</v>
      </c>
      <c r="M689" s="4">
        <v>848.18</v>
      </c>
      <c r="N689" s="4">
        <v>0</v>
      </c>
      <c r="O689" s="4">
        <v>9169.18</v>
      </c>
      <c r="P689" s="20">
        <f t="shared" si="58"/>
        <v>8.4671011124687529E-2</v>
      </c>
      <c r="Q689" s="20">
        <f t="shared" si="54"/>
        <v>8.4671011124687529E-2</v>
      </c>
      <c r="R689" s="34">
        <f t="shared" si="55"/>
        <v>-9169.18</v>
      </c>
      <c r="S689" s="34">
        <f t="shared" si="56"/>
        <v>-9169.18</v>
      </c>
    </row>
    <row r="690" spans="1:19" hidden="1" x14ac:dyDescent="0.25">
      <c r="A690" s="2">
        <v>1</v>
      </c>
      <c r="B690" s="2">
        <v>43017</v>
      </c>
      <c r="C690" s="2" t="s">
        <v>504</v>
      </c>
      <c r="D690" s="2">
        <v>1310001</v>
      </c>
      <c r="E690" s="2" t="s">
        <v>504</v>
      </c>
      <c r="F690" s="2" t="str">
        <f t="shared" si="57"/>
        <v>1430171310001</v>
      </c>
      <c r="G690" s="2" t="s">
        <v>23</v>
      </c>
      <c r="H690" s="4">
        <v>0</v>
      </c>
      <c r="I690" s="4">
        <v>28372.26</v>
      </c>
      <c r="J690" s="4">
        <v>28372.26</v>
      </c>
      <c r="K690" s="4">
        <v>15371.76</v>
      </c>
      <c r="L690" s="4">
        <v>15371.76</v>
      </c>
      <c r="M690" s="4">
        <v>15371.76</v>
      </c>
      <c r="N690" s="4">
        <v>0</v>
      </c>
      <c r="O690" s="4">
        <v>13000.5</v>
      </c>
      <c r="P690" s="20" t="e">
        <f t="shared" si="58"/>
        <v>#DIV/0!</v>
      </c>
      <c r="Q690" s="20">
        <f t="shared" si="54"/>
        <v>0.54178835242592593</v>
      </c>
      <c r="R690" s="34">
        <f t="shared" si="55"/>
        <v>15371.76</v>
      </c>
      <c r="S690" s="34">
        <f t="shared" si="56"/>
        <v>-13000.499999999998</v>
      </c>
    </row>
    <row r="691" spans="1:19" hidden="1" x14ac:dyDescent="0.25">
      <c r="A691" s="2">
        <v>1</v>
      </c>
      <c r="B691" s="2">
        <v>43017</v>
      </c>
      <c r="C691" s="2" t="s">
        <v>504</v>
      </c>
      <c r="D691" s="2">
        <v>1310003</v>
      </c>
      <c r="E691" s="2" t="s">
        <v>504</v>
      </c>
      <c r="F691" s="2" t="str">
        <f t="shared" si="57"/>
        <v>1430171310003</v>
      </c>
      <c r="G691" s="2" t="s">
        <v>25</v>
      </c>
      <c r="H691" s="4">
        <v>0</v>
      </c>
      <c r="I691" s="4">
        <v>0</v>
      </c>
      <c r="J691" s="4">
        <v>0</v>
      </c>
      <c r="K691" s="4">
        <v>7168.82</v>
      </c>
      <c r="L691" s="4">
        <v>7168.82</v>
      </c>
      <c r="M691" s="4">
        <v>7168.82</v>
      </c>
      <c r="N691" s="4">
        <v>0</v>
      </c>
      <c r="O691" s="4">
        <v>-7168.82</v>
      </c>
      <c r="P691" s="20" t="e">
        <f t="shared" si="58"/>
        <v>#DIV/0!</v>
      </c>
      <c r="Q691" s="20" t="e">
        <f t="shared" si="54"/>
        <v>#DIV/0!</v>
      </c>
      <c r="R691" s="34">
        <f t="shared" si="55"/>
        <v>7168.82</v>
      </c>
      <c r="S691" s="34">
        <f t="shared" si="56"/>
        <v>7168.82</v>
      </c>
    </row>
    <row r="692" spans="1:19" hidden="1" x14ac:dyDescent="0.25">
      <c r="A692" s="2">
        <v>1</v>
      </c>
      <c r="B692" s="2">
        <v>43017</v>
      </c>
      <c r="C692" s="2" t="s">
        <v>504</v>
      </c>
      <c r="D692" s="2">
        <v>1310004</v>
      </c>
      <c r="E692" s="2" t="s">
        <v>504</v>
      </c>
      <c r="F692" s="2" t="str">
        <f t="shared" si="57"/>
        <v>1430171310004</v>
      </c>
      <c r="G692" s="2" t="s">
        <v>26</v>
      </c>
      <c r="H692" s="4">
        <v>0</v>
      </c>
      <c r="I692" s="4">
        <v>0</v>
      </c>
      <c r="J692" s="4">
        <v>0</v>
      </c>
      <c r="K692" s="4">
        <v>5967.82</v>
      </c>
      <c r="L692" s="4">
        <v>5967.82</v>
      </c>
      <c r="M692" s="4">
        <v>5967.82</v>
      </c>
      <c r="N692" s="4">
        <v>0</v>
      </c>
      <c r="O692" s="4">
        <v>-5967.82</v>
      </c>
      <c r="P692" s="20" t="e">
        <f t="shared" si="58"/>
        <v>#DIV/0!</v>
      </c>
      <c r="Q692" s="20" t="e">
        <f t="shared" si="54"/>
        <v>#DIV/0!</v>
      </c>
      <c r="R692" s="34">
        <f t="shared" si="55"/>
        <v>5967.82</v>
      </c>
      <c r="S692" s="34">
        <f t="shared" si="56"/>
        <v>5967.82</v>
      </c>
    </row>
    <row r="693" spans="1:19" hidden="1" x14ac:dyDescent="0.25">
      <c r="A693" s="2">
        <v>1</v>
      </c>
      <c r="B693" s="2">
        <v>43017</v>
      </c>
      <c r="C693" s="2" t="s">
        <v>504</v>
      </c>
      <c r="D693" s="2">
        <v>1310005</v>
      </c>
      <c r="E693" s="2" t="s">
        <v>504</v>
      </c>
      <c r="F693" s="2" t="str">
        <f t="shared" si="57"/>
        <v>1430171310005</v>
      </c>
      <c r="G693" s="2" t="s">
        <v>27</v>
      </c>
      <c r="H693" s="4">
        <v>0</v>
      </c>
      <c r="I693" s="4">
        <v>0</v>
      </c>
      <c r="J693" s="4">
        <v>0</v>
      </c>
      <c r="K693" s="4">
        <v>941.12</v>
      </c>
      <c r="L693" s="4">
        <v>941.12</v>
      </c>
      <c r="M693" s="4">
        <v>941.12</v>
      </c>
      <c r="N693" s="4">
        <v>0</v>
      </c>
      <c r="O693" s="4">
        <v>-941.12</v>
      </c>
      <c r="P693" s="20" t="e">
        <f t="shared" si="58"/>
        <v>#DIV/0!</v>
      </c>
      <c r="Q693" s="20" t="e">
        <f t="shared" si="54"/>
        <v>#DIV/0!</v>
      </c>
      <c r="R693" s="34">
        <f t="shared" si="55"/>
        <v>941.12</v>
      </c>
      <c r="S693" s="34">
        <f t="shared" si="56"/>
        <v>941.12</v>
      </c>
    </row>
    <row r="694" spans="1:19" hidden="1" x14ac:dyDescent="0.25">
      <c r="A694" s="2">
        <v>1</v>
      </c>
      <c r="B694" s="2">
        <v>43017</v>
      </c>
      <c r="C694" s="2" t="s">
        <v>504</v>
      </c>
      <c r="D694" s="2">
        <v>1600001</v>
      </c>
      <c r="E694" s="2" t="s">
        <v>504</v>
      </c>
      <c r="F694" s="2" t="str">
        <f t="shared" si="57"/>
        <v>1430171600001</v>
      </c>
      <c r="G694" s="2" t="s">
        <v>33</v>
      </c>
      <c r="H694" s="4">
        <v>0</v>
      </c>
      <c r="I694" s="4">
        <v>11144.62</v>
      </c>
      <c r="J694" s="4">
        <v>11144.62</v>
      </c>
      <c r="K694" s="4">
        <v>9488.7999999999993</v>
      </c>
      <c r="L694" s="4">
        <v>9488.7999999999993</v>
      </c>
      <c r="M694" s="4">
        <v>9488.7999999999993</v>
      </c>
      <c r="N694" s="4">
        <v>0</v>
      </c>
      <c r="O694" s="4">
        <v>1655.82</v>
      </c>
      <c r="P694" s="20" t="e">
        <f t="shared" si="58"/>
        <v>#DIV/0!</v>
      </c>
      <c r="Q694" s="20">
        <f t="shared" si="54"/>
        <v>0.85142427467244275</v>
      </c>
      <c r="R694" s="34">
        <f t="shared" si="55"/>
        <v>9488.7999999999993</v>
      </c>
      <c r="S694" s="34">
        <f t="shared" si="56"/>
        <v>-1655.8200000000015</v>
      </c>
    </row>
    <row r="695" spans="1:19" hidden="1" x14ac:dyDescent="0.25">
      <c r="A695" s="2">
        <v>1</v>
      </c>
      <c r="B695" s="2">
        <v>43018</v>
      </c>
      <c r="C695" s="2" t="s">
        <v>504</v>
      </c>
      <c r="D695" s="2">
        <v>1310001</v>
      </c>
      <c r="E695" s="2" t="s">
        <v>504</v>
      </c>
      <c r="F695" s="2" t="str">
        <f t="shared" si="57"/>
        <v>1430181310001</v>
      </c>
      <c r="G695" s="2" t="s">
        <v>23</v>
      </c>
      <c r="H695" s="4">
        <v>0</v>
      </c>
      <c r="I695" s="4">
        <v>37814.379999999997</v>
      </c>
      <c r="J695" s="4">
        <v>37814.379999999997</v>
      </c>
      <c r="K695" s="4">
        <v>17526.09</v>
      </c>
      <c r="L695" s="4">
        <v>17526.09</v>
      </c>
      <c r="M695" s="4">
        <v>17526.09</v>
      </c>
      <c r="N695" s="4">
        <v>0</v>
      </c>
      <c r="O695" s="4">
        <v>20288.29</v>
      </c>
      <c r="P695" s="20" t="e">
        <f t="shared" si="58"/>
        <v>#DIV/0!</v>
      </c>
      <c r="Q695" s="20">
        <f t="shared" si="54"/>
        <v>0.46347685721675197</v>
      </c>
      <c r="R695" s="34">
        <f t="shared" si="55"/>
        <v>17526.09</v>
      </c>
      <c r="S695" s="34">
        <f t="shared" si="56"/>
        <v>-20288.289999999997</v>
      </c>
    </row>
    <row r="696" spans="1:19" hidden="1" x14ac:dyDescent="0.25">
      <c r="A696" s="2">
        <v>1</v>
      </c>
      <c r="B696" s="2">
        <v>43018</v>
      </c>
      <c r="C696" s="2" t="s">
        <v>504</v>
      </c>
      <c r="D696" s="2">
        <v>1310002</v>
      </c>
      <c r="E696" s="2" t="s">
        <v>504</v>
      </c>
      <c r="F696" s="2" t="str">
        <f t="shared" si="57"/>
        <v>1430181310002</v>
      </c>
      <c r="G696" s="2" t="s">
        <v>24</v>
      </c>
      <c r="H696" s="4">
        <v>0</v>
      </c>
      <c r="I696" s="4">
        <v>0</v>
      </c>
      <c r="J696" s="4">
        <v>0</v>
      </c>
      <c r="K696" s="4">
        <v>391.72</v>
      </c>
      <c r="L696" s="4">
        <v>391.72</v>
      </c>
      <c r="M696" s="4">
        <v>391.72</v>
      </c>
      <c r="N696" s="4">
        <v>0</v>
      </c>
      <c r="O696" s="4">
        <v>-391.72</v>
      </c>
      <c r="P696" s="20" t="e">
        <f t="shared" si="58"/>
        <v>#DIV/0!</v>
      </c>
      <c r="Q696" s="20" t="e">
        <f t="shared" si="54"/>
        <v>#DIV/0!</v>
      </c>
      <c r="R696" s="34">
        <f t="shared" si="55"/>
        <v>391.72</v>
      </c>
      <c r="S696" s="34">
        <f t="shared" si="56"/>
        <v>391.72</v>
      </c>
    </row>
    <row r="697" spans="1:19" hidden="1" x14ac:dyDescent="0.25">
      <c r="A697" s="2">
        <v>1</v>
      </c>
      <c r="B697" s="2">
        <v>43018</v>
      </c>
      <c r="C697" s="2" t="s">
        <v>504</v>
      </c>
      <c r="D697" s="2">
        <v>1310003</v>
      </c>
      <c r="E697" s="2" t="s">
        <v>504</v>
      </c>
      <c r="F697" s="2" t="str">
        <f t="shared" si="57"/>
        <v>1430181310003</v>
      </c>
      <c r="G697" s="2" t="s">
        <v>25</v>
      </c>
      <c r="H697" s="4">
        <v>0</v>
      </c>
      <c r="I697" s="4">
        <v>0</v>
      </c>
      <c r="J697" s="4">
        <v>0</v>
      </c>
      <c r="K697" s="4">
        <v>8358.8700000000008</v>
      </c>
      <c r="L697" s="4">
        <v>8358.8700000000008</v>
      </c>
      <c r="M697" s="4">
        <v>8358.8700000000008</v>
      </c>
      <c r="N697" s="4">
        <v>0</v>
      </c>
      <c r="O697" s="4">
        <v>-8358.8700000000008</v>
      </c>
      <c r="P697" s="20" t="e">
        <f t="shared" si="58"/>
        <v>#DIV/0!</v>
      </c>
      <c r="Q697" s="20" t="e">
        <f t="shared" si="54"/>
        <v>#DIV/0!</v>
      </c>
      <c r="R697" s="34">
        <f t="shared" si="55"/>
        <v>8358.8700000000008</v>
      </c>
      <c r="S697" s="34">
        <f t="shared" si="56"/>
        <v>8358.8700000000008</v>
      </c>
    </row>
    <row r="698" spans="1:19" hidden="1" x14ac:dyDescent="0.25">
      <c r="A698" s="2">
        <v>1</v>
      </c>
      <c r="B698" s="2">
        <v>43018</v>
      </c>
      <c r="C698" s="2" t="s">
        <v>504</v>
      </c>
      <c r="D698" s="2">
        <v>1310004</v>
      </c>
      <c r="E698" s="2" t="s">
        <v>504</v>
      </c>
      <c r="F698" s="2" t="str">
        <f t="shared" si="57"/>
        <v>1430181310004</v>
      </c>
      <c r="G698" s="2" t="s">
        <v>26</v>
      </c>
      <c r="H698" s="4">
        <v>0</v>
      </c>
      <c r="I698" s="4">
        <v>0</v>
      </c>
      <c r="J698" s="4">
        <v>0</v>
      </c>
      <c r="K698" s="4">
        <v>6958.51</v>
      </c>
      <c r="L698" s="4">
        <v>6958.51</v>
      </c>
      <c r="M698" s="4">
        <v>6958.51</v>
      </c>
      <c r="N698" s="4">
        <v>0</v>
      </c>
      <c r="O698" s="4">
        <v>-6958.51</v>
      </c>
      <c r="P698" s="20" t="e">
        <f t="shared" si="58"/>
        <v>#DIV/0!</v>
      </c>
      <c r="Q698" s="20" t="e">
        <f t="shared" si="54"/>
        <v>#DIV/0!</v>
      </c>
      <c r="R698" s="34">
        <f t="shared" si="55"/>
        <v>6958.51</v>
      </c>
      <c r="S698" s="34">
        <f t="shared" si="56"/>
        <v>6958.51</v>
      </c>
    </row>
    <row r="699" spans="1:19" hidden="1" x14ac:dyDescent="0.25">
      <c r="A699" s="2">
        <v>1</v>
      </c>
      <c r="B699" s="2">
        <v>43018</v>
      </c>
      <c r="C699" s="2" t="s">
        <v>504</v>
      </c>
      <c r="D699" s="2">
        <v>1310005</v>
      </c>
      <c r="E699" s="2" t="s">
        <v>504</v>
      </c>
      <c r="F699" s="2" t="str">
        <f t="shared" si="57"/>
        <v>1430181310005</v>
      </c>
      <c r="G699" s="2" t="s">
        <v>27</v>
      </c>
      <c r="H699" s="4">
        <v>0</v>
      </c>
      <c r="I699" s="4">
        <v>0</v>
      </c>
      <c r="J699" s="4">
        <v>0</v>
      </c>
      <c r="K699" s="4">
        <v>941.12</v>
      </c>
      <c r="L699" s="4">
        <v>941.12</v>
      </c>
      <c r="M699" s="4">
        <v>941.12</v>
      </c>
      <c r="N699" s="4">
        <v>0</v>
      </c>
      <c r="O699" s="4">
        <v>-941.12</v>
      </c>
      <c r="P699" s="20" t="e">
        <f t="shared" si="58"/>
        <v>#DIV/0!</v>
      </c>
      <c r="Q699" s="20" t="e">
        <f t="shared" si="54"/>
        <v>#DIV/0!</v>
      </c>
      <c r="R699" s="34">
        <f t="shared" si="55"/>
        <v>941.12</v>
      </c>
      <c r="S699" s="34">
        <f t="shared" si="56"/>
        <v>941.12</v>
      </c>
    </row>
    <row r="700" spans="1:19" hidden="1" x14ac:dyDescent="0.25">
      <c r="A700" s="2">
        <v>1</v>
      </c>
      <c r="B700" s="2">
        <v>43018</v>
      </c>
      <c r="C700" s="2" t="s">
        <v>504</v>
      </c>
      <c r="D700" s="2">
        <v>1500003</v>
      </c>
      <c r="E700" s="2" t="s">
        <v>504</v>
      </c>
      <c r="F700" s="2" t="str">
        <f t="shared" si="57"/>
        <v>1430181500003</v>
      </c>
      <c r="G700" s="2" t="s">
        <v>30</v>
      </c>
      <c r="H700" s="4">
        <v>0</v>
      </c>
      <c r="I700" s="4">
        <v>0</v>
      </c>
      <c r="J700" s="4">
        <v>0</v>
      </c>
      <c r="K700" s="4">
        <v>56.84</v>
      </c>
      <c r="L700" s="4">
        <v>56.84</v>
      </c>
      <c r="M700" s="4">
        <v>56.84</v>
      </c>
      <c r="N700" s="4">
        <v>0</v>
      </c>
      <c r="O700" s="4">
        <v>-56.84</v>
      </c>
      <c r="P700" s="20" t="e">
        <f t="shared" si="58"/>
        <v>#DIV/0!</v>
      </c>
      <c r="Q700" s="20" t="e">
        <f t="shared" si="54"/>
        <v>#DIV/0!</v>
      </c>
      <c r="R700" s="34">
        <f t="shared" si="55"/>
        <v>56.84</v>
      </c>
      <c r="S700" s="34">
        <f t="shared" si="56"/>
        <v>56.84</v>
      </c>
    </row>
    <row r="701" spans="1:19" hidden="1" x14ac:dyDescent="0.25">
      <c r="A701" s="2">
        <v>1</v>
      </c>
      <c r="B701" s="2">
        <v>43018</v>
      </c>
      <c r="C701" s="2" t="s">
        <v>504</v>
      </c>
      <c r="D701" s="2">
        <v>1600001</v>
      </c>
      <c r="E701" s="2" t="s">
        <v>504</v>
      </c>
      <c r="F701" s="2" t="str">
        <f t="shared" si="57"/>
        <v>1430181600001</v>
      </c>
      <c r="G701" s="2" t="s">
        <v>33</v>
      </c>
      <c r="H701" s="4">
        <v>0</v>
      </c>
      <c r="I701" s="4">
        <v>10071.620000000001</v>
      </c>
      <c r="J701" s="4">
        <v>10071.620000000001</v>
      </c>
      <c r="K701" s="4">
        <v>13064.96</v>
      </c>
      <c r="L701" s="4">
        <v>13064.96</v>
      </c>
      <c r="M701" s="4">
        <v>13064.96</v>
      </c>
      <c r="N701" s="4">
        <v>0</v>
      </c>
      <c r="O701" s="4">
        <v>-2993.34</v>
      </c>
      <c r="P701" s="20" t="e">
        <f t="shared" si="58"/>
        <v>#DIV/0!</v>
      </c>
      <c r="Q701" s="20">
        <f t="shared" si="54"/>
        <v>1.2972054148190657</v>
      </c>
      <c r="R701" s="34">
        <f t="shared" si="55"/>
        <v>13064.96</v>
      </c>
      <c r="S701" s="34">
        <f t="shared" si="56"/>
        <v>2993.3399999999983</v>
      </c>
    </row>
    <row r="702" spans="1:19" hidden="1" x14ac:dyDescent="0.25">
      <c r="A702" s="2">
        <v>1</v>
      </c>
      <c r="B702" s="2">
        <v>43019</v>
      </c>
      <c r="C702" s="2" t="s">
        <v>504</v>
      </c>
      <c r="D702" s="2">
        <v>1200101</v>
      </c>
      <c r="E702" s="2" t="s">
        <v>504</v>
      </c>
      <c r="F702" s="2" t="str">
        <f t="shared" si="57"/>
        <v>1430191200101</v>
      </c>
      <c r="G702" s="2" t="s">
        <v>48</v>
      </c>
      <c r="H702" s="4">
        <v>0</v>
      </c>
      <c r="I702" s="4">
        <v>0</v>
      </c>
      <c r="J702" s="4">
        <v>0</v>
      </c>
      <c r="K702" s="4">
        <v>37.31</v>
      </c>
      <c r="L702" s="4">
        <v>37.31</v>
      </c>
      <c r="M702" s="4">
        <v>37.31</v>
      </c>
      <c r="N702" s="4">
        <v>0</v>
      </c>
      <c r="O702" s="4">
        <v>-37.31</v>
      </c>
      <c r="P702" s="20" t="e">
        <f t="shared" si="58"/>
        <v>#DIV/0!</v>
      </c>
      <c r="Q702" s="20" t="e">
        <f t="shared" si="54"/>
        <v>#DIV/0!</v>
      </c>
      <c r="R702" s="34">
        <f t="shared" si="55"/>
        <v>37.31</v>
      </c>
      <c r="S702" s="34">
        <f t="shared" si="56"/>
        <v>37.31</v>
      </c>
    </row>
    <row r="703" spans="1:19" hidden="1" x14ac:dyDescent="0.25">
      <c r="A703" s="2">
        <v>1</v>
      </c>
      <c r="B703" s="2">
        <v>43019</v>
      </c>
      <c r="C703" s="2" t="s">
        <v>504</v>
      </c>
      <c r="D703" s="2">
        <v>1210001</v>
      </c>
      <c r="E703" s="2" t="s">
        <v>504</v>
      </c>
      <c r="F703" s="2" t="str">
        <f t="shared" si="57"/>
        <v>1430191210001</v>
      </c>
      <c r="G703" s="2" t="s">
        <v>16</v>
      </c>
      <c r="H703" s="4">
        <v>0</v>
      </c>
      <c r="I703" s="4">
        <v>0</v>
      </c>
      <c r="J703" s="4">
        <v>0</v>
      </c>
      <c r="K703" s="4">
        <v>17.11</v>
      </c>
      <c r="L703" s="4">
        <v>17.11</v>
      </c>
      <c r="M703" s="4">
        <v>17.11</v>
      </c>
      <c r="N703" s="4">
        <v>0</v>
      </c>
      <c r="O703" s="4">
        <v>-17.11</v>
      </c>
      <c r="P703" s="20" t="e">
        <f t="shared" si="58"/>
        <v>#DIV/0!</v>
      </c>
      <c r="Q703" s="20" t="e">
        <f t="shared" si="54"/>
        <v>#DIV/0!</v>
      </c>
      <c r="R703" s="34">
        <f t="shared" si="55"/>
        <v>17.11</v>
      </c>
      <c r="S703" s="34">
        <f t="shared" si="56"/>
        <v>17.11</v>
      </c>
    </row>
    <row r="704" spans="1:19" hidden="1" x14ac:dyDescent="0.25">
      <c r="A704" s="2">
        <v>1</v>
      </c>
      <c r="B704" s="2">
        <v>43019</v>
      </c>
      <c r="C704" s="2" t="s">
        <v>504</v>
      </c>
      <c r="D704" s="2">
        <v>1210101</v>
      </c>
      <c r="E704" s="2" t="s">
        <v>504</v>
      </c>
      <c r="F704" s="2" t="str">
        <f t="shared" si="57"/>
        <v>1430191210101</v>
      </c>
      <c r="G704" s="2" t="s">
        <v>17</v>
      </c>
      <c r="H704" s="4">
        <v>0</v>
      </c>
      <c r="I704" s="4">
        <v>0</v>
      </c>
      <c r="J704" s="4">
        <v>0</v>
      </c>
      <c r="K704" s="4">
        <v>14.24</v>
      </c>
      <c r="L704" s="4">
        <v>14.24</v>
      </c>
      <c r="M704" s="4">
        <v>14.24</v>
      </c>
      <c r="N704" s="4">
        <v>0</v>
      </c>
      <c r="O704" s="4">
        <v>-14.24</v>
      </c>
      <c r="P704" s="20" t="e">
        <f t="shared" si="58"/>
        <v>#DIV/0!</v>
      </c>
      <c r="Q704" s="20" t="e">
        <f t="shared" si="54"/>
        <v>#DIV/0!</v>
      </c>
      <c r="R704" s="34">
        <f t="shared" si="55"/>
        <v>14.24</v>
      </c>
      <c r="S704" s="34">
        <f t="shared" si="56"/>
        <v>14.24</v>
      </c>
    </row>
    <row r="705" spans="1:19" hidden="1" x14ac:dyDescent="0.25">
      <c r="A705" s="2">
        <v>1</v>
      </c>
      <c r="B705" s="2">
        <v>43019</v>
      </c>
      <c r="C705" s="2" t="s">
        <v>504</v>
      </c>
      <c r="D705" s="2">
        <v>1310001</v>
      </c>
      <c r="E705" s="2" t="s">
        <v>504</v>
      </c>
      <c r="F705" s="2" t="str">
        <f t="shared" si="57"/>
        <v>1430191310001</v>
      </c>
      <c r="G705" s="2" t="s">
        <v>23</v>
      </c>
      <c r="H705" s="4">
        <v>0</v>
      </c>
      <c r="I705" s="4">
        <v>25200</v>
      </c>
      <c r="J705" s="4">
        <v>25200</v>
      </c>
      <c r="K705" s="4">
        <v>0</v>
      </c>
      <c r="L705" s="4">
        <v>0</v>
      </c>
      <c r="M705" s="4">
        <v>0</v>
      </c>
      <c r="N705" s="4">
        <v>0</v>
      </c>
      <c r="O705" s="4">
        <v>25200</v>
      </c>
      <c r="P705" s="20" t="e">
        <f t="shared" si="58"/>
        <v>#DIV/0!</v>
      </c>
      <c r="Q705" s="20">
        <f t="shared" si="54"/>
        <v>0</v>
      </c>
      <c r="R705" s="34">
        <f t="shared" si="55"/>
        <v>0</v>
      </c>
      <c r="S705" s="34">
        <f t="shared" si="56"/>
        <v>-25200</v>
      </c>
    </row>
    <row r="706" spans="1:19" hidden="1" x14ac:dyDescent="0.25">
      <c r="A706" s="2">
        <v>1</v>
      </c>
      <c r="B706" s="2">
        <v>43019</v>
      </c>
      <c r="C706" s="2" t="s">
        <v>504</v>
      </c>
      <c r="D706" s="2">
        <v>1600001</v>
      </c>
      <c r="E706" s="2" t="s">
        <v>504</v>
      </c>
      <c r="F706" s="2" t="str">
        <f t="shared" si="57"/>
        <v>1430191600001</v>
      </c>
      <c r="G706" s="2" t="s">
        <v>52</v>
      </c>
      <c r="H706" s="4">
        <v>0</v>
      </c>
      <c r="I706" s="4">
        <v>10800</v>
      </c>
      <c r="J706" s="4">
        <v>10800</v>
      </c>
      <c r="K706" s="4">
        <v>24.98</v>
      </c>
      <c r="L706" s="4">
        <v>24.98</v>
      </c>
      <c r="M706" s="4">
        <v>24.98</v>
      </c>
      <c r="N706" s="4">
        <v>0</v>
      </c>
      <c r="O706" s="4">
        <v>10775.02</v>
      </c>
      <c r="P706" s="20" t="e">
        <f t="shared" si="58"/>
        <v>#DIV/0!</v>
      </c>
      <c r="Q706" s="20">
        <f t="shared" si="54"/>
        <v>2.3129629629629628E-3</v>
      </c>
      <c r="R706" s="34">
        <f t="shared" si="55"/>
        <v>24.98</v>
      </c>
      <c r="S706" s="34">
        <f t="shared" si="56"/>
        <v>-10775.02</v>
      </c>
    </row>
    <row r="707" spans="1:19" hidden="1" x14ac:dyDescent="0.25">
      <c r="A707" s="2">
        <v>1</v>
      </c>
      <c r="B707" s="2">
        <v>43020</v>
      </c>
      <c r="C707" s="2" t="s">
        <v>504</v>
      </c>
      <c r="D707" s="2">
        <v>1200101</v>
      </c>
      <c r="E707" s="2" t="s">
        <v>504</v>
      </c>
      <c r="F707" s="2" t="str">
        <f t="shared" si="57"/>
        <v>1430201200101</v>
      </c>
      <c r="G707" s="2" t="s">
        <v>48</v>
      </c>
      <c r="H707" s="4">
        <v>0</v>
      </c>
      <c r="I707" s="4">
        <v>0</v>
      </c>
      <c r="J707" s="4">
        <v>0</v>
      </c>
      <c r="K707" s="4">
        <v>74.63</v>
      </c>
      <c r="L707" s="4">
        <v>74.63</v>
      </c>
      <c r="M707" s="4">
        <v>74.63</v>
      </c>
      <c r="N707" s="4">
        <v>0</v>
      </c>
      <c r="O707" s="4">
        <v>-74.63</v>
      </c>
      <c r="P707" s="20" t="e">
        <f t="shared" si="58"/>
        <v>#DIV/0!</v>
      </c>
      <c r="Q707" s="20" t="e">
        <f t="shared" ref="Q707:Q770" si="59">(L707*100%)/J707</f>
        <v>#DIV/0!</v>
      </c>
      <c r="R707" s="34">
        <f t="shared" ref="R707:R770" si="60">L707-H707</f>
        <v>74.63</v>
      </c>
      <c r="S707" s="34">
        <f t="shared" ref="S707:S770" si="61">L707-J707</f>
        <v>74.63</v>
      </c>
    </row>
    <row r="708" spans="1:19" hidden="1" x14ac:dyDescent="0.25">
      <c r="A708" s="2">
        <v>1</v>
      </c>
      <c r="B708" s="2">
        <v>43020</v>
      </c>
      <c r="C708" s="2" t="s">
        <v>504</v>
      </c>
      <c r="D708" s="2">
        <v>1210001</v>
      </c>
      <c r="E708" s="2" t="s">
        <v>504</v>
      </c>
      <c r="F708" s="2" t="str">
        <f t="shared" si="57"/>
        <v>1430201210001</v>
      </c>
      <c r="G708" s="2" t="s">
        <v>16</v>
      </c>
      <c r="H708" s="4">
        <v>0</v>
      </c>
      <c r="I708" s="4">
        <v>0</v>
      </c>
      <c r="J708" s="4">
        <v>0</v>
      </c>
      <c r="K708" s="4">
        <v>34.22</v>
      </c>
      <c r="L708" s="4">
        <v>34.22</v>
      </c>
      <c r="M708" s="4">
        <v>34.22</v>
      </c>
      <c r="N708" s="4">
        <v>0</v>
      </c>
      <c r="O708" s="4">
        <v>-34.22</v>
      </c>
      <c r="P708" s="20" t="e">
        <f t="shared" si="58"/>
        <v>#DIV/0!</v>
      </c>
      <c r="Q708" s="20" t="e">
        <f t="shared" si="59"/>
        <v>#DIV/0!</v>
      </c>
      <c r="R708" s="34">
        <f t="shared" si="60"/>
        <v>34.22</v>
      </c>
      <c r="S708" s="34">
        <f t="shared" si="61"/>
        <v>34.22</v>
      </c>
    </row>
    <row r="709" spans="1:19" hidden="1" x14ac:dyDescent="0.25">
      <c r="A709" s="2">
        <v>1</v>
      </c>
      <c r="B709" s="2">
        <v>43020</v>
      </c>
      <c r="C709" s="2" t="s">
        <v>504</v>
      </c>
      <c r="D709" s="2">
        <v>1210101</v>
      </c>
      <c r="E709" s="2" t="s">
        <v>504</v>
      </c>
      <c r="F709" s="2" t="str">
        <f t="shared" si="57"/>
        <v>1430201210101</v>
      </c>
      <c r="G709" s="2" t="s">
        <v>93</v>
      </c>
      <c r="H709" s="4">
        <v>0</v>
      </c>
      <c r="I709" s="4">
        <v>0</v>
      </c>
      <c r="J709" s="4">
        <v>0</v>
      </c>
      <c r="K709" s="4">
        <v>29.26</v>
      </c>
      <c r="L709" s="4">
        <v>29.26</v>
      </c>
      <c r="M709" s="4">
        <v>29.26</v>
      </c>
      <c r="N709" s="4">
        <v>0</v>
      </c>
      <c r="O709" s="4">
        <v>-29.26</v>
      </c>
      <c r="P709" s="20" t="e">
        <f t="shared" si="58"/>
        <v>#DIV/0!</v>
      </c>
      <c r="Q709" s="20" t="e">
        <f t="shared" si="59"/>
        <v>#DIV/0!</v>
      </c>
      <c r="R709" s="34">
        <f t="shared" si="60"/>
        <v>29.26</v>
      </c>
      <c r="S709" s="34">
        <f t="shared" si="61"/>
        <v>29.26</v>
      </c>
    </row>
    <row r="710" spans="1:19" hidden="1" x14ac:dyDescent="0.25">
      <c r="A710" s="2">
        <v>1</v>
      </c>
      <c r="B710" s="2">
        <v>43020</v>
      </c>
      <c r="C710" s="2" t="s">
        <v>504</v>
      </c>
      <c r="D710" s="2">
        <v>1310001</v>
      </c>
      <c r="E710" s="2" t="s">
        <v>504</v>
      </c>
      <c r="F710" s="2" t="str">
        <f t="shared" si="57"/>
        <v>1430201310001</v>
      </c>
      <c r="G710" s="2" t="s">
        <v>23</v>
      </c>
      <c r="H710" s="4">
        <v>0</v>
      </c>
      <c r="I710" s="4">
        <v>25200</v>
      </c>
      <c r="J710" s="4">
        <v>25200</v>
      </c>
      <c r="K710" s="4">
        <v>0</v>
      </c>
      <c r="L710" s="4">
        <v>0</v>
      </c>
      <c r="M710" s="4">
        <v>0</v>
      </c>
      <c r="N710" s="4">
        <v>0</v>
      </c>
      <c r="O710" s="4">
        <v>25200</v>
      </c>
      <c r="P710" s="20" t="e">
        <f t="shared" si="58"/>
        <v>#DIV/0!</v>
      </c>
      <c r="Q710" s="20">
        <f t="shared" si="59"/>
        <v>0</v>
      </c>
      <c r="R710" s="34">
        <f t="shared" si="60"/>
        <v>0</v>
      </c>
      <c r="S710" s="34">
        <f t="shared" si="61"/>
        <v>-25200</v>
      </c>
    </row>
    <row r="711" spans="1:19" hidden="1" x14ac:dyDescent="0.25">
      <c r="A711" s="2">
        <v>1</v>
      </c>
      <c r="B711" s="2">
        <v>43020</v>
      </c>
      <c r="C711" s="2" t="s">
        <v>504</v>
      </c>
      <c r="D711" s="2">
        <v>1600001</v>
      </c>
      <c r="E711" s="2" t="s">
        <v>504</v>
      </c>
      <c r="F711" s="2" t="str">
        <f t="shared" si="57"/>
        <v>1430201600001</v>
      </c>
      <c r="G711" s="2" t="s">
        <v>52</v>
      </c>
      <c r="H711" s="4">
        <v>0</v>
      </c>
      <c r="I711" s="4">
        <v>10800</v>
      </c>
      <c r="J711" s="4">
        <v>10800</v>
      </c>
      <c r="K711" s="4">
        <v>50.25</v>
      </c>
      <c r="L711" s="4">
        <v>50.25</v>
      </c>
      <c r="M711" s="4">
        <v>50.25</v>
      </c>
      <c r="N711" s="4">
        <v>0</v>
      </c>
      <c r="O711" s="4">
        <v>10749.75</v>
      </c>
      <c r="P711" s="20" t="e">
        <f t="shared" si="58"/>
        <v>#DIV/0!</v>
      </c>
      <c r="Q711" s="20">
        <f t="shared" si="59"/>
        <v>4.6527777777777774E-3</v>
      </c>
      <c r="R711" s="34">
        <f t="shared" si="60"/>
        <v>50.25</v>
      </c>
      <c r="S711" s="34">
        <f t="shared" si="61"/>
        <v>-10749.75</v>
      </c>
    </row>
    <row r="712" spans="1:19" hidden="1" x14ac:dyDescent="0.25">
      <c r="A712" s="2">
        <v>1</v>
      </c>
      <c r="B712" s="2">
        <v>43021</v>
      </c>
      <c r="C712" s="2" t="s">
        <v>504</v>
      </c>
      <c r="D712" s="2">
        <v>1200101</v>
      </c>
      <c r="E712" s="2" t="s">
        <v>504</v>
      </c>
      <c r="F712" s="2" t="str">
        <f t="shared" si="57"/>
        <v>1430211200101</v>
      </c>
      <c r="G712" s="2" t="s">
        <v>48</v>
      </c>
      <c r="H712" s="4">
        <v>0</v>
      </c>
      <c r="I712" s="4">
        <v>0</v>
      </c>
      <c r="J712" s="4">
        <v>0</v>
      </c>
      <c r="K712" s="4">
        <v>708.96</v>
      </c>
      <c r="L712" s="4">
        <v>708.96</v>
      </c>
      <c r="M712" s="4">
        <v>708.96</v>
      </c>
      <c r="N712" s="4">
        <v>0</v>
      </c>
      <c r="O712" s="4">
        <v>-708.96</v>
      </c>
      <c r="P712" s="20" t="e">
        <f t="shared" si="58"/>
        <v>#DIV/0!</v>
      </c>
      <c r="Q712" s="20" t="e">
        <f t="shared" si="59"/>
        <v>#DIV/0!</v>
      </c>
      <c r="R712" s="34">
        <f t="shared" si="60"/>
        <v>708.96</v>
      </c>
      <c r="S712" s="34">
        <f t="shared" si="61"/>
        <v>708.96</v>
      </c>
    </row>
    <row r="713" spans="1:19" hidden="1" x14ac:dyDescent="0.25">
      <c r="A713" s="2">
        <v>1</v>
      </c>
      <c r="B713" s="2">
        <v>43021</v>
      </c>
      <c r="C713" s="2" t="s">
        <v>504</v>
      </c>
      <c r="D713" s="2">
        <v>1200601</v>
      </c>
      <c r="E713" s="2" t="s">
        <v>504</v>
      </c>
      <c r="F713" s="2" t="str">
        <f t="shared" si="57"/>
        <v>1430211200601</v>
      </c>
      <c r="G713" s="2" t="s">
        <v>53</v>
      </c>
      <c r="H713" s="4">
        <v>0</v>
      </c>
      <c r="I713" s="4">
        <v>0</v>
      </c>
      <c r="J713" s="4">
        <v>0</v>
      </c>
      <c r="K713" s="4">
        <v>45.21</v>
      </c>
      <c r="L713" s="4">
        <v>45.21</v>
      </c>
      <c r="M713" s="4">
        <v>45.21</v>
      </c>
      <c r="N713" s="4">
        <v>0</v>
      </c>
      <c r="O713" s="4">
        <v>-45.21</v>
      </c>
      <c r="P713" s="20" t="e">
        <f t="shared" si="58"/>
        <v>#DIV/0!</v>
      </c>
      <c r="Q713" s="20" t="e">
        <f t="shared" si="59"/>
        <v>#DIV/0!</v>
      </c>
      <c r="R713" s="34">
        <f t="shared" si="60"/>
        <v>45.21</v>
      </c>
      <c r="S713" s="34">
        <f t="shared" si="61"/>
        <v>45.21</v>
      </c>
    </row>
    <row r="714" spans="1:19" hidden="1" x14ac:dyDescent="0.25">
      <c r="A714" s="2">
        <v>1</v>
      </c>
      <c r="B714" s="2">
        <v>43021</v>
      </c>
      <c r="C714" s="2" t="s">
        <v>504</v>
      </c>
      <c r="D714" s="2">
        <v>1210001</v>
      </c>
      <c r="E714" s="2" t="s">
        <v>504</v>
      </c>
      <c r="F714" s="2" t="str">
        <f t="shared" si="57"/>
        <v>1430211210001</v>
      </c>
      <c r="G714" s="2" t="s">
        <v>16</v>
      </c>
      <c r="H714" s="4">
        <v>0</v>
      </c>
      <c r="I714" s="4">
        <v>0</v>
      </c>
      <c r="J714" s="4">
        <v>0</v>
      </c>
      <c r="K714" s="4">
        <v>325.08</v>
      </c>
      <c r="L714" s="4">
        <v>325.08</v>
      </c>
      <c r="M714" s="4">
        <v>325.08</v>
      </c>
      <c r="N714" s="4">
        <v>0</v>
      </c>
      <c r="O714" s="4">
        <v>-325.08</v>
      </c>
      <c r="P714" s="20" t="e">
        <f t="shared" si="58"/>
        <v>#DIV/0!</v>
      </c>
      <c r="Q714" s="20" t="e">
        <f t="shared" si="59"/>
        <v>#DIV/0!</v>
      </c>
      <c r="R714" s="34">
        <f t="shared" si="60"/>
        <v>325.08</v>
      </c>
      <c r="S714" s="34">
        <f t="shared" si="61"/>
        <v>325.08</v>
      </c>
    </row>
    <row r="715" spans="1:19" hidden="1" x14ac:dyDescent="0.25">
      <c r="A715" s="2">
        <v>1</v>
      </c>
      <c r="B715" s="2">
        <v>43021</v>
      </c>
      <c r="C715" s="2" t="s">
        <v>504</v>
      </c>
      <c r="D715" s="2">
        <v>1210101</v>
      </c>
      <c r="E715" s="2" t="s">
        <v>504</v>
      </c>
      <c r="F715" s="2" t="str">
        <f t="shared" si="57"/>
        <v>1430211210101</v>
      </c>
      <c r="G715" s="2" t="s">
        <v>93</v>
      </c>
      <c r="H715" s="4">
        <v>0</v>
      </c>
      <c r="I715" s="4">
        <v>0</v>
      </c>
      <c r="J715" s="4">
        <v>0</v>
      </c>
      <c r="K715" s="4">
        <v>270.62</v>
      </c>
      <c r="L715" s="4">
        <v>270.62</v>
      </c>
      <c r="M715" s="4">
        <v>270.62</v>
      </c>
      <c r="N715" s="4">
        <v>0</v>
      </c>
      <c r="O715" s="4">
        <v>-270.62</v>
      </c>
      <c r="P715" s="20" t="e">
        <f t="shared" si="58"/>
        <v>#DIV/0!</v>
      </c>
      <c r="Q715" s="20" t="e">
        <f t="shared" si="59"/>
        <v>#DIV/0!</v>
      </c>
      <c r="R715" s="34">
        <f t="shared" si="60"/>
        <v>270.62</v>
      </c>
      <c r="S715" s="34">
        <f t="shared" si="61"/>
        <v>270.62</v>
      </c>
    </row>
    <row r="716" spans="1:19" hidden="1" x14ac:dyDescent="0.25">
      <c r="A716" s="2">
        <v>1</v>
      </c>
      <c r="B716" s="2">
        <v>43021</v>
      </c>
      <c r="C716" s="2" t="s">
        <v>504</v>
      </c>
      <c r="D716" s="2">
        <v>1310001</v>
      </c>
      <c r="E716" s="2" t="s">
        <v>504</v>
      </c>
      <c r="F716" s="2" t="str">
        <f t="shared" si="57"/>
        <v>1430211310001</v>
      </c>
      <c r="G716" s="2" t="s">
        <v>23</v>
      </c>
      <c r="H716" s="4">
        <v>0</v>
      </c>
      <c r="I716" s="4">
        <v>25200</v>
      </c>
      <c r="J716" s="4">
        <v>25200</v>
      </c>
      <c r="K716" s="4">
        <v>0</v>
      </c>
      <c r="L716" s="4">
        <v>0</v>
      </c>
      <c r="M716" s="4">
        <v>0</v>
      </c>
      <c r="N716" s="4">
        <v>0</v>
      </c>
      <c r="O716" s="4">
        <v>25200</v>
      </c>
      <c r="P716" s="20" t="e">
        <f t="shared" si="58"/>
        <v>#DIV/0!</v>
      </c>
      <c r="Q716" s="20">
        <f t="shared" si="59"/>
        <v>0</v>
      </c>
      <c r="R716" s="34">
        <f t="shared" si="60"/>
        <v>0</v>
      </c>
      <c r="S716" s="34">
        <f t="shared" si="61"/>
        <v>-25200</v>
      </c>
    </row>
    <row r="717" spans="1:19" hidden="1" x14ac:dyDescent="0.25">
      <c r="A717" s="2">
        <v>1</v>
      </c>
      <c r="B717" s="2">
        <v>43021</v>
      </c>
      <c r="C717" s="2" t="s">
        <v>504</v>
      </c>
      <c r="D717" s="2">
        <v>1600001</v>
      </c>
      <c r="E717" s="2" t="s">
        <v>504</v>
      </c>
      <c r="F717" s="2" t="str">
        <f t="shared" si="57"/>
        <v>1430211600001</v>
      </c>
      <c r="G717" s="2" t="s">
        <v>52</v>
      </c>
      <c r="H717" s="4">
        <v>0</v>
      </c>
      <c r="I717" s="4">
        <v>10800</v>
      </c>
      <c r="J717" s="4">
        <v>10800</v>
      </c>
      <c r="K717" s="4">
        <v>490.89</v>
      </c>
      <c r="L717" s="4">
        <v>490.89</v>
      </c>
      <c r="M717" s="4">
        <v>490.89</v>
      </c>
      <c r="N717" s="4">
        <v>0</v>
      </c>
      <c r="O717" s="4">
        <v>10309.11</v>
      </c>
      <c r="P717" s="20" t="e">
        <f t="shared" si="58"/>
        <v>#DIV/0!</v>
      </c>
      <c r="Q717" s="20">
        <f t="shared" si="59"/>
        <v>4.5452777777777779E-2</v>
      </c>
      <c r="R717" s="34">
        <f t="shared" si="60"/>
        <v>490.89</v>
      </c>
      <c r="S717" s="34">
        <f t="shared" si="61"/>
        <v>-10309.11</v>
      </c>
    </row>
    <row r="718" spans="1:19" hidden="1" x14ac:dyDescent="0.25">
      <c r="A718" s="2">
        <v>1</v>
      </c>
      <c r="B718" s="2">
        <v>43111</v>
      </c>
      <c r="C718" s="2" t="s">
        <v>504</v>
      </c>
      <c r="D718" s="2">
        <v>1310001</v>
      </c>
      <c r="E718" s="2" t="s">
        <v>504</v>
      </c>
      <c r="F718" s="2" t="str">
        <f t="shared" si="57"/>
        <v>1431111310001</v>
      </c>
      <c r="G718" s="2" t="s">
        <v>23</v>
      </c>
      <c r="H718" s="4">
        <v>407.36</v>
      </c>
      <c r="I718" s="4">
        <v>-407.36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20">
        <f t="shared" si="58"/>
        <v>0</v>
      </c>
      <c r="Q718" s="20" t="e">
        <f t="shared" si="59"/>
        <v>#DIV/0!</v>
      </c>
      <c r="R718" s="34">
        <f t="shared" si="60"/>
        <v>-407.36</v>
      </c>
      <c r="S718" s="34">
        <f t="shared" si="61"/>
        <v>0</v>
      </c>
    </row>
    <row r="719" spans="1:19" hidden="1" x14ac:dyDescent="0.25">
      <c r="A719" s="2">
        <v>1</v>
      </c>
      <c r="B719" s="2">
        <v>43111</v>
      </c>
      <c r="C719" s="2" t="s">
        <v>504</v>
      </c>
      <c r="D719" s="2">
        <v>1600001</v>
      </c>
      <c r="E719" s="2" t="s">
        <v>504</v>
      </c>
      <c r="F719" s="2" t="str">
        <f t="shared" si="57"/>
        <v>1431111600001</v>
      </c>
      <c r="G719" s="2" t="s">
        <v>33</v>
      </c>
      <c r="H719" s="4">
        <v>128.52000000000001</v>
      </c>
      <c r="I719" s="4">
        <v>-128.52000000000001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20">
        <f t="shared" si="58"/>
        <v>0</v>
      </c>
      <c r="Q719" s="20" t="e">
        <f t="shared" si="59"/>
        <v>#DIV/0!</v>
      </c>
      <c r="R719" s="34">
        <f t="shared" si="60"/>
        <v>-128.52000000000001</v>
      </c>
      <c r="S719" s="34">
        <f t="shared" si="61"/>
        <v>0</v>
      </c>
    </row>
    <row r="720" spans="1:19" hidden="1" x14ac:dyDescent="0.25">
      <c r="A720" s="2">
        <v>1</v>
      </c>
      <c r="B720" s="2">
        <v>43112</v>
      </c>
      <c r="C720" s="2" t="s">
        <v>504</v>
      </c>
      <c r="D720" s="2">
        <v>1310001</v>
      </c>
      <c r="E720" s="2" t="s">
        <v>504</v>
      </c>
      <c r="F720" s="2" t="str">
        <f t="shared" si="57"/>
        <v>1431121310001</v>
      </c>
      <c r="G720" s="2" t="s">
        <v>23</v>
      </c>
      <c r="H720" s="4">
        <v>101.84</v>
      </c>
      <c r="I720" s="4">
        <v>-101.84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20">
        <f t="shared" si="58"/>
        <v>0</v>
      </c>
      <c r="Q720" s="20" t="e">
        <f t="shared" si="59"/>
        <v>#DIV/0!</v>
      </c>
      <c r="R720" s="34">
        <f t="shared" si="60"/>
        <v>-101.84</v>
      </c>
      <c r="S720" s="34">
        <f t="shared" si="61"/>
        <v>0</v>
      </c>
    </row>
    <row r="721" spans="1:19" hidden="1" x14ac:dyDescent="0.25">
      <c r="A721" s="2">
        <v>1</v>
      </c>
      <c r="B721" s="2">
        <v>43112</v>
      </c>
      <c r="C721" s="2" t="s">
        <v>504</v>
      </c>
      <c r="D721" s="2">
        <v>1600001</v>
      </c>
      <c r="E721" s="2" t="s">
        <v>504</v>
      </c>
      <c r="F721" s="2" t="str">
        <f t="shared" si="57"/>
        <v>1431121600001</v>
      </c>
      <c r="G721" s="2" t="s">
        <v>33</v>
      </c>
      <c r="H721" s="4">
        <v>32.130000000000003</v>
      </c>
      <c r="I721" s="4">
        <v>-32.130000000000003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20">
        <f t="shared" si="58"/>
        <v>0</v>
      </c>
      <c r="Q721" s="20" t="e">
        <f t="shared" si="59"/>
        <v>#DIV/0!</v>
      </c>
      <c r="R721" s="34">
        <f t="shared" si="60"/>
        <v>-32.130000000000003</v>
      </c>
      <c r="S721" s="34">
        <f t="shared" si="61"/>
        <v>0</v>
      </c>
    </row>
    <row r="722" spans="1:19" hidden="1" x14ac:dyDescent="0.25">
      <c r="A722" s="2">
        <v>1</v>
      </c>
      <c r="B722" s="2">
        <v>43114</v>
      </c>
      <c r="C722" s="2" t="s">
        <v>504</v>
      </c>
      <c r="D722" s="2">
        <v>1310001</v>
      </c>
      <c r="E722" s="2" t="s">
        <v>504</v>
      </c>
      <c r="F722" s="2" t="str">
        <f t="shared" si="57"/>
        <v>1431141310001</v>
      </c>
      <c r="G722" s="2" t="s">
        <v>23</v>
      </c>
      <c r="H722" s="4">
        <v>101.84</v>
      </c>
      <c r="I722" s="4">
        <v>-101.84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20">
        <f t="shared" si="58"/>
        <v>0</v>
      </c>
      <c r="Q722" s="20" t="e">
        <f t="shared" si="59"/>
        <v>#DIV/0!</v>
      </c>
      <c r="R722" s="34">
        <f t="shared" si="60"/>
        <v>-101.84</v>
      </c>
      <c r="S722" s="34">
        <f t="shared" si="61"/>
        <v>0</v>
      </c>
    </row>
    <row r="723" spans="1:19" hidden="1" x14ac:dyDescent="0.25">
      <c r="A723" s="2">
        <v>1</v>
      </c>
      <c r="B723" s="2">
        <v>43114</v>
      </c>
      <c r="C723" s="2" t="s">
        <v>504</v>
      </c>
      <c r="D723" s="2">
        <v>1600001</v>
      </c>
      <c r="E723" s="2" t="s">
        <v>504</v>
      </c>
      <c r="F723" s="2" t="str">
        <f t="shared" si="57"/>
        <v>1431141600001</v>
      </c>
      <c r="G723" s="2" t="s">
        <v>33</v>
      </c>
      <c r="H723" s="4">
        <v>32.130000000000003</v>
      </c>
      <c r="I723" s="4">
        <v>-32.130000000000003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20">
        <f t="shared" si="58"/>
        <v>0</v>
      </c>
      <c r="Q723" s="20" t="e">
        <f t="shared" si="59"/>
        <v>#DIV/0!</v>
      </c>
      <c r="R723" s="34">
        <f t="shared" si="60"/>
        <v>-32.130000000000003</v>
      </c>
      <c r="S723" s="34">
        <f t="shared" si="61"/>
        <v>0</v>
      </c>
    </row>
    <row r="724" spans="1:19" hidden="1" x14ac:dyDescent="0.25">
      <c r="A724" s="2">
        <v>1</v>
      </c>
      <c r="B724" s="2">
        <v>91200</v>
      </c>
      <c r="C724" s="2" t="s">
        <v>505</v>
      </c>
      <c r="D724" s="2">
        <v>2300002</v>
      </c>
      <c r="E724" s="2" t="s">
        <v>505</v>
      </c>
      <c r="F724" s="2" t="str">
        <f t="shared" si="57"/>
        <v>1912002300002</v>
      </c>
      <c r="G724" s="2" t="s">
        <v>103</v>
      </c>
      <c r="H724" s="4">
        <v>36500</v>
      </c>
      <c r="I724" s="4">
        <v>0</v>
      </c>
      <c r="J724" s="4">
        <v>36500</v>
      </c>
      <c r="K724" s="4">
        <v>38935</v>
      </c>
      <c r="L724" s="4">
        <v>38935</v>
      </c>
      <c r="M724" s="4">
        <v>38935</v>
      </c>
      <c r="N724" s="4">
        <v>0</v>
      </c>
      <c r="O724" s="4">
        <v>-2435</v>
      </c>
      <c r="P724" s="20">
        <f t="shared" si="58"/>
        <v>1.0667123287671232</v>
      </c>
      <c r="Q724" s="20">
        <f t="shared" si="59"/>
        <v>1.0667123287671232</v>
      </c>
      <c r="R724" s="34">
        <f t="shared" si="60"/>
        <v>2435</v>
      </c>
      <c r="S724" s="34">
        <f t="shared" si="61"/>
        <v>2435</v>
      </c>
    </row>
    <row r="725" spans="1:19" hidden="1" x14ac:dyDescent="0.25">
      <c r="A725" s="2">
        <v>5</v>
      </c>
      <c r="B725" s="2">
        <v>33400</v>
      </c>
      <c r="C725" s="2" t="s">
        <v>505</v>
      </c>
      <c r="D725" s="2">
        <v>2279937</v>
      </c>
      <c r="E725" s="2" t="s">
        <v>505</v>
      </c>
      <c r="F725" s="2" t="str">
        <f t="shared" si="57"/>
        <v>5334002279937</v>
      </c>
      <c r="G725" s="2" t="s">
        <v>258</v>
      </c>
      <c r="H725" s="4">
        <v>1500</v>
      </c>
      <c r="I725" s="4">
        <v>0</v>
      </c>
      <c r="J725" s="4">
        <v>1500</v>
      </c>
      <c r="K725" s="4">
        <v>0</v>
      </c>
      <c r="L725" s="4">
        <v>0</v>
      </c>
      <c r="M725" s="4">
        <v>0</v>
      </c>
      <c r="N725" s="4">
        <v>0</v>
      </c>
      <c r="O725" s="4">
        <v>1500</v>
      </c>
      <c r="P725" s="20">
        <f t="shared" si="58"/>
        <v>0</v>
      </c>
      <c r="Q725" s="20">
        <f t="shared" si="59"/>
        <v>0</v>
      </c>
      <c r="R725" s="34">
        <f t="shared" si="60"/>
        <v>-1500</v>
      </c>
      <c r="S725" s="34">
        <f t="shared" si="61"/>
        <v>-1500</v>
      </c>
    </row>
    <row r="726" spans="1:19" hidden="1" x14ac:dyDescent="0.25">
      <c r="A726" s="2">
        <v>5</v>
      </c>
      <c r="B726" s="2">
        <v>33400</v>
      </c>
      <c r="C726" s="2" t="s">
        <v>505</v>
      </c>
      <c r="D726" s="2">
        <v>2279905</v>
      </c>
      <c r="E726" s="2" t="s">
        <v>505</v>
      </c>
      <c r="F726" s="2" t="str">
        <f t="shared" si="57"/>
        <v>5334002279905</v>
      </c>
      <c r="G726" s="2" t="s">
        <v>252</v>
      </c>
      <c r="H726" s="4">
        <v>5000</v>
      </c>
      <c r="I726" s="4">
        <v>0</v>
      </c>
      <c r="J726" s="4">
        <v>5000</v>
      </c>
      <c r="K726" s="4">
        <v>5000</v>
      </c>
      <c r="L726" s="4">
        <v>5000</v>
      </c>
      <c r="M726" s="4">
        <v>5000</v>
      </c>
      <c r="N726" s="4">
        <v>0</v>
      </c>
      <c r="O726" s="4">
        <v>0</v>
      </c>
      <c r="P726" s="20">
        <f t="shared" si="58"/>
        <v>1</v>
      </c>
      <c r="Q726" s="20">
        <f t="shared" si="59"/>
        <v>1</v>
      </c>
      <c r="R726" s="34">
        <f t="shared" si="60"/>
        <v>0</v>
      </c>
      <c r="S726" s="34">
        <f t="shared" si="61"/>
        <v>0</v>
      </c>
    </row>
    <row r="727" spans="1:19" hidden="1" x14ac:dyDescent="0.25">
      <c r="A727" s="2">
        <v>1</v>
      </c>
      <c r="B727" s="2">
        <v>91200</v>
      </c>
      <c r="C727" s="2" t="s">
        <v>505</v>
      </c>
      <c r="D727" s="2">
        <v>2269915</v>
      </c>
      <c r="E727" s="2" t="s">
        <v>505</v>
      </c>
      <c r="F727" s="2" t="str">
        <f t="shared" ref="F727:F790" si="62">_xlfn.CONCAT(A727,B727,D727)</f>
        <v>1912002269915</v>
      </c>
      <c r="G727" s="2" t="s">
        <v>101</v>
      </c>
      <c r="H727" s="4">
        <v>14750</v>
      </c>
      <c r="I727" s="4">
        <v>0</v>
      </c>
      <c r="J727" s="4">
        <v>14750</v>
      </c>
      <c r="K727" s="4">
        <v>14284.58</v>
      </c>
      <c r="L727" s="4">
        <v>14284.58</v>
      </c>
      <c r="M727" s="4">
        <v>14284.58</v>
      </c>
      <c r="N727" s="4">
        <v>0</v>
      </c>
      <c r="O727" s="4">
        <v>465.42</v>
      </c>
      <c r="P727" s="20">
        <f t="shared" ref="P727:P790" si="63">(L727*100%)/H727</f>
        <v>0.9684461016949153</v>
      </c>
      <c r="Q727" s="20">
        <f t="shared" si="59"/>
        <v>0.9684461016949153</v>
      </c>
      <c r="R727" s="34">
        <f t="shared" si="60"/>
        <v>-465.42000000000007</v>
      </c>
      <c r="S727" s="34">
        <f t="shared" si="61"/>
        <v>-465.42000000000007</v>
      </c>
    </row>
    <row r="728" spans="1:19" hidden="1" x14ac:dyDescent="0.25">
      <c r="A728" s="2">
        <v>1</v>
      </c>
      <c r="B728" s="2">
        <v>33301</v>
      </c>
      <c r="C728" s="2" t="s">
        <v>505</v>
      </c>
      <c r="D728" s="2">
        <v>2260101</v>
      </c>
      <c r="E728" s="2" t="s">
        <v>505</v>
      </c>
      <c r="F728" s="2" t="str">
        <f t="shared" si="62"/>
        <v>1333012260101</v>
      </c>
      <c r="G728" s="2" t="s">
        <v>61</v>
      </c>
      <c r="H728" s="4">
        <v>750</v>
      </c>
      <c r="I728" s="4">
        <v>0</v>
      </c>
      <c r="J728" s="4">
        <v>750</v>
      </c>
      <c r="K728" s="4">
        <v>238.02</v>
      </c>
      <c r="L728" s="4">
        <v>238.02</v>
      </c>
      <c r="M728" s="4">
        <v>238.02</v>
      </c>
      <c r="N728" s="4">
        <v>0</v>
      </c>
      <c r="O728" s="4">
        <v>511.98</v>
      </c>
      <c r="P728" s="20">
        <f t="shared" si="63"/>
        <v>0.31736000000000003</v>
      </c>
      <c r="Q728" s="20">
        <f t="shared" si="59"/>
        <v>0.31736000000000003</v>
      </c>
      <c r="R728" s="34">
        <f t="shared" si="60"/>
        <v>-511.98</v>
      </c>
      <c r="S728" s="34">
        <f t="shared" si="61"/>
        <v>-511.98</v>
      </c>
    </row>
    <row r="729" spans="1:19" hidden="1" x14ac:dyDescent="0.25">
      <c r="A729" s="2">
        <v>1</v>
      </c>
      <c r="B729" s="2">
        <v>33302</v>
      </c>
      <c r="C729" s="2" t="s">
        <v>505</v>
      </c>
      <c r="D729" s="2">
        <v>2260101</v>
      </c>
      <c r="E729" s="2" t="s">
        <v>505</v>
      </c>
      <c r="F729" s="2" t="str">
        <f t="shared" si="62"/>
        <v>1333022260101</v>
      </c>
      <c r="G729" s="2" t="s">
        <v>61</v>
      </c>
      <c r="H729" s="4">
        <v>800</v>
      </c>
      <c r="I729" s="4">
        <v>0</v>
      </c>
      <c r="J729" s="4">
        <v>800</v>
      </c>
      <c r="K729" s="4">
        <v>1929.43</v>
      </c>
      <c r="L729" s="4">
        <v>1929.43</v>
      </c>
      <c r="M729" s="4">
        <v>1929.43</v>
      </c>
      <c r="N729" s="4">
        <v>0</v>
      </c>
      <c r="O729" s="4">
        <v>-1129.43</v>
      </c>
      <c r="P729" s="20">
        <f t="shared" si="63"/>
        <v>2.4117875</v>
      </c>
      <c r="Q729" s="20">
        <f t="shared" si="59"/>
        <v>2.4117875</v>
      </c>
      <c r="R729" s="34">
        <f t="shared" si="60"/>
        <v>1129.43</v>
      </c>
      <c r="S729" s="34">
        <f t="shared" si="61"/>
        <v>1129.43</v>
      </c>
    </row>
    <row r="730" spans="1:19" hidden="1" x14ac:dyDescent="0.25">
      <c r="A730" s="2">
        <v>1</v>
      </c>
      <c r="B730" s="2">
        <v>49100</v>
      </c>
      <c r="C730" s="2" t="s">
        <v>505</v>
      </c>
      <c r="D730" s="2">
        <v>2260101</v>
      </c>
      <c r="E730" s="2" t="s">
        <v>505</v>
      </c>
      <c r="F730" s="2" t="str">
        <f t="shared" si="62"/>
        <v>1491002260101</v>
      </c>
      <c r="G730" s="2" t="s">
        <v>61</v>
      </c>
      <c r="H730" s="4">
        <v>1000</v>
      </c>
      <c r="I730" s="4">
        <v>0</v>
      </c>
      <c r="J730" s="4">
        <v>1000</v>
      </c>
      <c r="K730" s="4">
        <v>360</v>
      </c>
      <c r="L730" s="4">
        <v>360</v>
      </c>
      <c r="M730" s="4">
        <v>360</v>
      </c>
      <c r="N730" s="4">
        <v>0</v>
      </c>
      <c r="O730" s="4">
        <v>640</v>
      </c>
      <c r="P730" s="20">
        <f t="shared" si="63"/>
        <v>0.36</v>
      </c>
      <c r="Q730" s="20">
        <f t="shared" si="59"/>
        <v>0.36</v>
      </c>
      <c r="R730" s="34">
        <f t="shared" si="60"/>
        <v>-640</v>
      </c>
      <c r="S730" s="34">
        <f t="shared" si="61"/>
        <v>-640</v>
      </c>
    </row>
    <row r="731" spans="1:19" hidden="1" x14ac:dyDescent="0.25">
      <c r="A731" s="2">
        <v>1</v>
      </c>
      <c r="B731" s="2">
        <v>43901</v>
      </c>
      <c r="C731" s="2" t="s">
        <v>504</v>
      </c>
      <c r="D731" s="2">
        <v>1310001</v>
      </c>
      <c r="E731" s="2" t="s">
        <v>504</v>
      </c>
      <c r="F731" s="2" t="str">
        <f t="shared" si="62"/>
        <v>1439011310001</v>
      </c>
      <c r="G731" s="2" t="s">
        <v>23</v>
      </c>
      <c r="H731" s="4">
        <v>310.83</v>
      </c>
      <c r="I731" s="4">
        <v>0</v>
      </c>
      <c r="J731" s="4">
        <v>310.83</v>
      </c>
      <c r="K731" s="4">
        <v>0</v>
      </c>
      <c r="L731" s="4">
        <v>0</v>
      </c>
      <c r="M731" s="4">
        <v>0</v>
      </c>
      <c r="N731" s="4">
        <v>0</v>
      </c>
      <c r="O731" s="4">
        <v>310.83</v>
      </c>
      <c r="P731" s="20">
        <f t="shared" si="63"/>
        <v>0</v>
      </c>
      <c r="Q731" s="20">
        <f t="shared" si="59"/>
        <v>0</v>
      </c>
      <c r="R731" s="34">
        <f t="shared" si="60"/>
        <v>-310.83</v>
      </c>
      <c r="S731" s="34">
        <f t="shared" si="61"/>
        <v>-310.83</v>
      </c>
    </row>
    <row r="732" spans="1:19" hidden="1" x14ac:dyDescent="0.25">
      <c r="A732" s="2">
        <v>1</v>
      </c>
      <c r="B732" s="2">
        <v>43901</v>
      </c>
      <c r="C732" s="2" t="s">
        <v>504</v>
      </c>
      <c r="D732" s="2">
        <v>1310003</v>
      </c>
      <c r="E732" s="2" t="s">
        <v>504</v>
      </c>
      <c r="F732" s="2" t="str">
        <f t="shared" si="62"/>
        <v>1439011310003</v>
      </c>
      <c r="G732" s="2" t="s">
        <v>25</v>
      </c>
      <c r="H732" s="4">
        <v>148.25</v>
      </c>
      <c r="I732" s="4">
        <v>0</v>
      </c>
      <c r="J732" s="4">
        <v>148.25</v>
      </c>
      <c r="K732" s="4">
        <v>0</v>
      </c>
      <c r="L732" s="4">
        <v>0</v>
      </c>
      <c r="M732" s="4">
        <v>0</v>
      </c>
      <c r="N732" s="4">
        <v>0</v>
      </c>
      <c r="O732" s="4">
        <v>148.25</v>
      </c>
      <c r="P732" s="20">
        <f t="shared" si="63"/>
        <v>0</v>
      </c>
      <c r="Q732" s="20">
        <f t="shared" si="59"/>
        <v>0</v>
      </c>
      <c r="R732" s="34">
        <f t="shared" si="60"/>
        <v>-148.25</v>
      </c>
      <c r="S732" s="34">
        <f t="shared" si="61"/>
        <v>-148.25</v>
      </c>
    </row>
    <row r="733" spans="1:19" hidden="1" x14ac:dyDescent="0.25">
      <c r="A733" s="2">
        <v>1</v>
      </c>
      <c r="B733" s="2">
        <v>43901</v>
      </c>
      <c r="C733" s="2" t="s">
        <v>504</v>
      </c>
      <c r="D733" s="2">
        <v>1310004</v>
      </c>
      <c r="E733" s="2" t="s">
        <v>504</v>
      </c>
      <c r="F733" s="2" t="str">
        <f t="shared" si="62"/>
        <v>1439011310004</v>
      </c>
      <c r="G733" s="2" t="s">
        <v>26</v>
      </c>
      <c r="H733" s="4">
        <v>123.42</v>
      </c>
      <c r="I733" s="4">
        <v>0</v>
      </c>
      <c r="J733" s="4">
        <v>123.42</v>
      </c>
      <c r="K733" s="4">
        <v>0</v>
      </c>
      <c r="L733" s="4">
        <v>0</v>
      </c>
      <c r="M733" s="4">
        <v>0</v>
      </c>
      <c r="N733" s="4">
        <v>0</v>
      </c>
      <c r="O733" s="4">
        <v>123.42</v>
      </c>
      <c r="P733" s="20">
        <f t="shared" si="63"/>
        <v>0</v>
      </c>
      <c r="Q733" s="20">
        <f t="shared" si="59"/>
        <v>0</v>
      </c>
      <c r="R733" s="34">
        <f t="shared" si="60"/>
        <v>-123.42</v>
      </c>
      <c r="S733" s="34">
        <f t="shared" si="61"/>
        <v>-123.42</v>
      </c>
    </row>
    <row r="734" spans="1:19" hidden="1" x14ac:dyDescent="0.25">
      <c r="A734" s="2">
        <v>1</v>
      </c>
      <c r="B734" s="2">
        <v>43901</v>
      </c>
      <c r="C734" s="2" t="s">
        <v>504</v>
      </c>
      <c r="D734" s="2">
        <v>1600001</v>
      </c>
      <c r="E734" s="2" t="s">
        <v>504</v>
      </c>
      <c r="F734" s="2" t="str">
        <f t="shared" si="62"/>
        <v>1439011600001</v>
      </c>
      <c r="G734" s="2" t="s">
        <v>33</v>
      </c>
      <c r="H734" s="4">
        <v>190.77</v>
      </c>
      <c r="I734" s="4">
        <v>0</v>
      </c>
      <c r="J734" s="4">
        <v>190.77</v>
      </c>
      <c r="K734" s="4">
        <v>0</v>
      </c>
      <c r="L734" s="4">
        <v>0</v>
      </c>
      <c r="M734" s="4">
        <v>0</v>
      </c>
      <c r="N734" s="4">
        <v>0</v>
      </c>
      <c r="O734" s="4">
        <v>190.77</v>
      </c>
      <c r="P734" s="20">
        <f t="shared" si="63"/>
        <v>0</v>
      </c>
      <c r="Q734" s="20">
        <f t="shared" si="59"/>
        <v>0</v>
      </c>
      <c r="R734" s="34">
        <f t="shared" si="60"/>
        <v>-190.77</v>
      </c>
      <c r="S734" s="34">
        <f t="shared" si="61"/>
        <v>-190.77</v>
      </c>
    </row>
    <row r="735" spans="1:19" hidden="1" x14ac:dyDescent="0.25">
      <c r="A735" s="2">
        <v>1</v>
      </c>
      <c r="B735" s="2">
        <v>43902</v>
      </c>
      <c r="C735" s="2" t="s">
        <v>504</v>
      </c>
      <c r="D735" s="2">
        <v>1310001</v>
      </c>
      <c r="E735" s="2" t="s">
        <v>504</v>
      </c>
      <c r="F735" s="2" t="str">
        <f t="shared" si="62"/>
        <v>1439021310001</v>
      </c>
      <c r="G735" s="2" t="s">
        <v>23</v>
      </c>
      <c r="H735" s="4">
        <v>310.83</v>
      </c>
      <c r="I735" s="4">
        <v>0</v>
      </c>
      <c r="J735" s="4">
        <v>310.83</v>
      </c>
      <c r="K735" s="4">
        <v>0</v>
      </c>
      <c r="L735" s="4">
        <v>0</v>
      </c>
      <c r="M735" s="4">
        <v>0</v>
      </c>
      <c r="N735" s="4">
        <v>0</v>
      </c>
      <c r="O735" s="4">
        <v>310.83</v>
      </c>
      <c r="P735" s="20">
        <f t="shared" si="63"/>
        <v>0</v>
      </c>
      <c r="Q735" s="20">
        <f t="shared" si="59"/>
        <v>0</v>
      </c>
      <c r="R735" s="34">
        <f t="shared" si="60"/>
        <v>-310.83</v>
      </c>
      <c r="S735" s="34">
        <f t="shared" si="61"/>
        <v>-310.83</v>
      </c>
    </row>
    <row r="736" spans="1:19" hidden="1" x14ac:dyDescent="0.25">
      <c r="A736" s="2">
        <v>1</v>
      </c>
      <c r="B736" s="2">
        <v>43902</v>
      </c>
      <c r="C736" s="2" t="s">
        <v>504</v>
      </c>
      <c r="D736" s="2">
        <v>1310003</v>
      </c>
      <c r="E736" s="2" t="s">
        <v>504</v>
      </c>
      <c r="F736" s="2" t="str">
        <f t="shared" si="62"/>
        <v>1439021310003</v>
      </c>
      <c r="G736" s="2" t="s">
        <v>25</v>
      </c>
      <c r="H736" s="4">
        <v>148.25</v>
      </c>
      <c r="I736" s="4">
        <v>0</v>
      </c>
      <c r="J736" s="4">
        <v>148.25</v>
      </c>
      <c r="K736" s="4">
        <v>0</v>
      </c>
      <c r="L736" s="4">
        <v>0</v>
      </c>
      <c r="M736" s="4">
        <v>0</v>
      </c>
      <c r="N736" s="4">
        <v>0</v>
      </c>
      <c r="O736" s="4">
        <v>148.25</v>
      </c>
      <c r="P736" s="20">
        <f t="shared" si="63"/>
        <v>0</v>
      </c>
      <c r="Q736" s="20">
        <f t="shared" si="59"/>
        <v>0</v>
      </c>
      <c r="R736" s="34">
        <f t="shared" si="60"/>
        <v>-148.25</v>
      </c>
      <c r="S736" s="34">
        <f t="shared" si="61"/>
        <v>-148.25</v>
      </c>
    </row>
    <row r="737" spans="1:19" hidden="1" x14ac:dyDescent="0.25">
      <c r="A737" s="2">
        <v>1</v>
      </c>
      <c r="B737" s="2">
        <v>43902</v>
      </c>
      <c r="C737" s="2" t="s">
        <v>504</v>
      </c>
      <c r="D737" s="2">
        <v>1310004</v>
      </c>
      <c r="E737" s="2" t="s">
        <v>504</v>
      </c>
      <c r="F737" s="2" t="str">
        <f t="shared" si="62"/>
        <v>1439021310004</v>
      </c>
      <c r="G737" s="2" t="s">
        <v>26</v>
      </c>
      <c r="H737" s="4">
        <v>123.42</v>
      </c>
      <c r="I737" s="4">
        <v>0</v>
      </c>
      <c r="J737" s="4">
        <v>123.42</v>
      </c>
      <c r="K737" s="4">
        <v>0</v>
      </c>
      <c r="L737" s="4">
        <v>0</v>
      </c>
      <c r="M737" s="4">
        <v>0</v>
      </c>
      <c r="N737" s="4">
        <v>0</v>
      </c>
      <c r="O737" s="4">
        <v>123.42</v>
      </c>
      <c r="P737" s="20">
        <f t="shared" si="63"/>
        <v>0</v>
      </c>
      <c r="Q737" s="20">
        <f t="shared" si="59"/>
        <v>0</v>
      </c>
      <c r="R737" s="34">
        <f t="shared" si="60"/>
        <v>-123.42</v>
      </c>
      <c r="S737" s="34">
        <f t="shared" si="61"/>
        <v>-123.42</v>
      </c>
    </row>
    <row r="738" spans="1:19" hidden="1" x14ac:dyDescent="0.25">
      <c r="A738" s="2">
        <v>1</v>
      </c>
      <c r="B738" s="2">
        <v>43902</v>
      </c>
      <c r="C738" s="2" t="s">
        <v>504</v>
      </c>
      <c r="D738" s="2">
        <v>1600001</v>
      </c>
      <c r="E738" s="2" t="s">
        <v>504</v>
      </c>
      <c r="F738" s="2" t="str">
        <f t="shared" si="62"/>
        <v>1439021600001</v>
      </c>
      <c r="G738" s="2" t="s">
        <v>33</v>
      </c>
      <c r="H738" s="4">
        <v>190.77</v>
      </c>
      <c r="I738" s="4">
        <v>0</v>
      </c>
      <c r="J738" s="4">
        <v>190.77</v>
      </c>
      <c r="K738" s="4">
        <v>0</v>
      </c>
      <c r="L738" s="4">
        <v>0</v>
      </c>
      <c r="M738" s="4">
        <v>0</v>
      </c>
      <c r="N738" s="4">
        <v>0</v>
      </c>
      <c r="O738" s="4">
        <v>190.77</v>
      </c>
      <c r="P738" s="20">
        <f t="shared" si="63"/>
        <v>0</v>
      </c>
      <c r="Q738" s="20">
        <f t="shared" si="59"/>
        <v>0</v>
      </c>
      <c r="R738" s="34">
        <f t="shared" si="60"/>
        <v>-190.77</v>
      </c>
      <c r="S738" s="34">
        <f t="shared" si="61"/>
        <v>-190.77</v>
      </c>
    </row>
    <row r="739" spans="1:19" hidden="1" x14ac:dyDescent="0.25">
      <c r="A739" s="2">
        <v>1</v>
      </c>
      <c r="B739" s="2">
        <v>43903</v>
      </c>
      <c r="C739" s="2" t="s">
        <v>504</v>
      </c>
      <c r="D739" s="2">
        <v>1310001</v>
      </c>
      <c r="E739" s="2" t="s">
        <v>504</v>
      </c>
      <c r="F739" s="2" t="str">
        <f t="shared" si="62"/>
        <v>1439031310001</v>
      </c>
      <c r="G739" s="2" t="s">
        <v>23</v>
      </c>
      <c r="H739" s="4">
        <v>310.83</v>
      </c>
      <c r="I739" s="4">
        <v>0</v>
      </c>
      <c r="J739" s="4">
        <v>310.83</v>
      </c>
      <c r="K739" s="4">
        <v>0</v>
      </c>
      <c r="L739" s="4">
        <v>0</v>
      </c>
      <c r="M739" s="4">
        <v>0</v>
      </c>
      <c r="N739" s="4">
        <v>0</v>
      </c>
      <c r="O739" s="4">
        <v>310.83</v>
      </c>
      <c r="P739" s="20">
        <f t="shared" si="63"/>
        <v>0</v>
      </c>
      <c r="Q739" s="20">
        <f t="shared" si="59"/>
        <v>0</v>
      </c>
      <c r="R739" s="34">
        <f t="shared" si="60"/>
        <v>-310.83</v>
      </c>
      <c r="S739" s="34">
        <f t="shared" si="61"/>
        <v>-310.83</v>
      </c>
    </row>
    <row r="740" spans="1:19" hidden="1" x14ac:dyDescent="0.25">
      <c r="A740" s="2">
        <v>1</v>
      </c>
      <c r="B740" s="2">
        <v>43903</v>
      </c>
      <c r="C740" s="2" t="s">
        <v>504</v>
      </c>
      <c r="D740" s="2">
        <v>1310003</v>
      </c>
      <c r="E740" s="2" t="s">
        <v>504</v>
      </c>
      <c r="F740" s="2" t="str">
        <f t="shared" si="62"/>
        <v>1439031310003</v>
      </c>
      <c r="G740" s="2" t="s">
        <v>25</v>
      </c>
      <c r="H740" s="4">
        <v>148.25</v>
      </c>
      <c r="I740" s="4">
        <v>0</v>
      </c>
      <c r="J740" s="4">
        <v>148.25</v>
      </c>
      <c r="K740" s="4">
        <v>0</v>
      </c>
      <c r="L740" s="4">
        <v>0</v>
      </c>
      <c r="M740" s="4">
        <v>0</v>
      </c>
      <c r="N740" s="4">
        <v>0</v>
      </c>
      <c r="O740" s="4">
        <v>148.25</v>
      </c>
      <c r="P740" s="20">
        <f t="shared" si="63"/>
        <v>0</v>
      </c>
      <c r="Q740" s="20">
        <f t="shared" si="59"/>
        <v>0</v>
      </c>
      <c r="R740" s="34">
        <f t="shared" si="60"/>
        <v>-148.25</v>
      </c>
      <c r="S740" s="34">
        <f t="shared" si="61"/>
        <v>-148.25</v>
      </c>
    </row>
    <row r="741" spans="1:19" hidden="1" x14ac:dyDescent="0.25">
      <c r="A741" s="2">
        <v>1</v>
      </c>
      <c r="B741" s="2">
        <v>43903</v>
      </c>
      <c r="C741" s="2" t="s">
        <v>504</v>
      </c>
      <c r="D741" s="2">
        <v>1310004</v>
      </c>
      <c r="E741" s="2" t="s">
        <v>504</v>
      </c>
      <c r="F741" s="2" t="str">
        <f t="shared" si="62"/>
        <v>1439031310004</v>
      </c>
      <c r="G741" s="2" t="s">
        <v>26</v>
      </c>
      <c r="H741" s="4">
        <v>123.42</v>
      </c>
      <c r="I741" s="4">
        <v>0</v>
      </c>
      <c r="J741" s="4">
        <v>123.42</v>
      </c>
      <c r="K741" s="4">
        <v>0</v>
      </c>
      <c r="L741" s="4">
        <v>0</v>
      </c>
      <c r="M741" s="4">
        <v>0</v>
      </c>
      <c r="N741" s="4">
        <v>0</v>
      </c>
      <c r="O741" s="4">
        <v>123.42</v>
      </c>
      <c r="P741" s="20">
        <f t="shared" si="63"/>
        <v>0</v>
      </c>
      <c r="Q741" s="20">
        <f t="shared" si="59"/>
        <v>0</v>
      </c>
      <c r="R741" s="34">
        <f t="shared" si="60"/>
        <v>-123.42</v>
      </c>
      <c r="S741" s="34">
        <f t="shared" si="61"/>
        <v>-123.42</v>
      </c>
    </row>
    <row r="742" spans="1:19" hidden="1" x14ac:dyDescent="0.25">
      <c r="A742" s="2">
        <v>1</v>
      </c>
      <c r="B742" s="2">
        <v>43903</v>
      </c>
      <c r="C742" s="2" t="s">
        <v>504</v>
      </c>
      <c r="D742" s="2">
        <v>1600001</v>
      </c>
      <c r="E742" s="2" t="s">
        <v>504</v>
      </c>
      <c r="F742" s="2" t="str">
        <f t="shared" si="62"/>
        <v>1439031600001</v>
      </c>
      <c r="G742" s="2" t="s">
        <v>33</v>
      </c>
      <c r="H742" s="4">
        <v>190.77</v>
      </c>
      <c r="I742" s="4">
        <v>0</v>
      </c>
      <c r="J742" s="4">
        <v>190.77</v>
      </c>
      <c r="K742" s="4">
        <v>0</v>
      </c>
      <c r="L742" s="4">
        <v>0</v>
      </c>
      <c r="M742" s="4">
        <v>0</v>
      </c>
      <c r="N742" s="4">
        <v>0</v>
      </c>
      <c r="O742" s="4">
        <v>190.77</v>
      </c>
      <c r="P742" s="20">
        <f t="shared" si="63"/>
        <v>0</v>
      </c>
      <c r="Q742" s="20">
        <f t="shared" si="59"/>
        <v>0</v>
      </c>
      <c r="R742" s="34">
        <f t="shared" si="60"/>
        <v>-190.77</v>
      </c>
      <c r="S742" s="34">
        <f t="shared" si="61"/>
        <v>-190.77</v>
      </c>
    </row>
    <row r="743" spans="1:19" hidden="1" x14ac:dyDescent="0.25">
      <c r="A743" s="2">
        <v>1</v>
      </c>
      <c r="B743" s="2">
        <v>43904</v>
      </c>
      <c r="C743" s="2" t="s">
        <v>504</v>
      </c>
      <c r="D743" s="2">
        <v>1310001</v>
      </c>
      <c r="E743" s="2" t="s">
        <v>504</v>
      </c>
      <c r="F743" s="2" t="str">
        <f t="shared" si="62"/>
        <v>1439041310001</v>
      </c>
      <c r="G743" s="2" t="s">
        <v>23</v>
      </c>
      <c r="H743" s="4">
        <v>310.83</v>
      </c>
      <c r="I743" s="4">
        <v>0</v>
      </c>
      <c r="J743" s="4">
        <v>310.83</v>
      </c>
      <c r="K743" s="4">
        <v>0</v>
      </c>
      <c r="L743" s="4">
        <v>0</v>
      </c>
      <c r="M743" s="4">
        <v>0</v>
      </c>
      <c r="N743" s="4">
        <v>0</v>
      </c>
      <c r="O743" s="4">
        <v>310.83</v>
      </c>
      <c r="P743" s="20">
        <f t="shared" si="63"/>
        <v>0</v>
      </c>
      <c r="Q743" s="20">
        <f t="shared" si="59"/>
        <v>0</v>
      </c>
      <c r="R743" s="34">
        <f t="shared" si="60"/>
        <v>-310.83</v>
      </c>
      <c r="S743" s="34">
        <f t="shared" si="61"/>
        <v>-310.83</v>
      </c>
    </row>
    <row r="744" spans="1:19" hidden="1" x14ac:dyDescent="0.25">
      <c r="A744" s="2">
        <v>1</v>
      </c>
      <c r="B744" s="2">
        <v>43904</v>
      </c>
      <c r="C744" s="2" t="s">
        <v>504</v>
      </c>
      <c r="D744" s="2">
        <v>1310003</v>
      </c>
      <c r="E744" s="2" t="s">
        <v>504</v>
      </c>
      <c r="F744" s="2" t="str">
        <f t="shared" si="62"/>
        <v>1439041310003</v>
      </c>
      <c r="G744" s="2" t="s">
        <v>25</v>
      </c>
      <c r="H744" s="4">
        <v>148.25</v>
      </c>
      <c r="I744" s="4">
        <v>0</v>
      </c>
      <c r="J744" s="4">
        <v>148.25</v>
      </c>
      <c r="K744" s="4">
        <v>0</v>
      </c>
      <c r="L744" s="4">
        <v>0</v>
      </c>
      <c r="M744" s="4">
        <v>0</v>
      </c>
      <c r="N744" s="4">
        <v>0</v>
      </c>
      <c r="O744" s="4">
        <v>148.25</v>
      </c>
      <c r="P744" s="20">
        <f t="shared" si="63"/>
        <v>0</v>
      </c>
      <c r="Q744" s="20">
        <f t="shared" si="59"/>
        <v>0</v>
      </c>
      <c r="R744" s="34">
        <f t="shared" si="60"/>
        <v>-148.25</v>
      </c>
      <c r="S744" s="34">
        <f t="shared" si="61"/>
        <v>-148.25</v>
      </c>
    </row>
    <row r="745" spans="1:19" hidden="1" x14ac:dyDescent="0.25">
      <c r="A745" s="2">
        <v>1</v>
      </c>
      <c r="B745" s="2">
        <v>43904</v>
      </c>
      <c r="C745" s="2" t="s">
        <v>504</v>
      </c>
      <c r="D745" s="2">
        <v>1310004</v>
      </c>
      <c r="E745" s="2" t="s">
        <v>504</v>
      </c>
      <c r="F745" s="2" t="str">
        <f t="shared" si="62"/>
        <v>1439041310004</v>
      </c>
      <c r="G745" s="2" t="s">
        <v>26</v>
      </c>
      <c r="H745" s="4">
        <v>123.42</v>
      </c>
      <c r="I745" s="4">
        <v>0</v>
      </c>
      <c r="J745" s="4">
        <v>123.42</v>
      </c>
      <c r="K745" s="4">
        <v>0</v>
      </c>
      <c r="L745" s="4">
        <v>0</v>
      </c>
      <c r="M745" s="4">
        <v>0</v>
      </c>
      <c r="N745" s="4">
        <v>0</v>
      </c>
      <c r="O745" s="4">
        <v>123.42</v>
      </c>
      <c r="P745" s="20">
        <f t="shared" si="63"/>
        <v>0</v>
      </c>
      <c r="Q745" s="20">
        <f t="shared" si="59"/>
        <v>0</v>
      </c>
      <c r="R745" s="34">
        <f t="shared" si="60"/>
        <v>-123.42</v>
      </c>
      <c r="S745" s="34">
        <f t="shared" si="61"/>
        <v>-123.42</v>
      </c>
    </row>
    <row r="746" spans="1:19" hidden="1" x14ac:dyDescent="0.25">
      <c r="A746" s="2">
        <v>1</v>
      </c>
      <c r="B746" s="2">
        <v>43904</v>
      </c>
      <c r="C746" s="2" t="s">
        <v>504</v>
      </c>
      <c r="D746" s="2">
        <v>1600001</v>
      </c>
      <c r="E746" s="2" t="s">
        <v>504</v>
      </c>
      <c r="F746" s="2" t="str">
        <f t="shared" si="62"/>
        <v>1439041600001</v>
      </c>
      <c r="G746" s="2" t="s">
        <v>33</v>
      </c>
      <c r="H746" s="4">
        <v>190.77</v>
      </c>
      <c r="I746" s="4">
        <v>0</v>
      </c>
      <c r="J746" s="4">
        <v>190.77</v>
      </c>
      <c r="K746" s="4">
        <v>0</v>
      </c>
      <c r="L746" s="4">
        <v>0</v>
      </c>
      <c r="M746" s="4">
        <v>0</v>
      </c>
      <c r="N746" s="4">
        <v>0</v>
      </c>
      <c r="O746" s="4">
        <v>190.77</v>
      </c>
      <c r="P746" s="20">
        <f t="shared" si="63"/>
        <v>0</v>
      </c>
      <c r="Q746" s="20">
        <f t="shared" si="59"/>
        <v>0</v>
      </c>
      <c r="R746" s="34">
        <f t="shared" si="60"/>
        <v>-190.77</v>
      </c>
      <c r="S746" s="34">
        <f t="shared" si="61"/>
        <v>-190.77</v>
      </c>
    </row>
    <row r="747" spans="1:19" hidden="1" x14ac:dyDescent="0.25">
      <c r="A747" s="2">
        <v>1</v>
      </c>
      <c r="B747" s="2">
        <v>91200</v>
      </c>
      <c r="C747" s="2" t="s">
        <v>505</v>
      </c>
      <c r="D747" s="2">
        <v>2260101</v>
      </c>
      <c r="E747" s="2" t="s">
        <v>505</v>
      </c>
      <c r="F747" s="2" t="str">
        <f t="shared" si="62"/>
        <v>1912002260101</v>
      </c>
      <c r="G747" s="2" t="s">
        <v>61</v>
      </c>
      <c r="H747" s="4">
        <v>1500</v>
      </c>
      <c r="I747" s="4">
        <v>0</v>
      </c>
      <c r="J747" s="4">
        <v>1500</v>
      </c>
      <c r="K747" s="4">
        <v>1178.1600000000001</v>
      </c>
      <c r="L747" s="4">
        <v>1178.1600000000001</v>
      </c>
      <c r="M747" s="4">
        <v>1178.1600000000001</v>
      </c>
      <c r="N747" s="4">
        <v>0</v>
      </c>
      <c r="O747" s="4">
        <v>321.83999999999997</v>
      </c>
      <c r="P747" s="20">
        <f t="shared" si="63"/>
        <v>0.78544000000000003</v>
      </c>
      <c r="Q747" s="20">
        <f t="shared" si="59"/>
        <v>0.78544000000000003</v>
      </c>
      <c r="R747" s="34">
        <f>L747-H747</f>
        <v>-321.83999999999992</v>
      </c>
      <c r="S747" s="34">
        <f t="shared" si="61"/>
        <v>-321.83999999999992</v>
      </c>
    </row>
    <row r="748" spans="1:19" hidden="1" x14ac:dyDescent="0.25">
      <c r="A748" s="2">
        <v>1</v>
      </c>
      <c r="B748" s="2">
        <v>45901</v>
      </c>
      <c r="C748" s="2" t="s">
        <v>504</v>
      </c>
      <c r="D748" s="2">
        <v>1300001</v>
      </c>
      <c r="E748" s="2" t="s">
        <v>504</v>
      </c>
      <c r="F748" s="2" t="str">
        <f t="shared" si="62"/>
        <v>1459011300001</v>
      </c>
      <c r="G748" s="2" t="s">
        <v>18</v>
      </c>
      <c r="H748" s="4">
        <v>9612.5499999999993</v>
      </c>
      <c r="I748" s="4">
        <v>0</v>
      </c>
      <c r="J748" s="4">
        <v>9612.5499999999993</v>
      </c>
      <c r="K748" s="4">
        <v>8963.5</v>
      </c>
      <c r="L748" s="4">
        <v>8963.5</v>
      </c>
      <c r="M748" s="4">
        <v>8963.5</v>
      </c>
      <c r="N748" s="4">
        <v>0</v>
      </c>
      <c r="O748" s="4">
        <v>649.04999999999995</v>
      </c>
      <c r="P748" s="20">
        <f t="shared" si="63"/>
        <v>0.93247889477818069</v>
      </c>
      <c r="Q748" s="20">
        <f t="shared" si="59"/>
        <v>0.93247889477818069</v>
      </c>
      <c r="R748" s="34">
        <f t="shared" si="60"/>
        <v>-649.04999999999927</v>
      </c>
      <c r="S748" s="34">
        <f t="shared" si="61"/>
        <v>-649.04999999999927</v>
      </c>
    </row>
    <row r="749" spans="1:19" hidden="1" x14ac:dyDescent="0.25">
      <c r="A749" s="2">
        <v>1</v>
      </c>
      <c r="B749" s="2">
        <v>45901</v>
      </c>
      <c r="C749" s="2" t="s">
        <v>504</v>
      </c>
      <c r="D749" s="2">
        <v>1300002</v>
      </c>
      <c r="E749" s="2" t="s">
        <v>504</v>
      </c>
      <c r="F749" s="2" t="str">
        <f t="shared" si="62"/>
        <v>1459011300002</v>
      </c>
      <c r="G749" s="2" t="s">
        <v>19</v>
      </c>
      <c r="H749" s="4">
        <v>1748.04</v>
      </c>
      <c r="I749" s="4">
        <v>0</v>
      </c>
      <c r="J749" s="4">
        <v>1748.04</v>
      </c>
      <c r="K749" s="4">
        <v>1765.12</v>
      </c>
      <c r="L749" s="4">
        <v>1765.12</v>
      </c>
      <c r="M749" s="4">
        <v>1765.12</v>
      </c>
      <c r="N749" s="4">
        <v>0</v>
      </c>
      <c r="O749" s="4">
        <v>-17.079999999999998</v>
      </c>
      <c r="P749" s="20">
        <f t="shared" si="63"/>
        <v>1.0097709434566715</v>
      </c>
      <c r="Q749" s="20">
        <f t="shared" si="59"/>
        <v>1.0097709434566715</v>
      </c>
      <c r="R749" s="34">
        <f t="shared" si="60"/>
        <v>17.079999999999927</v>
      </c>
      <c r="S749" s="34">
        <f t="shared" si="61"/>
        <v>17.079999999999927</v>
      </c>
    </row>
    <row r="750" spans="1:19" hidden="1" x14ac:dyDescent="0.25">
      <c r="A750" s="2">
        <v>1</v>
      </c>
      <c r="B750" s="2">
        <v>45901</v>
      </c>
      <c r="C750" s="2" t="s">
        <v>504</v>
      </c>
      <c r="D750" s="2">
        <v>1300101</v>
      </c>
      <c r="E750" s="2" t="s">
        <v>504</v>
      </c>
      <c r="F750" s="2" t="str">
        <f t="shared" si="62"/>
        <v>1459011300101</v>
      </c>
      <c r="G750" s="2" t="s">
        <v>20</v>
      </c>
      <c r="H750" s="4">
        <v>800</v>
      </c>
      <c r="I750" s="4">
        <v>0</v>
      </c>
      <c r="J750" s="4">
        <v>800</v>
      </c>
      <c r="K750" s="4">
        <v>1641.75</v>
      </c>
      <c r="L750" s="4">
        <v>1641.75</v>
      </c>
      <c r="M750" s="4">
        <v>1641.75</v>
      </c>
      <c r="N750" s="4">
        <v>0</v>
      </c>
      <c r="O750" s="4">
        <v>-841.75</v>
      </c>
      <c r="P750" s="20">
        <f t="shared" si="63"/>
        <v>2.0521875000000001</v>
      </c>
      <c r="Q750" s="20">
        <f t="shared" si="59"/>
        <v>2.0521875000000001</v>
      </c>
      <c r="R750" s="34">
        <f t="shared" si="60"/>
        <v>841.75</v>
      </c>
      <c r="S750" s="34">
        <f t="shared" si="61"/>
        <v>841.75</v>
      </c>
    </row>
    <row r="751" spans="1:19" hidden="1" x14ac:dyDescent="0.25">
      <c r="A751" s="2">
        <v>1</v>
      </c>
      <c r="B751" s="2">
        <v>45901</v>
      </c>
      <c r="C751" s="2" t="s">
        <v>504</v>
      </c>
      <c r="D751" s="2">
        <v>1300201</v>
      </c>
      <c r="E751" s="2" t="s">
        <v>504</v>
      </c>
      <c r="F751" s="2" t="str">
        <f t="shared" si="62"/>
        <v>1459011300201</v>
      </c>
      <c r="G751" s="2" t="s">
        <v>21</v>
      </c>
      <c r="H751" s="4">
        <v>5348.07</v>
      </c>
      <c r="I751" s="4">
        <v>0</v>
      </c>
      <c r="J751" s="4">
        <v>5348.07</v>
      </c>
      <c r="K751" s="4">
        <v>4985.12</v>
      </c>
      <c r="L751" s="4">
        <v>4985.12</v>
      </c>
      <c r="M751" s="4">
        <v>4985.12</v>
      </c>
      <c r="N751" s="4">
        <v>0</v>
      </c>
      <c r="O751" s="4">
        <v>362.95</v>
      </c>
      <c r="P751" s="20">
        <f t="shared" si="63"/>
        <v>0.93213439614664728</v>
      </c>
      <c r="Q751" s="20">
        <f t="shared" si="59"/>
        <v>0.93213439614664728</v>
      </c>
      <c r="R751" s="34">
        <f t="shared" si="60"/>
        <v>-362.94999999999982</v>
      </c>
      <c r="S751" s="34">
        <f t="shared" si="61"/>
        <v>-362.94999999999982</v>
      </c>
    </row>
    <row r="752" spans="1:19" hidden="1" x14ac:dyDescent="0.25">
      <c r="A752" s="2">
        <v>1</v>
      </c>
      <c r="B752" s="2">
        <v>45901</v>
      </c>
      <c r="C752" s="2" t="s">
        <v>504</v>
      </c>
      <c r="D752" s="2">
        <v>1300202</v>
      </c>
      <c r="E752" s="2" t="s">
        <v>504</v>
      </c>
      <c r="F752" s="2" t="str">
        <f t="shared" si="62"/>
        <v>1459011300202</v>
      </c>
      <c r="G752" s="2" t="s">
        <v>22</v>
      </c>
      <c r="H752" s="4">
        <v>5723.9</v>
      </c>
      <c r="I752" s="4">
        <v>0</v>
      </c>
      <c r="J752" s="4">
        <v>5723.9</v>
      </c>
      <c r="K752" s="4">
        <v>5335.4</v>
      </c>
      <c r="L752" s="4">
        <v>5335.4</v>
      </c>
      <c r="M752" s="4">
        <v>5335.4</v>
      </c>
      <c r="N752" s="4">
        <v>0</v>
      </c>
      <c r="O752" s="4">
        <v>388.5</v>
      </c>
      <c r="P752" s="20">
        <f t="shared" si="63"/>
        <v>0.9321266968325792</v>
      </c>
      <c r="Q752" s="20">
        <f t="shared" si="59"/>
        <v>0.9321266968325792</v>
      </c>
      <c r="R752" s="34">
        <f t="shared" si="60"/>
        <v>-388.5</v>
      </c>
      <c r="S752" s="34">
        <f t="shared" si="61"/>
        <v>-388.5</v>
      </c>
    </row>
    <row r="753" spans="1:19" hidden="1" x14ac:dyDescent="0.25">
      <c r="A753" s="2">
        <v>1</v>
      </c>
      <c r="B753" s="2">
        <v>45901</v>
      </c>
      <c r="C753" s="2" t="s">
        <v>504</v>
      </c>
      <c r="D753" s="2">
        <v>1310001</v>
      </c>
      <c r="E753" s="2" t="s">
        <v>504</v>
      </c>
      <c r="F753" s="2" t="str">
        <f t="shared" si="62"/>
        <v>1459011310001</v>
      </c>
      <c r="G753" s="2" t="s">
        <v>23</v>
      </c>
      <c r="H753" s="4">
        <v>0</v>
      </c>
      <c r="I753" s="4">
        <v>0</v>
      </c>
      <c r="J753" s="4">
        <v>0</v>
      </c>
      <c r="K753" s="4">
        <v>958.6</v>
      </c>
      <c r="L753" s="4">
        <v>958.6</v>
      </c>
      <c r="M753" s="4">
        <v>958.6</v>
      </c>
      <c r="N753" s="4">
        <v>0</v>
      </c>
      <c r="O753" s="4">
        <v>-958.6</v>
      </c>
      <c r="P753" s="20" t="e">
        <f t="shared" si="63"/>
        <v>#DIV/0!</v>
      </c>
      <c r="Q753" s="20" t="e">
        <f t="shared" si="59"/>
        <v>#DIV/0!</v>
      </c>
      <c r="R753" s="34">
        <f t="shared" si="60"/>
        <v>958.6</v>
      </c>
      <c r="S753" s="34">
        <f t="shared" si="61"/>
        <v>958.6</v>
      </c>
    </row>
    <row r="754" spans="1:19" hidden="1" x14ac:dyDescent="0.25">
      <c r="A754" s="2">
        <v>1</v>
      </c>
      <c r="B754" s="2">
        <v>45901</v>
      </c>
      <c r="C754" s="2" t="s">
        <v>504</v>
      </c>
      <c r="D754" s="2">
        <v>1310003</v>
      </c>
      <c r="E754" s="2" t="s">
        <v>504</v>
      </c>
      <c r="F754" s="2" t="str">
        <f t="shared" si="62"/>
        <v>1459011310003</v>
      </c>
      <c r="G754" s="2" t="s">
        <v>25</v>
      </c>
      <c r="H754" s="4">
        <v>0</v>
      </c>
      <c r="I754" s="4">
        <v>0</v>
      </c>
      <c r="J754" s="4">
        <v>0</v>
      </c>
      <c r="K754" s="4">
        <v>482.31</v>
      </c>
      <c r="L754" s="4">
        <v>482.31</v>
      </c>
      <c r="M754" s="4">
        <v>482.31</v>
      </c>
      <c r="N754" s="4">
        <v>0</v>
      </c>
      <c r="O754" s="4">
        <v>-482.31</v>
      </c>
      <c r="P754" s="20" t="e">
        <f t="shared" si="63"/>
        <v>#DIV/0!</v>
      </c>
      <c r="Q754" s="20" t="e">
        <f t="shared" si="59"/>
        <v>#DIV/0!</v>
      </c>
      <c r="R754" s="34">
        <f t="shared" si="60"/>
        <v>482.31</v>
      </c>
      <c r="S754" s="34">
        <f t="shared" si="61"/>
        <v>482.31</v>
      </c>
    </row>
    <row r="755" spans="1:19" hidden="1" x14ac:dyDescent="0.25">
      <c r="A755" s="2">
        <v>1</v>
      </c>
      <c r="B755" s="2">
        <v>45901</v>
      </c>
      <c r="C755" s="2" t="s">
        <v>504</v>
      </c>
      <c r="D755" s="2">
        <v>1310004</v>
      </c>
      <c r="E755" s="2" t="s">
        <v>504</v>
      </c>
      <c r="F755" s="2" t="str">
        <f t="shared" si="62"/>
        <v>1459011310004</v>
      </c>
      <c r="G755" s="2" t="s">
        <v>26</v>
      </c>
      <c r="H755" s="4">
        <v>0</v>
      </c>
      <c r="I755" s="4">
        <v>0</v>
      </c>
      <c r="J755" s="4">
        <v>0</v>
      </c>
      <c r="K755" s="4">
        <v>516.20000000000005</v>
      </c>
      <c r="L755" s="4">
        <v>516.20000000000005</v>
      </c>
      <c r="M755" s="4">
        <v>516.20000000000005</v>
      </c>
      <c r="N755" s="4">
        <v>0</v>
      </c>
      <c r="O755" s="4">
        <v>-516.20000000000005</v>
      </c>
      <c r="P755" s="20" t="e">
        <f t="shared" si="63"/>
        <v>#DIV/0!</v>
      </c>
      <c r="Q755" s="20" t="e">
        <f t="shared" si="59"/>
        <v>#DIV/0!</v>
      </c>
      <c r="R755" s="34">
        <f t="shared" si="60"/>
        <v>516.20000000000005</v>
      </c>
      <c r="S755" s="34">
        <f t="shared" si="61"/>
        <v>516.20000000000005</v>
      </c>
    </row>
    <row r="756" spans="1:19" hidden="1" x14ac:dyDescent="0.25">
      <c r="A756" s="2">
        <v>1</v>
      </c>
      <c r="B756" s="2">
        <v>45901</v>
      </c>
      <c r="C756" s="2" t="s">
        <v>504</v>
      </c>
      <c r="D756" s="2">
        <v>1310005</v>
      </c>
      <c r="E756" s="2" t="s">
        <v>504</v>
      </c>
      <c r="F756" s="2" t="str">
        <f t="shared" si="62"/>
        <v>1459011310005</v>
      </c>
      <c r="G756" s="2" t="s">
        <v>27</v>
      </c>
      <c r="H756" s="4">
        <v>0</v>
      </c>
      <c r="I756" s="4">
        <v>0</v>
      </c>
      <c r="J756" s="4">
        <v>0</v>
      </c>
      <c r="K756" s="4">
        <v>62.37</v>
      </c>
      <c r="L756" s="4">
        <v>62.37</v>
      </c>
      <c r="M756" s="4">
        <v>62.37</v>
      </c>
      <c r="N756" s="4">
        <v>0</v>
      </c>
      <c r="O756" s="4">
        <v>-62.37</v>
      </c>
      <c r="P756" s="20" t="e">
        <f t="shared" si="63"/>
        <v>#DIV/0!</v>
      </c>
      <c r="Q756" s="20" t="e">
        <f t="shared" si="59"/>
        <v>#DIV/0!</v>
      </c>
      <c r="R756" s="34">
        <f t="shared" si="60"/>
        <v>62.37</v>
      </c>
      <c r="S756" s="34">
        <f t="shared" si="61"/>
        <v>62.37</v>
      </c>
    </row>
    <row r="757" spans="1:19" hidden="1" x14ac:dyDescent="0.25">
      <c r="A757" s="2">
        <v>1</v>
      </c>
      <c r="B757" s="2">
        <v>45901</v>
      </c>
      <c r="C757" s="2" t="s">
        <v>504</v>
      </c>
      <c r="D757" s="2">
        <v>1500002</v>
      </c>
      <c r="E757" s="2" t="s">
        <v>504</v>
      </c>
      <c r="F757" s="2" t="str">
        <f t="shared" si="62"/>
        <v>1459011500002</v>
      </c>
      <c r="G757" s="2" t="s">
        <v>29</v>
      </c>
      <c r="H757" s="4">
        <v>0</v>
      </c>
      <c r="I757" s="4">
        <v>0</v>
      </c>
      <c r="J757" s="4">
        <v>0</v>
      </c>
      <c r="K757" s="4">
        <v>2607.12</v>
      </c>
      <c r="L757" s="4">
        <v>2607.12</v>
      </c>
      <c r="M757" s="4">
        <v>2607.12</v>
      </c>
      <c r="N757" s="4">
        <v>0</v>
      </c>
      <c r="O757" s="4">
        <v>-2607.12</v>
      </c>
      <c r="P757" s="20" t="e">
        <f t="shared" si="63"/>
        <v>#DIV/0!</v>
      </c>
      <c r="Q757" s="20" t="e">
        <f t="shared" si="59"/>
        <v>#DIV/0!</v>
      </c>
      <c r="R757" s="34">
        <f t="shared" si="60"/>
        <v>2607.12</v>
      </c>
      <c r="S757" s="34">
        <f t="shared" si="61"/>
        <v>2607.12</v>
      </c>
    </row>
    <row r="758" spans="1:19" hidden="1" x14ac:dyDescent="0.25">
      <c r="A758" s="2">
        <v>1</v>
      </c>
      <c r="B758" s="2">
        <v>45901</v>
      </c>
      <c r="C758" s="2" t="s">
        <v>504</v>
      </c>
      <c r="D758" s="2">
        <v>1500003</v>
      </c>
      <c r="E758" s="2" t="s">
        <v>504</v>
      </c>
      <c r="F758" s="2" t="str">
        <f t="shared" si="62"/>
        <v>1459011500003</v>
      </c>
      <c r="G758" s="2" t="s">
        <v>30</v>
      </c>
      <c r="H758" s="4">
        <v>0</v>
      </c>
      <c r="I758" s="4">
        <v>0</v>
      </c>
      <c r="J758" s="4">
        <v>0</v>
      </c>
      <c r="K758" s="4">
        <v>275.45999999999998</v>
      </c>
      <c r="L758" s="4">
        <v>275.45999999999998</v>
      </c>
      <c r="M758" s="4">
        <v>275.45999999999998</v>
      </c>
      <c r="N758" s="4">
        <v>0</v>
      </c>
      <c r="O758" s="4">
        <v>-275.45999999999998</v>
      </c>
      <c r="P758" s="20" t="e">
        <f t="shared" si="63"/>
        <v>#DIV/0!</v>
      </c>
      <c r="Q758" s="20" t="e">
        <f t="shared" si="59"/>
        <v>#DIV/0!</v>
      </c>
      <c r="R758" s="34">
        <f t="shared" si="60"/>
        <v>275.45999999999998</v>
      </c>
      <c r="S758" s="34">
        <f t="shared" si="61"/>
        <v>275.45999999999998</v>
      </c>
    </row>
    <row r="759" spans="1:19" hidden="1" x14ac:dyDescent="0.25">
      <c r="A759" s="2">
        <v>1</v>
      </c>
      <c r="B759" s="2">
        <v>45901</v>
      </c>
      <c r="C759" s="2" t="s">
        <v>504</v>
      </c>
      <c r="D759" s="2">
        <v>1510002</v>
      </c>
      <c r="E759" s="2" t="s">
        <v>504</v>
      </c>
      <c r="F759" s="2" t="str">
        <f t="shared" si="62"/>
        <v>1459011510002</v>
      </c>
      <c r="G759" s="2" t="s">
        <v>32</v>
      </c>
      <c r="H759" s="4">
        <v>200</v>
      </c>
      <c r="I759" s="4">
        <v>0</v>
      </c>
      <c r="J759" s="4">
        <v>200</v>
      </c>
      <c r="K759" s="4">
        <v>613.01</v>
      </c>
      <c r="L759" s="4">
        <v>613.01</v>
      </c>
      <c r="M759" s="4">
        <v>613.01</v>
      </c>
      <c r="N759" s="4">
        <v>0</v>
      </c>
      <c r="O759" s="4">
        <v>-413.01</v>
      </c>
      <c r="P759" s="20">
        <f t="shared" si="63"/>
        <v>3.0650499999999998</v>
      </c>
      <c r="Q759" s="20">
        <f t="shared" si="59"/>
        <v>3.0650499999999998</v>
      </c>
      <c r="R759" s="34">
        <f t="shared" si="60"/>
        <v>413.01</v>
      </c>
      <c r="S759" s="34">
        <f t="shared" si="61"/>
        <v>413.01</v>
      </c>
    </row>
    <row r="760" spans="1:19" hidden="1" x14ac:dyDescent="0.25">
      <c r="A760" s="2">
        <v>1</v>
      </c>
      <c r="B760" s="2">
        <v>45901</v>
      </c>
      <c r="C760" s="2" t="s">
        <v>504</v>
      </c>
      <c r="D760" s="2">
        <v>1600001</v>
      </c>
      <c r="E760" s="2" t="s">
        <v>504</v>
      </c>
      <c r="F760" s="2" t="str">
        <f t="shared" si="62"/>
        <v>1459011600001</v>
      </c>
      <c r="G760" s="2" t="s">
        <v>33</v>
      </c>
      <c r="H760" s="4">
        <v>7078.69</v>
      </c>
      <c r="I760" s="4">
        <v>0</v>
      </c>
      <c r="J760" s="4">
        <v>7078.69</v>
      </c>
      <c r="K760" s="4">
        <v>7553.43</v>
      </c>
      <c r="L760" s="4">
        <v>7553.43</v>
      </c>
      <c r="M760" s="4">
        <v>7553.43</v>
      </c>
      <c r="N760" s="4">
        <v>0</v>
      </c>
      <c r="O760" s="4">
        <v>-474.74</v>
      </c>
      <c r="P760" s="20">
        <f t="shared" si="63"/>
        <v>1.067066081435972</v>
      </c>
      <c r="Q760" s="20">
        <f t="shared" si="59"/>
        <v>1.067066081435972</v>
      </c>
      <c r="R760" s="34">
        <f t="shared" si="60"/>
        <v>474.74000000000069</v>
      </c>
      <c r="S760" s="34">
        <f t="shared" si="61"/>
        <v>474.74000000000069</v>
      </c>
    </row>
    <row r="761" spans="1:19" hidden="1" x14ac:dyDescent="0.25">
      <c r="A761" s="2">
        <v>2</v>
      </c>
      <c r="B761" s="2">
        <v>13200</v>
      </c>
      <c r="C761" s="2" t="s">
        <v>505</v>
      </c>
      <c r="D761" s="2">
        <v>2260101</v>
      </c>
      <c r="E761" s="2" t="s">
        <v>505</v>
      </c>
      <c r="F761" s="2" t="str">
        <f t="shared" si="62"/>
        <v>2132002260101</v>
      </c>
      <c r="G761" s="2" t="s">
        <v>61</v>
      </c>
      <c r="H761" s="4">
        <v>1500</v>
      </c>
      <c r="I761" s="4">
        <v>0</v>
      </c>
      <c r="J761" s="4">
        <v>1500</v>
      </c>
      <c r="K761" s="4">
        <v>0</v>
      </c>
      <c r="L761" s="4">
        <v>0</v>
      </c>
      <c r="M761" s="4">
        <v>0</v>
      </c>
      <c r="N761" s="4">
        <v>0</v>
      </c>
      <c r="O761" s="4">
        <v>1500</v>
      </c>
      <c r="P761" s="20">
        <f t="shared" si="63"/>
        <v>0</v>
      </c>
      <c r="Q761" s="20">
        <f t="shared" si="59"/>
        <v>0</v>
      </c>
      <c r="R761" s="34">
        <f t="shared" si="60"/>
        <v>-1500</v>
      </c>
      <c r="S761" s="34">
        <f t="shared" si="61"/>
        <v>-1500</v>
      </c>
    </row>
    <row r="762" spans="1:19" hidden="1" x14ac:dyDescent="0.25">
      <c r="A762" s="2">
        <v>2</v>
      </c>
      <c r="B762" s="2">
        <v>43000</v>
      </c>
      <c r="C762" s="2" t="s">
        <v>505</v>
      </c>
      <c r="D762" s="2">
        <v>2260101</v>
      </c>
      <c r="E762" s="2" t="s">
        <v>505</v>
      </c>
      <c r="F762" s="2" t="str">
        <f t="shared" si="62"/>
        <v>2430002260101</v>
      </c>
      <c r="G762" s="2" t="s">
        <v>61</v>
      </c>
      <c r="H762" s="4">
        <v>400</v>
      </c>
      <c r="I762" s="4">
        <v>0</v>
      </c>
      <c r="J762" s="4">
        <v>400</v>
      </c>
      <c r="K762" s="4">
        <v>400</v>
      </c>
      <c r="L762" s="4">
        <v>400</v>
      </c>
      <c r="M762" s="4">
        <v>400</v>
      </c>
      <c r="N762" s="4">
        <v>0</v>
      </c>
      <c r="O762" s="4">
        <v>0</v>
      </c>
      <c r="P762" s="20">
        <f t="shared" si="63"/>
        <v>1</v>
      </c>
      <c r="Q762" s="20">
        <f t="shared" si="59"/>
        <v>1</v>
      </c>
      <c r="R762" s="34">
        <f t="shared" si="60"/>
        <v>0</v>
      </c>
      <c r="S762" s="34">
        <f t="shared" si="61"/>
        <v>0</v>
      </c>
    </row>
    <row r="763" spans="1:19" hidden="1" x14ac:dyDescent="0.25">
      <c r="A763" s="2">
        <v>2</v>
      </c>
      <c r="B763" s="2">
        <v>43110</v>
      </c>
      <c r="C763" s="2" t="s">
        <v>505</v>
      </c>
      <c r="D763" s="2">
        <v>2260101</v>
      </c>
      <c r="E763" s="2" t="s">
        <v>505</v>
      </c>
      <c r="F763" s="2" t="str">
        <f t="shared" si="62"/>
        <v>2431102260101</v>
      </c>
      <c r="G763" s="2" t="s">
        <v>61</v>
      </c>
      <c r="H763" s="4">
        <v>450</v>
      </c>
      <c r="I763" s="4">
        <v>0</v>
      </c>
      <c r="J763" s="4">
        <v>450</v>
      </c>
      <c r="K763" s="4">
        <v>0</v>
      </c>
      <c r="L763" s="4">
        <v>0</v>
      </c>
      <c r="M763" s="4">
        <v>0</v>
      </c>
      <c r="N763" s="4">
        <v>0</v>
      </c>
      <c r="O763" s="4">
        <v>450</v>
      </c>
      <c r="P763" s="20">
        <f t="shared" si="63"/>
        <v>0</v>
      </c>
      <c r="Q763" s="20">
        <f t="shared" si="59"/>
        <v>0</v>
      </c>
      <c r="R763" s="34">
        <f t="shared" si="60"/>
        <v>-450</v>
      </c>
      <c r="S763" s="34">
        <f t="shared" si="61"/>
        <v>-450</v>
      </c>
    </row>
    <row r="764" spans="1:19" hidden="1" x14ac:dyDescent="0.25">
      <c r="A764" s="2">
        <v>2</v>
      </c>
      <c r="B764" s="2">
        <v>43111</v>
      </c>
      <c r="C764" s="2" t="s">
        <v>505</v>
      </c>
      <c r="D764" s="2">
        <v>2260101</v>
      </c>
      <c r="E764" s="2" t="s">
        <v>505</v>
      </c>
      <c r="F764" s="2" t="str">
        <f t="shared" si="62"/>
        <v>2431112260101</v>
      </c>
      <c r="G764" s="2" t="s">
        <v>61</v>
      </c>
      <c r="H764" s="4">
        <v>600</v>
      </c>
      <c r="I764" s="4">
        <v>0</v>
      </c>
      <c r="J764" s="4">
        <v>600</v>
      </c>
      <c r="K764" s="4">
        <v>567.36</v>
      </c>
      <c r="L764" s="4">
        <v>567.36</v>
      </c>
      <c r="M764" s="4">
        <v>567.36</v>
      </c>
      <c r="N764" s="4">
        <v>0</v>
      </c>
      <c r="O764" s="4">
        <v>32.64</v>
      </c>
      <c r="P764" s="20">
        <f t="shared" si="63"/>
        <v>0.9456</v>
      </c>
      <c r="Q764" s="20">
        <f t="shared" si="59"/>
        <v>0.9456</v>
      </c>
      <c r="R764" s="34">
        <f t="shared" si="60"/>
        <v>-32.639999999999986</v>
      </c>
      <c r="S764" s="34">
        <f t="shared" si="61"/>
        <v>-32.639999999999986</v>
      </c>
    </row>
    <row r="765" spans="1:19" hidden="1" x14ac:dyDescent="0.25">
      <c r="A765" s="2">
        <v>2</v>
      </c>
      <c r="B765" s="2">
        <v>43112</v>
      </c>
      <c r="C765" s="2" t="s">
        <v>505</v>
      </c>
      <c r="D765" s="2">
        <v>2260101</v>
      </c>
      <c r="E765" s="2" t="s">
        <v>505</v>
      </c>
      <c r="F765" s="2" t="str">
        <f t="shared" si="62"/>
        <v>2431122260101</v>
      </c>
      <c r="G765" s="2" t="s">
        <v>61</v>
      </c>
      <c r="H765" s="4">
        <v>700</v>
      </c>
      <c r="I765" s="4">
        <v>0</v>
      </c>
      <c r="J765" s="4">
        <v>700</v>
      </c>
      <c r="K765" s="4">
        <v>473.86</v>
      </c>
      <c r="L765" s="4">
        <v>473.86</v>
      </c>
      <c r="M765" s="4">
        <v>473.86</v>
      </c>
      <c r="N765" s="4">
        <v>0</v>
      </c>
      <c r="O765" s="4">
        <v>226.14</v>
      </c>
      <c r="P765" s="20">
        <f t="shared" si="63"/>
        <v>0.67694285714285718</v>
      </c>
      <c r="Q765" s="20">
        <f t="shared" si="59"/>
        <v>0.67694285714285718</v>
      </c>
      <c r="R765" s="34">
        <f t="shared" si="60"/>
        <v>-226.14</v>
      </c>
      <c r="S765" s="34">
        <f t="shared" si="61"/>
        <v>-226.14</v>
      </c>
    </row>
    <row r="766" spans="1:19" hidden="1" x14ac:dyDescent="0.25">
      <c r="A766" s="2">
        <v>2</v>
      </c>
      <c r="B766" s="2">
        <v>43114</v>
      </c>
      <c r="C766" s="2" t="s">
        <v>505</v>
      </c>
      <c r="D766" s="2">
        <v>2260101</v>
      </c>
      <c r="E766" s="2" t="s">
        <v>505</v>
      </c>
      <c r="F766" s="2" t="str">
        <f t="shared" si="62"/>
        <v>2431142260101</v>
      </c>
      <c r="G766" s="2" t="s">
        <v>61</v>
      </c>
      <c r="H766" s="4">
        <v>400</v>
      </c>
      <c r="I766" s="4">
        <v>0</v>
      </c>
      <c r="J766" s="4">
        <v>400</v>
      </c>
      <c r="K766" s="4">
        <v>401.21</v>
      </c>
      <c r="L766" s="4">
        <v>401.21</v>
      </c>
      <c r="M766" s="4">
        <v>401.21</v>
      </c>
      <c r="N766" s="4">
        <v>0</v>
      </c>
      <c r="O766" s="4">
        <v>-1.21</v>
      </c>
      <c r="P766" s="20">
        <f t="shared" si="63"/>
        <v>1.0030250000000001</v>
      </c>
      <c r="Q766" s="20">
        <f t="shared" si="59"/>
        <v>1.0030250000000001</v>
      </c>
      <c r="R766" s="34">
        <f t="shared" si="60"/>
        <v>1.2099999999999795</v>
      </c>
      <c r="S766" s="34">
        <f t="shared" si="61"/>
        <v>1.2099999999999795</v>
      </c>
    </row>
    <row r="767" spans="1:19" hidden="1" x14ac:dyDescent="0.25">
      <c r="A767" s="2">
        <v>1</v>
      </c>
      <c r="B767" s="2">
        <v>49100</v>
      </c>
      <c r="C767" s="2" t="s">
        <v>504</v>
      </c>
      <c r="D767" s="2">
        <v>1300001</v>
      </c>
      <c r="E767" s="2" t="s">
        <v>504</v>
      </c>
      <c r="F767" s="2" t="str">
        <f t="shared" si="62"/>
        <v>1491001300001</v>
      </c>
      <c r="G767" s="2" t="s">
        <v>18</v>
      </c>
      <c r="H767" s="4">
        <v>39807.839999999997</v>
      </c>
      <c r="I767" s="4">
        <v>0</v>
      </c>
      <c r="J767" s="4">
        <v>39807.839999999997</v>
      </c>
      <c r="K767" s="4">
        <v>28671.72</v>
      </c>
      <c r="L767" s="4">
        <v>28671.72</v>
      </c>
      <c r="M767" s="4">
        <v>28671.72</v>
      </c>
      <c r="N767" s="4">
        <v>0</v>
      </c>
      <c r="O767" s="4">
        <v>11136.12</v>
      </c>
      <c r="P767" s="20">
        <f t="shared" si="63"/>
        <v>0.72025309587257191</v>
      </c>
      <c r="Q767" s="20">
        <f t="shared" si="59"/>
        <v>0.72025309587257191</v>
      </c>
      <c r="R767" s="34">
        <f t="shared" si="60"/>
        <v>-11136.119999999995</v>
      </c>
      <c r="S767" s="34">
        <f t="shared" si="61"/>
        <v>-11136.119999999995</v>
      </c>
    </row>
    <row r="768" spans="1:19" hidden="1" x14ac:dyDescent="0.25">
      <c r="A768" s="2">
        <v>1</v>
      </c>
      <c r="B768" s="2">
        <v>49100</v>
      </c>
      <c r="C768" s="2" t="s">
        <v>504</v>
      </c>
      <c r="D768" s="2">
        <v>1300002</v>
      </c>
      <c r="E768" s="2" t="s">
        <v>504</v>
      </c>
      <c r="F768" s="2" t="str">
        <f t="shared" si="62"/>
        <v>1491001300002</v>
      </c>
      <c r="G768" s="2" t="s">
        <v>19</v>
      </c>
      <c r="H768" s="4">
        <v>5350.34</v>
      </c>
      <c r="I768" s="4">
        <v>0</v>
      </c>
      <c r="J768" s="4">
        <v>5350.34</v>
      </c>
      <c r="K768" s="4">
        <v>4981.1499999999996</v>
      </c>
      <c r="L768" s="4">
        <v>4981.1499999999996</v>
      </c>
      <c r="M768" s="4">
        <v>4981.1499999999996</v>
      </c>
      <c r="N768" s="4">
        <v>0</v>
      </c>
      <c r="O768" s="4">
        <v>369.19</v>
      </c>
      <c r="P768" s="20">
        <f t="shared" si="63"/>
        <v>0.93099690860767714</v>
      </c>
      <c r="Q768" s="20">
        <f t="shared" si="59"/>
        <v>0.93099690860767714</v>
      </c>
      <c r="R768" s="34">
        <f t="shared" si="60"/>
        <v>-369.19000000000051</v>
      </c>
      <c r="S768" s="34">
        <f t="shared" si="61"/>
        <v>-369.19000000000051</v>
      </c>
    </row>
    <row r="769" spans="1:19" hidden="1" x14ac:dyDescent="0.25">
      <c r="A769" s="2">
        <v>1</v>
      </c>
      <c r="B769" s="2">
        <v>49100</v>
      </c>
      <c r="C769" s="2" t="s">
        <v>504</v>
      </c>
      <c r="D769" s="2">
        <v>1300101</v>
      </c>
      <c r="E769" s="2" t="s">
        <v>504</v>
      </c>
      <c r="F769" s="2" t="str">
        <f t="shared" si="62"/>
        <v>1491001300101</v>
      </c>
      <c r="G769" s="2" t="s">
        <v>20</v>
      </c>
      <c r="H769" s="4">
        <v>625</v>
      </c>
      <c r="I769" s="4">
        <v>0</v>
      </c>
      <c r="J769" s="4">
        <v>625</v>
      </c>
      <c r="K769" s="4">
        <v>883.18</v>
      </c>
      <c r="L769" s="4">
        <v>883.18</v>
      </c>
      <c r="M769" s="4">
        <v>883.18</v>
      </c>
      <c r="N769" s="4">
        <v>0</v>
      </c>
      <c r="O769" s="4">
        <v>-258.18</v>
      </c>
      <c r="P769" s="20">
        <f t="shared" si="63"/>
        <v>1.4130879999999999</v>
      </c>
      <c r="Q769" s="20">
        <f t="shared" si="59"/>
        <v>1.4130879999999999</v>
      </c>
      <c r="R769" s="34">
        <f t="shared" si="60"/>
        <v>258.17999999999995</v>
      </c>
      <c r="S769" s="34">
        <f t="shared" si="61"/>
        <v>258.17999999999995</v>
      </c>
    </row>
    <row r="770" spans="1:19" hidden="1" x14ac:dyDescent="0.25">
      <c r="A770" s="2">
        <v>1</v>
      </c>
      <c r="B770" s="2">
        <v>49100</v>
      </c>
      <c r="C770" s="2" t="s">
        <v>504</v>
      </c>
      <c r="D770" s="2">
        <v>1300201</v>
      </c>
      <c r="E770" s="2" t="s">
        <v>504</v>
      </c>
      <c r="F770" s="2" t="str">
        <f t="shared" si="62"/>
        <v>1491001300201</v>
      </c>
      <c r="G770" s="2" t="s">
        <v>21</v>
      </c>
      <c r="H770" s="4">
        <v>22213.1</v>
      </c>
      <c r="I770" s="4">
        <v>0</v>
      </c>
      <c r="J770" s="4">
        <v>22213.1</v>
      </c>
      <c r="K770" s="4">
        <v>15978.48</v>
      </c>
      <c r="L770" s="4">
        <v>15978.48</v>
      </c>
      <c r="M770" s="4">
        <v>15978.48</v>
      </c>
      <c r="N770" s="4">
        <v>0</v>
      </c>
      <c r="O770" s="4">
        <v>6234.62</v>
      </c>
      <c r="P770" s="20">
        <f t="shared" si="63"/>
        <v>0.71932688368575304</v>
      </c>
      <c r="Q770" s="20">
        <f t="shared" si="59"/>
        <v>0.71932688368575304</v>
      </c>
      <c r="R770" s="34">
        <f t="shared" si="60"/>
        <v>-6234.619999999999</v>
      </c>
      <c r="S770" s="34">
        <f t="shared" si="61"/>
        <v>-6234.619999999999</v>
      </c>
    </row>
    <row r="771" spans="1:19" hidden="1" x14ac:dyDescent="0.25">
      <c r="A771" s="2">
        <v>1</v>
      </c>
      <c r="B771" s="2">
        <v>49100</v>
      </c>
      <c r="C771" s="2" t="s">
        <v>504</v>
      </c>
      <c r="D771" s="2">
        <v>1300202</v>
      </c>
      <c r="E771" s="2" t="s">
        <v>504</v>
      </c>
      <c r="F771" s="2" t="str">
        <f t="shared" si="62"/>
        <v>1491001300202</v>
      </c>
      <c r="G771" s="2" t="s">
        <v>22</v>
      </c>
      <c r="H771" s="4">
        <v>24133.38</v>
      </c>
      <c r="I771" s="4">
        <v>0</v>
      </c>
      <c r="J771" s="4">
        <v>24133.38</v>
      </c>
      <c r="K771" s="4">
        <v>17671.080000000002</v>
      </c>
      <c r="L771" s="4">
        <v>17671.080000000002</v>
      </c>
      <c r="M771" s="4">
        <v>17671.080000000002</v>
      </c>
      <c r="N771" s="4">
        <v>0</v>
      </c>
      <c r="O771" s="4">
        <v>6462.3</v>
      </c>
      <c r="P771" s="20">
        <f t="shared" si="63"/>
        <v>0.73222565591723998</v>
      </c>
      <c r="Q771" s="20">
        <f t="shared" ref="Q771:Q834" si="64">(L771*100%)/J771</f>
        <v>0.73222565591723998</v>
      </c>
      <c r="R771" s="34">
        <f t="shared" ref="R771:R834" si="65">L771-H771</f>
        <v>-6462.2999999999993</v>
      </c>
      <c r="S771" s="34">
        <f t="shared" ref="S771:S834" si="66">L771-J771</f>
        <v>-6462.2999999999993</v>
      </c>
    </row>
    <row r="772" spans="1:19" hidden="1" x14ac:dyDescent="0.25">
      <c r="A772" s="2">
        <v>1</v>
      </c>
      <c r="B772" s="2">
        <v>49100</v>
      </c>
      <c r="C772" s="2" t="s">
        <v>504</v>
      </c>
      <c r="D772" s="2">
        <v>1310001</v>
      </c>
      <c r="E772" s="2" t="s">
        <v>504</v>
      </c>
      <c r="F772" s="2" t="str">
        <f t="shared" si="62"/>
        <v>1491001310001</v>
      </c>
      <c r="G772" s="2" t="s">
        <v>23</v>
      </c>
      <c r="H772" s="4">
        <v>11422.79</v>
      </c>
      <c r="I772" s="4">
        <v>0</v>
      </c>
      <c r="J772" s="4">
        <v>11422.79</v>
      </c>
      <c r="K772" s="4">
        <v>22140.21</v>
      </c>
      <c r="L772" s="4">
        <v>22140.21</v>
      </c>
      <c r="M772" s="4">
        <v>22140.21</v>
      </c>
      <c r="N772" s="4">
        <v>0</v>
      </c>
      <c r="O772" s="4">
        <v>-10717.42</v>
      </c>
      <c r="P772" s="20">
        <f t="shared" si="63"/>
        <v>1.9382488866555367</v>
      </c>
      <c r="Q772" s="20">
        <f t="shared" si="64"/>
        <v>1.9382488866555367</v>
      </c>
      <c r="R772" s="34">
        <f t="shared" si="65"/>
        <v>10717.419999999998</v>
      </c>
      <c r="S772" s="34">
        <f t="shared" si="66"/>
        <v>10717.419999999998</v>
      </c>
    </row>
    <row r="773" spans="1:19" hidden="1" x14ac:dyDescent="0.25">
      <c r="A773" s="2">
        <v>1</v>
      </c>
      <c r="B773" s="2">
        <v>49100</v>
      </c>
      <c r="C773" s="2" t="s">
        <v>504</v>
      </c>
      <c r="D773" s="2">
        <v>1310002</v>
      </c>
      <c r="E773" s="2" t="s">
        <v>504</v>
      </c>
      <c r="F773" s="2" t="str">
        <f t="shared" si="62"/>
        <v>1491001310002</v>
      </c>
      <c r="G773" s="2" t="s">
        <v>24</v>
      </c>
      <c r="H773" s="4">
        <v>836.22</v>
      </c>
      <c r="I773" s="4">
        <v>0</v>
      </c>
      <c r="J773" s="4">
        <v>836.22</v>
      </c>
      <c r="K773" s="4">
        <v>1233.26</v>
      </c>
      <c r="L773" s="4">
        <v>1233.26</v>
      </c>
      <c r="M773" s="4">
        <v>1233.26</v>
      </c>
      <c r="N773" s="4">
        <v>0</v>
      </c>
      <c r="O773" s="4">
        <v>-397.04</v>
      </c>
      <c r="P773" s="20">
        <f t="shared" si="63"/>
        <v>1.4748032814331156</v>
      </c>
      <c r="Q773" s="20">
        <f t="shared" si="64"/>
        <v>1.4748032814331156</v>
      </c>
      <c r="R773" s="34">
        <f t="shared" si="65"/>
        <v>397.03999999999996</v>
      </c>
      <c r="S773" s="34">
        <f t="shared" si="66"/>
        <v>397.03999999999996</v>
      </c>
    </row>
    <row r="774" spans="1:19" hidden="1" x14ac:dyDescent="0.25">
      <c r="A774" s="2">
        <v>1</v>
      </c>
      <c r="B774" s="2">
        <v>49100</v>
      </c>
      <c r="C774" s="2" t="s">
        <v>504</v>
      </c>
      <c r="D774" s="2">
        <v>1310003</v>
      </c>
      <c r="E774" s="2" t="s">
        <v>504</v>
      </c>
      <c r="F774" s="2" t="str">
        <f t="shared" si="62"/>
        <v>1491001310003</v>
      </c>
      <c r="G774" s="2" t="s">
        <v>25</v>
      </c>
      <c r="H774" s="4">
        <v>6389.6</v>
      </c>
      <c r="I774" s="4">
        <v>0</v>
      </c>
      <c r="J774" s="4">
        <v>6389.6</v>
      </c>
      <c r="K774" s="4">
        <v>12379.99</v>
      </c>
      <c r="L774" s="4">
        <v>12379.99</v>
      </c>
      <c r="M774" s="4">
        <v>12379.99</v>
      </c>
      <c r="N774" s="4">
        <v>0</v>
      </c>
      <c r="O774" s="4">
        <v>-5990.39</v>
      </c>
      <c r="P774" s="20">
        <f t="shared" si="63"/>
        <v>1.9375219106047326</v>
      </c>
      <c r="Q774" s="20">
        <f t="shared" si="64"/>
        <v>1.9375219106047326</v>
      </c>
      <c r="R774" s="34">
        <f t="shared" si="65"/>
        <v>5990.3899999999994</v>
      </c>
      <c r="S774" s="34">
        <f t="shared" si="66"/>
        <v>5990.3899999999994</v>
      </c>
    </row>
    <row r="775" spans="1:19" hidden="1" x14ac:dyDescent="0.25">
      <c r="A775" s="2">
        <v>1</v>
      </c>
      <c r="B775" s="2">
        <v>49100</v>
      </c>
      <c r="C775" s="2" t="s">
        <v>504</v>
      </c>
      <c r="D775" s="2">
        <v>1310004</v>
      </c>
      <c r="E775" s="2" t="s">
        <v>504</v>
      </c>
      <c r="F775" s="2" t="str">
        <f t="shared" si="62"/>
        <v>1491001310004</v>
      </c>
      <c r="G775" s="2" t="s">
        <v>26</v>
      </c>
      <c r="H775" s="4">
        <v>5123.4399999999996</v>
      </c>
      <c r="I775" s="4">
        <v>0</v>
      </c>
      <c r="J775" s="4">
        <v>5123.4399999999996</v>
      </c>
      <c r="K775" s="4">
        <v>11260.44</v>
      </c>
      <c r="L775" s="4">
        <v>11260.44</v>
      </c>
      <c r="M775" s="4">
        <v>11260.44</v>
      </c>
      <c r="N775" s="4">
        <v>0</v>
      </c>
      <c r="O775" s="4">
        <v>-6137</v>
      </c>
      <c r="P775" s="20">
        <f t="shared" si="63"/>
        <v>2.197828021797855</v>
      </c>
      <c r="Q775" s="20">
        <f t="shared" si="64"/>
        <v>2.197828021797855</v>
      </c>
      <c r="R775" s="34">
        <f t="shared" si="65"/>
        <v>6137.0000000000009</v>
      </c>
      <c r="S775" s="34">
        <f t="shared" si="66"/>
        <v>6137.0000000000009</v>
      </c>
    </row>
    <row r="776" spans="1:19" hidden="1" x14ac:dyDescent="0.25">
      <c r="A776" s="2">
        <v>1</v>
      </c>
      <c r="B776" s="2">
        <v>49100</v>
      </c>
      <c r="C776" s="2" t="s">
        <v>504</v>
      </c>
      <c r="D776" s="2">
        <v>1500002</v>
      </c>
      <c r="E776" s="2" t="s">
        <v>504</v>
      </c>
      <c r="F776" s="2" t="str">
        <f t="shared" si="62"/>
        <v>1491001500002</v>
      </c>
      <c r="G776" s="2" t="s">
        <v>29</v>
      </c>
      <c r="H776" s="4">
        <v>0</v>
      </c>
      <c r="I776" s="4">
        <v>1255.55</v>
      </c>
      <c r="J776" s="4">
        <v>1255.55</v>
      </c>
      <c r="K776" s="4">
        <v>785.86</v>
      </c>
      <c r="L776" s="4">
        <v>785.86</v>
      </c>
      <c r="M776" s="4">
        <v>785.86</v>
      </c>
      <c r="N776" s="4">
        <v>0</v>
      </c>
      <c r="O776" s="4">
        <v>469.69</v>
      </c>
      <c r="P776" s="20" t="e">
        <f t="shared" si="63"/>
        <v>#DIV/0!</v>
      </c>
      <c r="Q776" s="20">
        <f t="shared" si="64"/>
        <v>0.6259089641989567</v>
      </c>
      <c r="R776" s="34">
        <f t="shared" si="65"/>
        <v>785.86</v>
      </c>
      <c r="S776" s="34">
        <f t="shared" si="66"/>
        <v>-469.68999999999994</v>
      </c>
    </row>
    <row r="777" spans="1:19" hidden="1" x14ac:dyDescent="0.25">
      <c r="A777" s="2">
        <v>1</v>
      </c>
      <c r="B777" s="2">
        <v>49100</v>
      </c>
      <c r="C777" s="2" t="s">
        <v>504</v>
      </c>
      <c r="D777" s="2">
        <v>1500003</v>
      </c>
      <c r="E777" s="2" t="s">
        <v>504</v>
      </c>
      <c r="F777" s="2" t="str">
        <f t="shared" si="62"/>
        <v>1491001500003</v>
      </c>
      <c r="G777" s="2" t="s">
        <v>30</v>
      </c>
      <c r="H777" s="4">
        <v>0</v>
      </c>
      <c r="I777" s="4">
        <v>0</v>
      </c>
      <c r="J777" s="4">
        <v>0</v>
      </c>
      <c r="K777" s="4">
        <v>499.69</v>
      </c>
      <c r="L777" s="4">
        <v>499.69</v>
      </c>
      <c r="M777" s="4">
        <v>499.69</v>
      </c>
      <c r="N777" s="4">
        <v>0</v>
      </c>
      <c r="O777" s="4">
        <v>-499.69</v>
      </c>
      <c r="P777" s="20" t="e">
        <f t="shared" si="63"/>
        <v>#DIV/0!</v>
      </c>
      <c r="Q777" s="20" t="e">
        <f t="shared" si="64"/>
        <v>#DIV/0!</v>
      </c>
      <c r="R777" s="34">
        <f t="shared" si="65"/>
        <v>499.69</v>
      </c>
      <c r="S777" s="34">
        <f t="shared" si="66"/>
        <v>499.69</v>
      </c>
    </row>
    <row r="778" spans="1:19" hidden="1" x14ac:dyDescent="0.25">
      <c r="A778" s="2">
        <v>1</v>
      </c>
      <c r="B778" s="2">
        <v>49100</v>
      </c>
      <c r="C778" s="2" t="s">
        <v>504</v>
      </c>
      <c r="D778" s="2">
        <v>1510002</v>
      </c>
      <c r="E778" s="2" t="s">
        <v>504</v>
      </c>
      <c r="F778" s="2" t="str">
        <f t="shared" si="62"/>
        <v>1491001510002</v>
      </c>
      <c r="G778" s="2" t="s">
        <v>32</v>
      </c>
      <c r="H778" s="4">
        <v>350</v>
      </c>
      <c r="I778" s="4">
        <v>0</v>
      </c>
      <c r="J778" s="4">
        <v>350</v>
      </c>
      <c r="K778" s="4">
        <v>247.65</v>
      </c>
      <c r="L778" s="4">
        <v>247.65</v>
      </c>
      <c r="M778" s="4">
        <v>247.65</v>
      </c>
      <c r="N778" s="4">
        <v>0</v>
      </c>
      <c r="O778" s="4">
        <v>102.35</v>
      </c>
      <c r="P778" s="20">
        <f t="shared" si="63"/>
        <v>0.70757142857142863</v>
      </c>
      <c r="Q778" s="20">
        <f t="shared" si="64"/>
        <v>0.70757142857142863</v>
      </c>
      <c r="R778" s="34">
        <f t="shared" si="65"/>
        <v>-102.35</v>
      </c>
      <c r="S778" s="34">
        <f t="shared" si="66"/>
        <v>-102.35</v>
      </c>
    </row>
    <row r="779" spans="1:19" hidden="1" x14ac:dyDescent="0.25">
      <c r="A779" s="2">
        <v>1</v>
      </c>
      <c r="B779" s="2">
        <v>49100</v>
      </c>
      <c r="C779" s="2" t="s">
        <v>504</v>
      </c>
      <c r="D779" s="2">
        <v>1600001</v>
      </c>
      <c r="E779" s="2" t="s">
        <v>504</v>
      </c>
      <c r="F779" s="2" t="str">
        <f t="shared" si="62"/>
        <v>1491001600001</v>
      </c>
      <c r="G779" s="2" t="s">
        <v>33</v>
      </c>
      <c r="H779" s="4">
        <v>36376.68</v>
      </c>
      <c r="I779" s="4">
        <v>0</v>
      </c>
      <c r="J779" s="4">
        <v>36376.68</v>
      </c>
      <c r="K779" s="4">
        <v>35925.07</v>
      </c>
      <c r="L779" s="4">
        <v>35925.07</v>
      </c>
      <c r="M779" s="4">
        <v>35925.07</v>
      </c>
      <c r="N779" s="4">
        <v>0</v>
      </c>
      <c r="O779" s="4">
        <v>451.61</v>
      </c>
      <c r="P779" s="20">
        <f t="shared" si="63"/>
        <v>0.98758517819658087</v>
      </c>
      <c r="Q779" s="20">
        <f t="shared" si="64"/>
        <v>0.98758517819658087</v>
      </c>
      <c r="R779" s="34">
        <f t="shared" si="65"/>
        <v>-451.61000000000058</v>
      </c>
      <c r="S779" s="34">
        <f t="shared" si="66"/>
        <v>-451.61000000000058</v>
      </c>
    </row>
    <row r="780" spans="1:19" hidden="1" x14ac:dyDescent="0.25">
      <c r="A780" s="2">
        <v>5</v>
      </c>
      <c r="B780" s="2">
        <v>33000</v>
      </c>
      <c r="C780" s="2" t="s">
        <v>505</v>
      </c>
      <c r="D780" s="2">
        <v>2260101</v>
      </c>
      <c r="E780" s="2" t="s">
        <v>505</v>
      </c>
      <c r="F780" s="2" t="str">
        <f t="shared" si="62"/>
        <v>5330002260101</v>
      </c>
      <c r="G780" s="2" t="s">
        <v>61</v>
      </c>
      <c r="H780" s="4">
        <v>1000</v>
      </c>
      <c r="I780" s="4">
        <v>0</v>
      </c>
      <c r="J780" s="4">
        <v>1000</v>
      </c>
      <c r="K780" s="4">
        <v>1816.33</v>
      </c>
      <c r="L780" s="4">
        <v>1816.33</v>
      </c>
      <c r="M780" s="4">
        <v>1816.33</v>
      </c>
      <c r="N780" s="4">
        <v>0</v>
      </c>
      <c r="O780" s="4">
        <v>-816.33</v>
      </c>
      <c r="P780" s="20">
        <f t="shared" si="63"/>
        <v>1.81633</v>
      </c>
      <c r="Q780" s="20">
        <f t="shared" si="64"/>
        <v>1.81633</v>
      </c>
      <c r="R780" s="34">
        <f t="shared" si="65"/>
        <v>816.32999999999993</v>
      </c>
      <c r="S780" s="34">
        <f t="shared" si="66"/>
        <v>816.32999999999993</v>
      </c>
    </row>
    <row r="781" spans="1:19" hidden="1" x14ac:dyDescent="0.25">
      <c r="A781" s="2">
        <v>5</v>
      </c>
      <c r="B781" s="2">
        <v>33210</v>
      </c>
      <c r="C781" s="2" t="s">
        <v>505</v>
      </c>
      <c r="D781" s="2">
        <v>2260101</v>
      </c>
      <c r="E781" s="2" t="s">
        <v>505</v>
      </c>
      <c r="F781" s="2" t="str">
        <f t="shared" si="62"/>
        <v>5332102260101</v>
      </c>
      <c r="G781" s="2" t="s">
        <v>61</v>
      </c>
      <c r="H781" s="4">
        <v>500</v>
      </c>
      <c r="I781" s="4">
        <v>0</v>
      </c>
      <c r="J781" s="4">
        <v>500</v>
      </c>
      <c r="K781" s="4">
        <v>15</v>
      </c>
      <c r="L781" s="4">
        <v>15</v>
      </c>
      <c r="M781" s="4">
        <v>15</v>
      </c>
      <c r="N781" s="4">
        <v>0</v>
      </c>
      <c r="O781" s="4">
        <v>485</v>
      </c>
      <c r="P781" s="20">
        <f t="shared" si="63"/>
        <v>0.03</v>
      </c>
      <c r="Q781" s="20">
        <f t="shared" si="64"/>
        <v>0.03</v>
      </c>
      <c r="R781" s="34">
        <f t="shared" si="65"/>
        <v>-485</v>
      </c>
      <c r="S781" s="34">
        <f t="shared" si="66"/>
        <v>-485</v>
      </c>
    </row>
    <row r="782" spans="1:19" hidden="1" x14ac:dyDescent="0.25">
      <c r="A782" s="2">
        <v>6</v>
      </c>
      <c r="B782" s="2">
        <v>24100</v>
      </c>
      <c r="C782" s="2" t="s">
        <v>505</v>
      </c>
      <c r="D782" s="2">
        <v>2260101</v>
      </c>
      <c r="E782" s="2" t="s">
        <v>505</v>
      </c>
      <c r="F782" s="2" t="str">
        <f t="shared" si="62"/>
        <v>6241002260101</v>
      </c>
      <c r="G782" s="2" t="s">
        <v>61</v>
      </c>
      <c r="H782" s="4">
        <v>725.33</v>
      </c>
      <c r="I782" s="4">
        <v>0</v>
      </c>
      <c r="J782" s="4">
        <v>725.33</v>
      </c>
      <c r="K782" s="4">
        <v>1034.92</v>
      </c>
      <c r="L782" s="4">
        <v>1034.92</v>
      </c>
      <c r="M782" s="4">
        <v>1034.92</v>
      </c>
      <c r="N782" s="4">
        <v>0</v>
      </c>
      <c r="O782" s="4">
        <v>-309.58999999999997</v>
      </c>
      <c r="P782" s="20">
        <f t="shared" si="63"/>
        <v>1.4268264100478403</v>
      </c>
      <c r="Q782" s="20">
        <f t="shared" si="64"/>
        <v>1.4268264100478403</v>
      </c>
      <c r="R782" s="34">
        <f t="shared" si="65"/>
        <v>309.59000000000003</v>
      </c>
      <c r="S782" s="34">
        <f t="shared" si="66"/>
        <v>309.59000000000003</v>
      </c>
    </row>
    <row r="783" spans="1:19" hidden="1" x14ac:dyDescent="0.25">
      <c r="A783" s="2">
        <v>6</v>
      </c>
      <c r="B783" s="2">
        <v>24104</v>
      </c>
      <c r="C783" s="2" t="s">
        <v>505</v>
      </c>
      <c r="D783" s="2">
        <v>2260101</v>
      </c>
      <c r="E783" s="2" t="s">
        <v>505</v>
      </c>
      <c r="F783" s="2" t="str">
        <f t="shared" si="62"/>
        <v>6241042260101</v>
      </c>
      <c r="G783" s="2" t="s">
        <v>61</v>
      </c>
      <c r="H783" s="4">
        <v>250</v>
      </c>
      <c r="I783" s="4">
        <v>0</v>
      </c>
      <c r="J783" s="4">
        <v>250</v>
      </c>
      <c r="K783" s="4">
        <v>0</v>
      </c>
      <c r="L783" s="4">
        <v>0</v>
      </c>
      <c r="M783" s="4">
        <v>0</v>
      </c>
      <c r="N783" s="4">
        <v>0</v>
      </c>
      <c r="O783" s="4">
        <v>250</v>
      </c>
      <c r="P783" s="20">
        <f t="shared" si="63"/>
        <v>0</v>
      </c>
      <c r="Q783" s="20">
        <f t="shared" si="64"/>
        <v>0</v>
      </c>
      <c r="R783" s="34">
        <f t="shared" si="65"/>
        <v>-250</v>
      </c>
      <c r="S783" s="34">
        <f t="shared" si="66"/>
        <v>-250</v>
      </c>
    </row>
    <row r="784" spans="1:19" hidden="1" x14ac:dyDescent="0.25">
      <c r="A784" s="2">
        <v>6</v>
      </c>
      <c r="B784" s="2">
        <v>32600</v>
      </c>
      <c r="C784" s="2" t="s">
        <v>505</v>
      </c>
      <c r="D784" s="2">
        <v>2260101</v>
      </c>
      <c r="E784" s="2" t="s">
        <v>505</v>
      </c>
      <c r="F784" s="2" t="str">
        <f t="shared" si="62"/>
        <v>6326002260101</v>
      </c>
      <c r="G784" s="2" t="s">
        <v>61</v>
      </c>
      <c r="H784" s="4">
        <v>250</v>
      </c>
      <c r="I784" s="4">
        <v>0</v>
      </c>
      <c r="J784" s="4">
        <v>250</v>
      </c>
      <c r="K784" s="4">
        <v>0</v>
      </c>
      <c r="L784" s="4">
        <v>0</v>
      </c>
      <c r="M784" s="4">
        <v>0</v>
      </c>
      <c r="N784" s="4">
        <v>0</v>
      </c>
      <c r="O784" s="4">
        <v>250</v>
      </c>
      <c r="P784" s="20">
        <f t="shared" si="63"/>
        <v>0</v>
      </c>
      <c r="Q784" s="20">
        <f t="shared" si="64"/>
        <v>0</v>
      </c>
      <c r="R784" s="34">
        <f t="shared" si="65"/>
        <v>-250</v>
      </c>
      <c r="S784" s="34">
        <f t="shared" si="66"/>
        <v>-250</v>
      </c>
    </row>
    <row r="785" spans="1:19" hidden="1" x14ac:dyDescent="0.25">
      <c r="A785" s="2">
        <v>9</v>
      </c>
      <c r="B785" s="2">
        <v>34000</v>
      </c>
      <c r="C785" s="2" t="s">
        <v>505</v>
      </c>
      <c r="D785" s="2">
        <v>2260101</v>
      </c>
      <c r="E785" s="2" t="s">
        <v>505</v>
      </c>
      <c r="F785" s="2" t="str">
        <f t="shared" si="62"/>
        <v>9340002260101</v>
      </c>
      <c r="G785" s="2" t="s">
        <v>61</v>
      </c>
      <c r="H785" s="4">
        <v>1500</v>
      </c>
      <c r="I785" s="4">
        <v>0</v>
      </c>
      <c r="J785" s="4">
        <v>1500</v>
      </c>
      <c r="K785" s="4">
        <v>1333.18</v>
      </c>
      <c r="L785" s="4">
        <v>1333.18</v>
      </c>
      <c r="M785" s="4">
        <v>1333.18</v>
      </c>
      <c r="N785" s="4">
        <v>0</v>
      </c>
      <c r="O785" s="4">
        <v>166.82</v>
      </c>
      <c r="P785" s="20">
        <f t="shared" si="63"/>
        <v>0.88878666666666672</v>
      </c>
      <c r="Q785" s="20">
        <f t="shared" si="64"/>
        <v>0.88878666666666672</v>
      </c>
      <c r="R785" s="34">
        <f t="shared" si="65"/>
        <v>-166.81999999999994</v>
      </c>
      <c r="S785" s="34">
        <f t="shared" si="66"/>
        <v>-166.81999999999994</v>
      </c>
    </row>
    <row r="786" spans="1:19" hidden="1" x14ac:dyDescent="0.25">
      <c r="A786" s="2">
        <v>5</v>
      </c>
      <c r="B786" s="2">
        <v>33000</v>
      </c>
      <c r="C786" s="2" t="s">
        <v>505</v>
      </c>
      <c r="D786" s="2">
        <v>2279900</v>
      </c>
      <c r="E786" s="2" t="s">
        <v>505</v>
      </c>
      <c r="F786" s="2" t="str">
        <f t="shared" si="62"/>
        <v>5330002279900</v>
      </c>
      <c r="G786" s="2" t="s">
        <v>241</v>
      </c>
      <c r="H786" s="4">
        <v>6000</v>
      </c>
      <c r="I786" s="4">
        <v>0</v>
      </c>
      <c r="J786" s="4">
        <v>6000</v>
      </c>
      <c r="K786" s="4">
        <v>3060.8</v>
      </c>
      <c r="L786" s="4">
        <v>3060.8</v>
      </c>
      <c r="M786" s="4">
        <v>3060.8</v>
      </c>
      <c r="N786" s="4">
        <v>0</v>
      </c>
      <c r="O786" s="4">
        <v>2939.2</v>
      </c>
      <c r="P786" s="20">
        <f t="shared" si="63"/>
        <v>0.51013333333333333</v>
      </c>
      <c r="Q786" s="20">
        <f t="shared" si="64"/>
        <v>0.51013333333333333</v>
      </c>
      <c r="R786" s="34">
        <f t="shared" si="65"/>
        <v>-2939.2</v>
      </c>
      <c r="S786" s="34">
        <f t="shared" si="66"/>
        <v>-2939.2</v>
      </c>
    </row>
    <row r="787" spans="1:19" x14ac:dyDescent="0.25">
      <c r="A787" s="2">
        <v>10</v>
      </c>
      <c r="B787" s="2">
        <v>17100</v>
      </c>
      <c r="C787" s="2" t="s">
        <v>506</v>
      </c>
      <c r="D787" s="2">
        <v>6190051</v>
      </c>
      <c r="E787" s="2" t="s">
        <v>506</v>
      </c>
      <c r="F787" s="2" t="str">
        <f t="shared" si="62"/>
        <v>10171006190051</v>
      </c>
      <c r="G787" s="2" t="s">
        <v>483</v>
      </c>
      <c r="H787" s="4">
        <v>0</v>
      </c>
      <c r="I787" s="4">
        <v>13164.8</v>
      </c>
      <c r="J787" s="4">
        <v>13164.8</v>
      </c>
      <c r="K787" s="4">
        <v>13164.8</v>
      </c>
      <c r="L787" s="4">
        <v>13164.8</v>
      </c>
      <c r="M787" s="4">
        <v>13164.8</v>
      </c>
      <c r="N787" s="4">
        <v>0</v>
      </c>
      <c r="O787" s="4">
        <v>0</v>
      </c>
      <c r="P787" s="20" t="e">
        <f t="shared" si="63"/>
        <v>#DIV/0!</v>
      </c>
      <c r="Q787" s="20">
        <f t="shared" si="64"/>
        <v>1</v>
      </c>
      <c r="R787" s="34">
        <f t="shared" si="65"/>
        <v>13164.8</v>
      </c>
      <c r="S787" s="34">
        <f t="shared" si="66"/>
        <v>0</v>
      </c>
    </row>
    <row r="788" spans="1:19" hidden="1" x14ac:dyDescent="0.25">
      <c r="A788" s="2">
        <v>1</v>
      </c>
      <c r="B788" s="2">
        <v>92000</v>
      </c>
      <c r="C788" s="2" t="s">
        <v>505</v>
      </c>
      <c r="D788" s="2">
        <v>2279962</v>
      </c>
      <c r="E788" s="2" t="s">
        <v>505</v>
      </c>
      <c r="F788" s="2" t="str">
        <f t="shared" si="62"/>
        <v>1920002279962</v>
      </c>
      <c r="G788" s="2" t="s">
        <v>120</v>
      </c>
      <c r="H788" s="4">
        <v>6100</v>
      </c>
      <c r="I788" s="4">
        <v>0</v>
      </c>
      <c r="J788" s="4">
        <v>6100</v>
      </c>
      <c r="K788" s="4">
        <v>5922.51</v>
      </c>
      <c r="L788" s="4">
        <v>5846.48</v>
      </c>
      <c r="M788" s="4">
        <v>5846.48</v>
      </c>
      <c r="N788" s="4">
        <v>0</v>
      </c>
      <c r="O788" s="4">
        <v>253.52</v>
      </c>
      <c r="P788" s="20">
        <f t="shared" si="63"/>
        <v>0.95843934426229505</v>
      </c>
      <c r="Q788" s="20">
        <f t="shared" si="64"/>
        <v>0.95843934426229505</v>
      </c>
      <c r="R788" s="34">
        <f t="shared" si="65"/>
        <v>-253.52000000000044</v>
      </c>
      <c r="S788" s="34">
        <f t="shared" si="66"/>
        <v>-253.52000000000044</v>
      </c>
    </row>
    <row r="789" spans="1:19" hidden="1" x14ac:dyDescent="0.25">
      <c r="A789" s="2">
        <v>1</v>
      </c>
      <c r="B789" s="2">
        <v>92000</v>
      </c>
      <c r="C789" s="2" t="s">
        <v>505</v>
      </c>
      <c r="D789" s="2">
        <v>2279939</v>
      </c>
      <c r="E789" s="2" t="s">
        <v>505</v>
      </c>
      <c r="F789" s="2" t="str">
        <f t="shared" si="62"/>
        <v>1920002279939</v>
      </c>
      <c r="G789" s="2" t="s">
        <v>117</v>
      </c>
      <c r="H789" s="4">
        <v>5500</v>
      </c>
      <c r="I789" s="4">
        <v>0</v>
      </c>
      <c r="J789" s="4">
        <v>5500</v>
      </c>
      <c r="K789" s="4">
        <v>5609.36</v>
      </c>
      <c r="L789" s="4">
        <v>5609.36</v>
      </c>
      <c r="M789" s="4">
        <v>5609.36</v>
      </c>
      <c r="N789" s="4">
        <v>0</v>
      </c>
      <c r="O789" s="4">
        <v>-109.36</v>
      </c>
      <c r="P789" s="20">
        <f t="shared" si="63"/>
        <v>1.0198836363636363</v>
      </c>
      <c r="Q789" s="20">
        <f t="shared" si="64"/>
        <v>1.0198836363636363</v>
      </c>
      <c r="R789" s="34">
        <f t="shared" si="65"/>
        <v>109.35999999999967</v>
      </c>
      <c r="S789" s="34">
        <f t="shared" si="66"/>
        <v>109.35999999999967</v>
      </c>
    </row>
    <row r="790" spans="1:19" hidden="1" x14ac:dyDescent="0.25">
      <c r="A790" s="2">
        <v>3</v>
      </c>
      <c r="B790" s="2">
        <v>93100</v>
      </c>
      <c r="C790" s="2" t="s">
        <v>505</v>
      </c>
      <c r="D790" s="2">
        <v>2279939</v>
      </c>
      <c r="E790" s="2" t="s">
        <v>505</v>
      </c>
      <c r="F790" s="2" t="str">
        <f t="shared" si="62"/>
        <v>3931002279939</v>
      </c>
      <c r="G790" s="2" t="s">
        <v>117</v>
      </c>
      <c r="H790" s="4">
        <v>6800</v>
      </c>
      <c r="I790" s="4">
        <v>0</v>
      </c>
      <c r="J790" s="4">
        <v>6800</v>
      </c>
      <c r="K790" s="4">
        <v>7246.62</v>
      </c>
      <c r="L790" s="4">
        <v>7246.62</v>
      </c>
      <c r="M790" s="4">
        <v>7246.62</v>
      </c>
      <c r="N790" s="4">
        <v>0</v>
      </c>
      <c r="O790" s="4">
        <v>-446.62</v>
      </c>
      <c r="P790" s="20">
        <f t="shared" si="63"/>
        <v>1.0656794117647059</v>
      </c>
      <c r="Q790" s="20">
        <f t="shared" si="64"/>
        <v>1.0656794117647059</v>
      </c>
      <c r="R790" s="34">
        <f t="shared" si="65"/>
        <v>446.61999999999989</v>
      </c>
      <c r="S790" s="34">
        <f t="shared" si="66"/>
        <v>446.61999999999989</v>
      </c>
    </row>
    <row r="791" spans="1:19" hidden="1" x14ac:dyDescent="0.25">
      <c r="A791" s="2">
        <v>10</v>
      </c>
      <c r="B791" s="2">
        <v>16000</v>
      </c>
      <c r="C791" s="2" t="s">
        <v>505</v>
      </c>
      <c r="D791" s="2">
        <v>2250001</v>
      </c>
      <c r="E791" s="2" t="s">
        <v>505</v>
      </c>
      <c r="F791" s="2" t="str">
        <f t="shared" ref="F791:F854" si="67">_xlfn.CONCAT(A791,B791,D791)</f>
        <v>10160002250001</v>
      </c>
      <c r="G791" s="2" t="s">
        <v>478</v>
      </c>
      <c r="H791" s="4">
        <v>21000</v>
      </c>
      <c r="I791" s="4">
        <v>0</v>
      </c>
      <c r="J791" s="4">
        <v>21000</v>
      </c>
      <c r="K791" s="4">
        <v>20892.02</v>
      </c>
      <c r="L791" s="4">
        <v>20892.02</v>
      </c>
      <c r="M791" s="4">
        <v>20892.02</v>
      </c>
      <c r="N791" s="4">
        <v>0</v>
      </c>
      <c r="O791" s="4">
        <v>107.98</v>
      </c>
      <c r="P791" s="20">
        <f t="shared" ref="P791:P854" si="68">(L791*100%)/H791</f>
        <v>0.99485809523809521</v>
      </c>
      <c r="Q791" s="20">
        <f t="shared" si="64"/>
        <v>0.99485809523809521</v>
      </c>
      <c r="R791" s="34">
        <f t="shared" si="65"/>
        <v>-107.97999999999956</v>
      </c>
      <c r="S791" s="34">
        <f t="shared" si="66"/>
        <v>-107.97999999999956</v>
      </c>
    </row>
    <row r="792" spans="1:19" hidden="1" x14ac:dyDescent="0.25">
      <c r="A792" s="2">
        <v>4</v>
      </c>
      <c r="B792" s="2">
        <v>16500</v>
      </c>
      <c r="C792" s="2" t="s">
        <v>505</v>
      </c>
      <c r="D792" s="2">
        <v>2090001</v>
      </c>
      <c r="E792" s="2" t="s">
        <v>505</v>
      </c>
      <c r="F792" s="2" t="str">
        <f t="shared" si="67"/>
        <v>4165002090001</v>
      </c>
      <c r="G792" s="2" t="s">
        <v>210</v>
      </c>
      <c r="H792" s="4">
        <v>5000</v>
      </c>
      <c r="I792" s="4">
        <v>0</v>
      </c>
      <c r="J792" s="4">
        <v>5000</v>
      </c>
      <c r="K792" s="4">
        <v>4533.0200000000004</v>
      </c>
      <c r="L792" s="4">
        <v>4533.0200000000004</v>
      </c>
      <c r="M792" s="4">
        <v>4533.0200000000004</v>
      </c>
      <c r="N792" s="4">
        <v>0</v>
      </c>
      <c r="O792" s="4">
        <v>466.98</v>
      </c>
      <c r="P792" s="20">
        <f t="shared" si="68"/>
        <v>0.90660400000000008</v>
      </c>
      <c r="Q792" s="20">
        <f t="shared" si="64"/>
        <v>0.90660400000000008</v>
      </c>
      <c r="R792" s="34">
        <f t="shared" si="65"/>
        <v>-466.97999999999956</v>
      </c>
      <c r="S792" s="34">
        <f t="shared" si="66"/>
        <v>-466.97999999999956</v>
      </c>
    </row>
    <row r="793" spans="1:19" x14ac:dyDescent="0.25">
      <c r="A793" s="2">
        <v>5</v>
      </c>
      <c r="B793" s="2">
        <v>33000</v>
      </c>
      <c r="C793" s="2" t="s">
        <v>506</v>
      </c>
      <c r="D793" s="2">
        <v>6220009</v>
      </c>
      <c r="E793" s="2" t="s">
        <v>506</v>
      </c>
      <c r="F793" s="2" t="str">
        <f t="shared" si="67"/>
        <v>5330006220009</v>
      </c>
      <c r="G793" s="2" t="s">
        <v>245</v>
      </c>
      <c r="H793" s="4">
        <v>10000</v>
      </c>
      <c r="I793" s="4">
        <v>6180</v>
      </c>
      <c r="J793" s="4">
        <v>16180</v>
      </c>
      <c r="K793" s="4">
        <v>8671.3799999999992</v>
      </c>
      <c r="L793" s="4">
        <v>8671.3700000000008</v>
      </c>
      <c r="M793" s="4">
        <v>8671.3700000000008</v>
      </c>
      <c r="N793" s="4">
        <v>0</v>
      </c>
      <c r="O793" s="4">
        <v>7508.63</v>
      </c>
      <c r="P793" s="20">
        <f t="shared" si="68"/>
        <v>0.86713700000000005</v>
      </c>
      <c r="Q793" s="20">
        <f t="shared" si="64"/>
        <v>0.53593139678615576</v>
      </c>
      <c r="R793" s="34">
        <f t="shared" si="65"/>
        <v>-1328.6299999999992</v>
      </c>
      <c r="S793" s="34">
        <f t="shared" si="66"/>
        <v>-7508.6299999999992</v>
      </c>
    </row>
    <row r="794" spans="1:19" hidden="1" x14ac:dyDescent="0.25">
      <c r="A794" s="2">
        <v>5</v>
      </c>
      <c r="B794" s="2">
        <v>33800</v>
      </c>
      <c r="C794" s="2" t="s">
        <v>505</v>
      </c>
      <c r="D794" s="2">
        <v>2260909</v>
      </c>
      <c r="E794" s="2" t="s">
        <v>505</v>
      </c>
      <c r="F794" s="2" t="str">
        <f t="shared" si="67"/>
        <v>5338002260909</v>
      </c>
      <c r="G794" s="2" t="s">
        <v>292</v>
      </c>
      <c r="H794" s="4">
        <v>16360</v>
      </c>
      <c r="I794" s="4">
        <v>0</v>
      </c>
      <c r="J794" s="4">
        <v>16360</v>
      </c>
      <c r="K794" s="4">
        <v>0</v>
      </c>
      <c r="L794" s="4">
        <v>0</v>
      </c>
      <c r="M794" s="4">
        <v>0</v>
      </c>
      <c r="N794" s="4">
        <v>0</v>
      </c>
      <c r="O794" s="4">
        <v>16360</v>
      </c>
      <c r="P794" s="20">
        <f t="shared" si="68"/>
        <v>0</v>
      </c>
      <c r="Q794" s="20">
        <f t="shared" si="64"/>
        <v>0</v>
      </c>
      <c r="R794" s="34">
        <f t="shared" si="65"/>
        <v>-16360</v>
      </c>
      <c r="S794" s="34">
        <f t="shared" si="66"/>
        <v>-16360</v>
      </c>
    </row>
    <row r="795" spans="1:19" hidden="1" x14ac:dyDescent="0.25">
      <c r="A795" s="2">
        <v>5</v>
      </c>
      <c r="B795" s="2">
        <v>33000</v>
      </c>
      <c r="C795" s="2" t="s">
        <v>505</v>
      </c>
      <c r="D795" s="2">
        <v>2269908</v>
      </c>
      <c r="E795" s="2" t="s">
        <v>505</v>
      </c>
      <c r="F795" s="2" t="str">
        <f t="shared" si="67"/>
        <v>5330002269908</v>
      </c>
      <c r="G795" s="2" t="s">
        <v>236</v>
      </c>
      <c r="H795" s="4">
        <v>1800</v>
      </c>
      <c r="I795" s="4">
        <v>0</v>
      </c>
      <c r="J795" s="4">
        <v>1800</v>
      </c>
      <c r="K795" s="4">
        <v>1233.8499999999999</v>
      </c>
      <c r="L795" s="4">
        <v>1233.8499999999999</v>
      </c>
      <c r="M795" s="4">
        <v>1233.8499999999999</v>
      </c>
      <c r="N795" s="4">
        <v>0</v>
      </c>
      <c r="O795" s="4">
        <v>566.15</v>
      </c>
      <c r="P795" s="20">
        <f t="shared" si="68"/>
        <v>0.68547222222222215</v>
      </c>
      <c r="Q795" s="20">
        <f t="shared" si="64"/>
        <v>0.68547222222222215</v>
      </c>
      <c r="R795" s="34">
        <f t="shared" si="65"/>
        <v>-566.15000000000009</v>
      </c>
      <c r="S795" s="34">
        <f t="shared" si="66"/>
        <v>-566.15000000000009</v>
      </c>
    </row>
    <row r="796" spans="1:19" hidden="1" x14ac:dyDescent="0.25">
      <c r="A796" s="2">
        <v>5</v>
      </c>
      <c r="B796" s="2">
        <v>33400</v>
      </c>
      <c r="C796" s="2" t="s">
        <v>505</v>
      </c>
      <c r="D796" s="2">
        <v>2279910</v>
      </c>
      <c r="E796" s="2" t="s">
        <v>505</v>
      </c>
      <c r="F796" s="2" t="str">
        <f t="shared" si="67"/>
        <v>5334002279910</v>
      </c>
      <c r="G796" s="2" t="s">
        <v>254</v>
      </c>
      <c r="H796" s="4">
        <v>6650</v>
      </c>
      <c r="I796" s="4">
        <v>0</v>
      </c>
      <c r="J796" s="4">
        <v>6650</v>
      </c>
      <c r="K796" s="4">
        <v>6650</v>
      </c>
      <c r="L796" s="4">
        <v>6650</v>
      </c>
      <c r="M796" s="4">
        <v>6650</v>
      </c>
      <c r="N796" s="4">
        <v>0</v>
      </c>
      <c r="O796" s="4">
        <v>0</v>
      </c>
      <c r="P796" s="20">
        <f t="shared" si="68"/>
        <v>1</v>
      </c>
      <c r="Q796" s="20">
        <f t="shared" si="64"/>
        <v>1</v>
      </c>
      <c r="R796" s="34">
        <f t="shared" si="65"/>
        <v>0</v>
      </c>
      <c r="S796" s="34">
        <f t="shared" si="66"/>
        <v>0</v>
      </c>
    </row>
    <row r="797" spans="1:19" hidden="1" x14ac:dyDescent="0.25">
      <c r="A797" s="2">
        <v>4</v>
      </c>
      <c r="B797" s="2">
        <v>13200</v>
      </c>
      <c r="C797" s="2" t="s">
        <v>505</v>
      </c>
      <c r="D797" s="2">
        <v>2210301</v>
      </c>
      <c r="E797" s="2" t="s">
        <v>505</v>
      </c>
      <c r="F797" s="2" t="str">
        <f t="shared" si="67"/>
        <v>4132002210301</v>
      </c>
      <c r="G797" s="2" t="s">
        <v>194</v>
      </c>
      <c r="H797" s="4">
        <v>14000</v>
      </c>
      <c r="I797" s="4">
        <v>892.36</v>
      </c>
      <c r="J797" s="4">
        <v>14892.36</v>
      </c>
      <c r="K797" s="4">
        <v>5080.3599999999997</v>
      </c>
      <c r="L797" s="4">
        <v>3870.06</v>
      </c>
      <c r="M797" s="4">
        <v>3870.06</v>
      </c>
      <c r="N797" s="4">
        <v>0</v>
      </c>
      <c r="O797" s="4">
        <v>11022.3</v>
      </c>
      <c r="P797" s="20">
        <f t="shared" si="68"/>
        <v>0.27643285714285715</v>
      </c>
      <c r="Q797" s="20">
        <f t="shared" si="64"/>
        <v>0.25986881864257916</v>
      </c>
      <c r="R797" s="34">
        <f t="shared" si="65"/>
        <v>-10129.94</v>
      </c>
      <c r="S797" s="34">
        <f t="shared" si="66"/>
        <v>-11022.300000000001</v>
      </c>
    </row>
    <row r="798" spans="1:19" hidden="1" x14ac:dyDescent="0.25">
      <c r="A798" s="2">
        <v>4</v>
      </c>
      <c r="B798" s="2">
        <v>15320</v>
      </c>
      <c r="C798" s="2" t="s">
        <v>505</v>
      </c>
      <c r="D798" s="2">
        <v>2210301</v>
      </c>
      <c r="E798" s="2" t="s">
        <v>505</v>
      </c>
      <c r="F798" s="2" t="str">
        <f t="shared" si="67"/>
        <v>4153202210301</v>
      </c>
      <c r="G798" s="2" t="s">
        <v>194</v>
      </c>
      <c r="H798" s="4">
        <v>25000</v>
      </c>
      <c r="I798" s="4">
        <v>1349.07</v>
      </c>
      <c r="J798" s="4">
        <v>26349.07</v>
      </c>
      <c r="K798" s="4">
        <v>34769.4</v>
      </c>
      <c r="L798" s="4">
        <v>30327.9</v>
      </c>
      <c r="M798" s="4">
        <v>30327.9</v>
      </c>
      <c r="N798" s="4">
        <v>0</v>
      </c>
      <c r="O798" s="4">
        <v>-3978.83</v>
      </c>
      <c r="P798" s="20">
        <f t="shared" si="68"/>
        <v>1.2131160000000001</v>
      </c>
      <c r="Q798" s="20">
        <f t="shared" si="64"/>
        <v>1.151004570559796</v>
      </c>
      <c r="R798" s="34">
        <f t="shared" si="65"/>
        <v>5327.9000000000015</v>
      </c>
      <c r="S798" s="34">
        <f t="shared" si="66"/>
        <v>3978.8300000000017</v>
      </c>
    </row>
    <row r="799" spans="1:19" hidden="1" x14ac:dyDescent="0.25">
      <c r="A799" s="2">
        <v>4</v>
      </c>
      <c r="B799" s="2">
        <v>16300</v>
      </c>
      <c r="C799" s="2" t="s">
        <v>505</v>
      </c>
      <c r="D799" s="2">
        <v>2210301</v>
      </c>
      <c r="E799" s="2" t="s">
        <v>505</v>
      </c>
      <c r="F799" s="2" t="str">
        <f t="shared" si="67"/>
        <v>4163002210301</v>
      </c>
      <c r="G799" s="2" t="s">
        <v>194</v>
      </c>
      <c r="H799" s="4">
        <v>20000</v>
      </c>
      <c r="I799" s="4">
        <v>0</v>
      </c>
      <c r="J799" s="4">
        <v>20000</v>
      </c>
      <c r="K799" s="4">
        <v>32377.58</v>
      </c>
      <c r="L799" s="4">
        <v>31035.7</v>
      </c>
      <c r="M799" s="4">
        <v>31035.7</v>
      </c>
      <c r="N799" s="4">
        <v>0</v>
      </c>
      <c r="O799" s="4">
        <v>-11035.7</v>
      </c>
      <c r="P799" s="20">
        <f t="shared" si="68"/>
        <v>1.551785</v>
      </c>
      <c r="Q799" s="20">
        <f t="shared" si="64"/>
        <v>1.551785</v>
      </c>
      <c r="R799" s="34">
        <f t="shared" si="65"/>
        <v>11035.7</v>
      </c>
      <c r="S799" s="34">
        <f t="shared" si="66"/>
        <v>11035.7</v>
      </c>
    </row>
    <row r="800" spans="1:19" hidden="1" x14ac:dyDescent="0.25">
      <c r="A800" s="2">
        <v>4</v>
      </c>
      <c r="B800" s="2">
        <v>16400</v>
      </c>
      <c r="C800" s="2" t="s">
        <v>505</v>
      </c>
      <c r="D800" s="2">
        <v>2210301</v>
      </c>
      <c r="E800" s="2" t="s">
        <v>505</v>
      </c>
      <c r="F800" s="2" t="str">
        <f t="shared" si="67"/>
        <v>4164002210301</v>
      </c>
      <c r="G800" s="2" t="s">
        <v>194</v>
      </c>
      <c r="H800" s="4">
        <v>500</v>
      </c>
      <c r="I800" s="4">
        <v>0</v>
      </c>
      <c r="J800" s="4">
        <v>500</v>
      </c>
      <c r="K800" s="4">
        <v>0</v>
      </c>
      <c r="L800" s="4">
        <v>0</v>
      </c>
      <c r="M800" s="4">
        <v>0</v>
      </c>
      <c r="N800" s="4">
        <v>0</v>
      </c>
      <c r="O800" s="4">
        <v>500</v>
      </c>
      <c r="P800" s="20">
        <f t="shared" si="68"/>
        <v>0</v>
      </c>
      <c r="Q800" s="20">
        <f t="shared" si="64"/>
        <v>0</v>
      </c>
      <c r="R800" s="34">
        <f t="shared" si="65"/>
        <v>-500</v>
      </c>
      <c r="S800" s="34">
        <f t="shared" si="66"/>
        <v>-500</v>
      </c>
    </row>
    <row r="801" spans="1:19" hidden="1" x14ac:dyDescent="0.25">
      <c r="A801" s="2">
        <v>4</v>
      </c>
      <c r="B801" s="2">
        <v>16500</v>
      </c>
      <c r="C801" s="2" t="s">
        <v>505</v>
      </c>
      <c r="D801" s="2">
        <v>2210301</v>
      </c>
      <c r="E801" s="2" t="s">
        <v>505</v>
      </c>
      <c r="F801" s="2" t="str">
        <f t="shared" si="67"/>
        <v>4165002210301</v>
      </c>
      <c r="G801" s="2" t="s">
        <v>194</v>
      </c>
      <c r="H801" s="4">
        <v>1500</v>
      </c>
      <c r="I801" s="4">
        <v>0</v>
      </c>
      <c r="J801" s="4">
        <v>1500</v>
      </c>
      <c r="K801" s="4">
        <v>0</v>
      </c>
      <c r="L801" s="4">
        <v>0</v>
      </c>
      <c r="M801" s="4">
        <v>0</v>
      </c>
      <c r="N801" s="4">
        <v>0</v>
      </c>
      <c r="O801" s="4">
        <v>1500</v>
      </c>
      <c r="P801" s="20">
        <f t="shared" si="68"/>
        <v>0</v>
      </c>
      <c r="Q801" s="20">
        <f t="shared" si="64"/>
        <v>0</v>
      </c>
      <c r="R801" s="34">
        <f t="shared" si="65"/>
        <v>-1500</v>
      </c>
      <c r="S801" s="34">
        <f t="shared" si="66"/>
        <v>-1500</v>
      </c>
    </row>
    <row r="802" spans="1:19" hidden="1" x14ac:dyDescent="0.25">
      <c r="A802" s="2">
        <v>1</v>
      </c>
      <c r="B802" s="2">
        <v>91200</v>
      </c>
      <c r="C802" s="2" t="s">
        <v>504</v>
      </c>
      <c r="D802" s="2">
        <v>1000101</v>
      </c>
      <c r="E802" s="2" t="s">
        <v>504</v>
      </c>
      <c r="F802" s="2" t="str">
        <f t="shared" si="67"/>
        <v>1912001000101</v>
      </c>
      <c r="G802" s="2" t="s">
        <v>99</v>
      </c>
      <c r="H802" s="4">
        <v>218945.36</v>
      </c>
      <c r="I802" s="4">
        <v>0</v>
      </c>
      <c r="J802" s="4">
        <v>218945.36</v>
      </c>
      <c r="K802" s="4">
        <v>207665.97</v>
      </c>
      <c r="L802" s="4">
        <v>207665.97</v>
      </c>
      <c r="M802" s="4">
        <v>207665.97</v>
      </c>
      <c r="N802" s="4">
        <v>0</v>
      </c>
      <c r="O802" s="4">
        <v>11279.39</v>
      </c>
      <c r="P802" s="20">
        <f t="shared" si="68"/>
        <v>0.94848308271981652</v>
      </c>
      <c r="Q802" s="20">
        <f t="shared" si="64"/>
        <v>0.94848308271981652</v>
      </c>
      <c r="R802" s="34">
        <f t="shared" si="65"/>
        <v>-11279.389999999985</v>
      </c>
      <c r="S802" s="34">
        <f t="shared" si="66"/>
        <v>-11279.389999999985</v>
      </c>
    </row>
    <row r="803" spans="1:19" hidden="1" x14ac:dyDescent="0.25">
      <c r="A803" s="2">
        <v>1</v>
      </c>
      <c r="B803" s="2">
        <v>91200</v>
      </c>
      <c r="C803" s="2" t="s">
        <v>504</v>
      </c>
      <c r="D803" s="2">
        <v>1600001</v>
      </c>
      <c r="E803" s="2" t="s">
        <v>504</v>
      </c>
      <c r="F803" s="2" t="str">
        <f t="shared" si="67"/>
        <v>1912001600001</v>
      </c>
      <c r="G803" s="2" t="s">
        <v>33</v>
      </c>
      <c r="H803" s="4">
        <v>71266.36</v>
      </c>
      <c r="I803" s="4">
        <v>0</v>
      </c>
      <c r="J803" s="4">
        <v>71266.36</v>
      </c>
      <c r="K803" s="4">
        <v>65477.85</v>
      </c>
      <c r="L803" s="4">
        <v>65477.85</v>
      </c>
      <c r="M803" s="4">
        <v>65477.85</v>
      </c>
      <c r="N803" s="4">
        <v>0</v>
      </c>
      <c r="O803" s="4">
        <v>5788.51</v>
      </c>
      <c r="P803" s="20">
        <f t="shared" si="68"/>
        <v>0.91877640446348041</v>
      </c>
      <c r="Q803" s="20">
        <f t="shared" si="64"/>
        <v>0.91877640446348041</v>
      </c>
      <c r="R803" s="34">
        <f t="shared" si="65"/>
        <v>-5788.510000000002</v>
      </c>
      <c r="S803" s="34">
        <f t="shared" si="66"/>
        <v>-5788.510000000002</v>
      </c>
    </row>
    <row r="804" spans="1:19" hidden="1" x14ac:dyDescent="0.25">
      <c r="A804" s="2">
        <v>4</v>
      </c>
      <c r="B804" s="2">
        <v>17100</v>
      </c>
      <c r="C804" s="2" t="s">
        <v>505</v>
      </c>
      <c r="D804" s="2">
        <v>2210301</v>
      </c>
      <c r="E804" s="2" t="s">
        <v>505</v>
      </c>
      <c r="F804" s="2" t="str">
        <f t="shared" si="67"/>
        <v>4171002210301</v>
      </c>
      <c r="G804" s="2" t="s">
        <v>194</v>
      </c>
      <c r="H804" s="4">
        <v>5000</v>
      </c>
      <c r="I804" s="4">
        <v>0</v>
      </c>
      <c r="J804" s="4">
        <v>5000</v>
      </c>
      <c r="K804" s="4">
        <v>4069.78</v>
      </c>
      <c r="L804" s="4">
        <v>4069.78</v>
      </c>
      <c r="M804" s="4">
        <v>4069.78</v>
      </c>
      <c r="N804" s="4">
        <v>0</v>
      </c>
      <c r="O804" s="4">
        <v>930.22</v>
      </c>
      <c r="P804" s="20">
        <f t="shared" si="68"/>
        <v>0.81395600000000001</v>
      </c>
      <c r="Q804" s="20">
        <f t="shared" si="64"/>
        <v>0.81395600000000001</v>
      </c>
      <c r="R804" s="34">
        <f t="shared" si="65"/>
        <v>-930.2199999999998</v>
      </c>
      <c r="S804" s="34">
        <f t="shared" si="66"/>
        <v>-930.2199999999998</v>
      </c>
    </row>
    <row r="805" spans="1:19" hidden="1" x14ac:dyDescent="0.25">
      <c r="A805" s="2">
        <v>4</v>
      </c>
      <c r="B805" s="2">
        <v>32603</v>
      </c>
      <c r="C805" s="2" t="s">
        <v>505</v>
      </c>
      <c r="D805" s="2">
        <v>2210301</v>
      </c>
      <c r="E805" s="2" t="s">
        <v>505</v>
      </c>
      <c r="F805" s="2" t="str">
        <f t="shared" si="67"/>
        <v>4326032210301</v>
      </c>
      <c r="G805" s="2" t="s">
        <v>194</v>
      </c>
      <c r="H805" s="4">
        <v>6000</v>
      </c>
      <c r="I805" s="4">
        <v>580.92999999999995</v>
      </c>
      <c r="J805" s="4">
        <v>6580.93</v>
      </c>
      <c r="K805" s="4">
        <v>3780</v>
      </c>
      <c r="L805" s="4">
        <v>2881.13</v>
      </c>
      <c r="M805" s="4">
        <v>2881.13</v>
      </c>
      <c r="N805" s="4">
        <v>0</v>
      </c>
      <c r="O805" s="4">
        <v>3699.8</v>
      </c>
      <c r="P805" s="20">
        <f t="shared" si="68"/>
        <v>0.48018833333333333</v>
      </c>
      <c r="Q805" s="20">
        <f t="shared" si="64"/>
        <v>0.43779982464484501</v>
      </c>
      <c r="R805" s="34">
        <f t="shared" si="65"/>
        <v>-3118.87</v>
      </c>
      <c r="S805" s="34">
        <f t="shared" si="66"/>
        <v>-3699.8</v>
      </c>
    </row>
    <row r="806" spans="1:19" hidden="1" x14ac:dyDescent="0.25">
      <c r="A806" s="2">
        <v>4</v>
      </c>
      <c r="B806" s="2">
        <v>33210</v>
      </c>
      <c r="C806" s="2" t="s">
        <v>505</v>
      </c>
      <c r="D806" s="2">
        <v>2210301</v>
      </c>
      <c r="E806" s="2" t="s">
        <v>505</v>
      </c>
      <c r="F806" s="2" t="str">
        <f t="shared" si="67"/>
        <v>4332102210301</v>
      </c>
      <c r="G806" s="2" t="s">
        <v>194</v>
      </c>
      <c r="H806" s="4">
        <v>5000</v>
      </c>
      <c r="I806" s="4">
        <v>36.619999999999997</v>
      </c>
      <c r="J806" s="4">
        <v>5036.62</v>
      </c>
      <c r="K806" s="4">
        <v>7784.39</v>
      </c>
      <c r="L806" s="4">
        <v>7706.6</v>
      </c>
      <c r="M806" s="4">
        <v>7706.6</v>
      </c>
      <c r="N806" s="4">
        <v>0</v>
      </c>
      <c r="O806" s="4">
        <v>-2669.98</v>
      </c>
      <c r="P806" s="20">
        <f t="shared" si="68"/>
        <v>1.54132</v>
      </c>
      <c r="Q806" s="20">
        <f t="shared" si="64"/>
        <v>1.5301134490988004</v>
      </c>
      <c r="R806" s="34">
        <f t="shared" si="65"/>
        <v>2706.6000000000004</v>
      </c>
      <c r="S806" s="34">
        <f t="shared" si="66"/>
        <v>2669.9800000000005</v>
      </c>
    </row>
    <row r="807" spans="1:19" hidden="1" x14ac:dyDescent="0.25">
      <c r="A807" s="2">
        <v>4</v>
      </c>
      <c r="B807" s="2">
        <v>33401</v>
      </c>
      <c r="C807" s="2" t="s">
        <v>505</v>
      </c>
      <c r="D807" s="2">
        <v>2210301</v>
      </c>
      <c r="E807" s="2" t="s">
        <v>505</v>
      </c>
      <c r="F807" s="2" t="str">
        <f t="shared" si="67"/>
        <v>4334012210301</v>
      </c>
      <c r="G807" s="2" t="s">
        <v>194</v>
      </c>
      <c r="H807" s="4">
        <v>6000</v>
      </c>
      <c r="I807" s="4">
        <v>71.83</v>
      </c>
      <c r="J807" s="4">
        <v>6071.83</v>
      </c>
      <c r="K807" s="4">
        <v>10765.19</v>
      </c>
      <c r="L807" s="4">
        <v>10682.1</v>
      </c>
      <c r="M807" s="4">
        <v>10682.1</v>
      </c>
      <c r="N807" s="4">
        <v>0</v>
      </c>
      <c r="O807" s="4">
        <v>-4610.2700000000004</v>
      </c>
      <c r="P807" s="20">
        <f t="shared" si="68"/>
        <v>1.7803500000000001</v>
      </c>
      <c r="Q807" s="20">
        <f t="shared" si="64"/>
        <v>1.7592883858737811</v>
      </c>
      <c r="R807" s="34">
        <f t="shared" si="65"/>
        <v>4682.1000000000004</v>
      </c>
      <c r="S807" s="34">
        <f t="shared" si="66"/>
        <v>4610.2700000000004</v>
      </c>
    </row>
    <row r="808" spans="1:19" hidden="1" x14ac:dyDescent="0.25">
      <c r="A808" s="2">
        <v>4</v>
      </c>
      <c r="B808" s="2">
        <v>43111</v>
      </c>
      <c r="C808" s="2" t="s">
        <v>505</v>
      </c>
      <c r="D808" s="2">
        <v>2210301</v>
      </c>
      <c r="E808" s="2" t="s">
        <v>505</v>
      </c>
      <c r="F808" s="2" t="str">
        <f t="shared" si="67"/>
        <v>4431112210301</v>
      </c>
      <c r="G808" s="2" t="s">
        <v>194</v>
      </c>
      <c r="H808" s="4">
        <v>1200</v>
      </c>
      <c r="I808" s="4">
        <v>1918.12</v>
      </c>
      <c r="J808" s="4">
        <v>3118.12</v>
      </c>
      <c r="K808" s="4">
        <v>2411.02</v>
      </c>
      <c r="L808" s="4">
        <v>711.02</v>
      </c>
      <c r="M808" s="4">
        <v>711.02</v>
      </c>
      <c r="N808" s="4">
        <v>0</v>
      </c>
      <c r="O808" s="4">
        <v>2407.1</v>
      </c>
      <c r="P808" s="20">
        <f t="shared" si="68"/>
        <v>0.59251666666666669</v>
      </c>
      <c r="Q808" s="20">
        <f t="shared" si="64"/>
        <v>0.22802842738573242</v>
      </c>
      <c r="R808" s="34">
        <f t="shared" si="65"/>
        <v>-488.98</v>
      </c>
      <c r="S808" s="34">
        <f t="shared" si="66"/>
        <v>-2407.1</v>
      </c>
    </row>
    <row r="809" spans="1:19" hidden="1" x14ac:dyDescent="0.25">
      <c r="A809" s="2">
        <v>4</v>
      </c>
      <c r="B809" s="2">
        <v>43201</v>
      </c>
      <c r="C809" s="2" t="s">
        <v>505</v>
      </c>
      <c r="D809" s="2">
        <v>2210301</v>
      </c>
      <c r="E809" s="2" t="s">
        <v>505</v>
      </c>
      <c r="F809" s="2" t="str">
        <f t="shared" si="67"/>
        <v>4432012210301</v>
      </c>
      <c r="G809" s="2" t="s">
        <v>194</v>
      </c>
      <c r="H809" s="4">
        <v>500</v>
      </c>
      <c r="I809" s="4">
        <v>791.67</v>
      </c>
      <c r="J809" s="4">
        <v>1291.67</v>
      </c>
      <c r="K809" s="4">
        <v>500</v>
      </c>
      <c r="L809" s="4">
        <v>0</v>
      </c>
      <c r="M809" s="4">
        <v>0</v>
      </c>
      <c r="N809" s="4">
        <v>0</v>
      </c>
      <c r="O809" s="4">
        <v>1291.67</v>
      </c>
      <c r="P809" s="20">
        <f t="shared" si="68"/>
        <v>0</v>
      </c>
      <c r="Q809" s="20">
        <f t="shared" si="64"/>
        <v>0</v>
      </c>
      <c r="R809" s="34">
        <f t="shared" si="65"/>
        <v>-500</v>
      </c>
      <c r="S809" s="34">
        <f t="shared" si="66"/>
        <v>-1291.67</v>
      </c>
    </row>
    <row r="810" spans="1:19" hidden="1" x14ac:dyDescent="0.25">
      <c r="A810" s="2">
        <v>4</v>
      </c>
      <c r="B810" s="2">
        <v>49100</v>
      </c>
      <c r="C810" s="2" t="s">
        <v>505</v>
      </c>
      <c r="D810" s="2">
        <v>2210301</v>
      </c>
      <c r="E810" s="2" t="s">
        <v>505</v>
      </c>
      <c r="F810" s="2" t="str">
        <f t="shared" si="67"/>
        <v>4491002210301</v>
      </c>
      <c r="G810" s="2" t="s">
        <v>194</v>
      </c>
      <c r="H810" s="4">
        <v>1400</v>
      </c>
      <c r="I810" s="4">
        <v>950</v>
      </c>
      <c r="J810" s="4">
        <v>2350</v>
      </c>
      <c r="K810" s="4">
        <v>862.13</v>
      </c>
      <c r="L810" s="4">
        <v>262.13</v>
      </c>
      <c r="M810" s="4">
        <v>262.13</v>
      </c>
      <c r="N810" s="4">
        <v>0</v>
      </c>
      <c r="O810" s="4">
        <v>2087.87</v>
      </c>
      <c r="P810" s="20">
        <f t="shared" si="68"/>
        <v>0.18723571428571428</v>
      </c>
      <c r="Q810" s="20">
        <f t="shared" si="64"/>
        <v>0.11154468085106382</v>
      </c>
      <c r="R810" s="34">
        <f t="shared" si="65"/>
        <v>-1137.8699999999999</v>
      </c>
      <c r="S810" s="34">
        <f t="shared" si="66"/>
        <v>-2087.87</v>
      </c>
    </row>
    <row r="811" spans="1:19" hidden="1" x14ac:dyDescent="0.25">
      <c r="A811" s="2">
        <v>4</v>
      </c>
      <c r="B811" s="2">
        <v>92403</v>
      </c>
      <c r="C811" s="2" t="s">
        <v>505</v>
      </c>
      <c r="D811" s="2">
        <v>2210301</v>
      </c>
      <c r="E811" s="2" t="s">
        <v>505</v>
      </c>
      <c r="F811" s="2" t="str">
        <f t="shared" si="67"/>
        <v>4924032210301</v>
      </c>
      <c r="G811" s="2" t="s">
        <v>194</v>
      </c>
      <c r="H811" s="4">
        <v>0</v>
      </c>
      <c r="I811" s="4">
        <v>0</v>
      </c>
      <c r="J811" s="4">
        <v>0</v>
      </c>
      <c r="K811" s="4">
        <v>940</v>
      </c>
      <c r="L811" s="4">
        <v>0</v>
      </c>
      <c r="M811" s="4">
        <v>0</v>
      </c>
      <c r="N811" s="4">
        <v>0</v>
      </c>
      <c r="O811" s="4">
        <v>0</v>
      </c>
      <c r="P811" s="20" t="e">
        <f t="shared" si="68"/>
        <v>#DIV/0!</v>
      </c>
      <c r="Q811" s="20" t="e">
        <f t="shared" si="64"/>
        <v>#DIV/0!</v>
      </c>
      <c r="R811" s="34">
        <f t="shared" si="65"/>
        <v>0</v>
      </c>
      <c r="S811" s="34">
        <f t="shared" si="66"/>
        <v>0</v>
      </c>
    </row>
    <row r="812" spans="1:19" hidden="1" x14ac:dyDescent="0.25">
      <c r="A812" s="2">
        <v>2</v>
      </c>
      <c r="B812" s="2">
        <v>13200</v>
      </c>
      <c r="C812" s="2" t="s">
        <v>505</v>
      </c>
      <c r="D812" s="2">
        <v>2210302</v>
      </c>
      <c r="E812" s="2" t="s">
        <v>505</v>
      </c>
      <c r="F812" s="2" t="str">
        <f t="shared" si="67"/>
        <v>2132002210302</v>
      </c>
      <c r="G812" s="2" t="s">
        <v>132</v>
      </c>
      <c r="H812" s="4">
        <v>20000</v>
      </c>
      <c r="I812" s="4">
        <v>4000</v>
      </c>
      <c r="J812" s="4">
        <v>24000</v>
      </c>
      <c r="K812" s="4">
        <v>21105.34</v>
      </c>
      <c r="L812" s="4">
        <v>12280.23</v>
      </c>
      <c r="M812" s="4">
        <v>12280.23</v>
      </c>
      <c r="N812" s="4">
        <v>0</v>
      </c>
      <c r="O812" s="4">
        <v>11719.77</v>
      </c>
      <c r="P812" s="20">
        <f t="shared" si="68"/>
        <v>0.61401149999999993</v>
      </c>
      <c r="Q812" s="20">
        <f t="shared" si="64"/>
        <v>0.51167624999999994</v>
      </c>
      <c r="R812" s="34">
        <f t="shared" si="65"/>
        <v>-7719.77</v>
      </c>
      <c r="S812" s="34">
        <f t="shared" si="66"/>
        <v>-11719.77</v>
      </c>
    </row>
    <row r="813" spans="1:19" x14ac:dyDescent="0.25">
      <c r="A813" s="2">
        <v>2</v>
      </c>
      <c r="B813" s="2">
        <v>13200</v>
      </c>
      <c r="C813" s="2" t="s">
        <v>506</v>
      </c>
      <c r="D813" s="2">
        <v>6230001</v>
      </c>
      <c r="E813" s="2" t="s">
        <v>506</v>
      </c>
      <c r="F813" s="2" t="str">
        <f t="shared" si="67"/>
        <v>2132006230001</v>
      </c>
      <c r="G813" s="2" t="s">
        <v>137</v>
      </c>
      <c r="H813" s="4">
        <v>2000</v>
      </c>
      <c r="I813" s="4">
        <v>0</v>
      </c>
      <c r="J813" s="4">
        <v>2000</v>
      </c>
      <c r="K813" s="4">
        <v>0</v>
      </c>
      <c r="L813" s="4">
        <v>0</v>
      </c>
      <c r="M813" s="4">
        <v>0</v>
      </c>
      <c r="N813" s="4">
        <v>0</v>
      </c>
      <c r="O813" s="4">
        <v>2000</v>
      </c>
      <c r="P813" s="20">
        <f t="shared" si="68"/>
        <v>0</v>
      </c>
      <c r="Q813" s="20">
        <f t="shared" si="64"/>
        <v>0</v>
      </c>
      <c r="R813" s="34">
        <f t="shared" si="65"/>
        <v>-2000</v>
      </c>
      <c r="S813" s="34">
        <f t="shared" si="66"/>
        <v>-2000</v>
      </c>
    </row>
    <row r="814" spans="1:19" hidden="1" x14ac:dyDescent="0.25">
      <c r="A814" s="2">
        <v>1</v>
      </c>
      <c r="B814" s="2">
        <v>91200</v>
      </c>
      <c r="C814" s="2" t="s">
        <v>507</v>
      </c>
      <c r="D814" s="2">
        <v>4800079</v>
      </c>
      <c r="E814" s="2" t="s">
        <v>507</v>
      </c>
      <c r="F814" s="2" t="str">
        <f t="shared" si="67"/>
        <v>1912004800079</v>
      </c>
      <c r="G814" s="2" t="s">
        <v>106</v>
      </c>
      <c r="H814" s="4">
        <v>12700</v>
      </c>
      <c r="I814" s="4">
        <v>0</v>
      </c>
      <c r="J814" s="4">
        <v>12700</v>
      </c>
      <c r="K814" s="4">
        <v>11640.73</v>
      </c>
      <c r="L814" s="4">
        <v>11640.73</v>
      </c>
      <c r="M814" s="4">
        <v>10332.69</v>
      </c>
      <c r="N814" s="4">
        <v>1308.04</v>
      </c>
      <c r="O814" s="4">
        <v>1059.27</v>
      </c>
      <c r="P814" s="20">
        <f t="shared" si="68"/>
        <v>0.91659291338582671</v>
      </c>
      <c r="Q814" s="20">
        <f t="shared" si="64"/>
        <v>0.91659291338582671</v>
      </c>
      <c r="R814" s="34">
        <f t="shared" si="65"/>
        <v>-1059.2700000000004</v>
      </c>
      <c r="S814" s="34">
        <f t="shared" si="66"/>
        <v>-1059.2700000000004</v>
      </c>
    </row>
    <row r="815" spans="1:19" hidden="1" x14ac:dyDescent="0.25">
      <c r="A815" s="2">
        <v>1</v>
      </c>
      <c r="B815" s="2">
        <v>91200</v>
      </c>
      <c r="C815" s="2" t="s">
        <v>507</v>
      </c>
      <c r="D815" s="2">
        <v>4800199</v>
      </c>
      <c r="E815" s="2" t="s">
        <v>507</v>
      </c>
      <c r="F815" s="2" t="str">
        <f t="shared" si="67"/>
        <v>1912004800199</v>
      </c>
      <c r="G815" s="2" t="s">
        <v>107</v>
      </c>
      <c r="H815" s="4">
        <v>0</v>
      </c>
      <c r="I815" s="4">
        <v>1600</v>
      </c>
      <c r="J815" s="4">
        <v>1600</v>
      </c>
      <c r="K815" s="4">
        <v>1600</v>
      </c>
      <c r="L815" s="4">
        <v>1600</v>
      </c>
      <c r="M815" s="4">
        <v>1600</v>
      </c>
      <c r="N815" s="4">
        <v>0</v>
      </c>
      <c r="O815" s="4">
        <v>0</v>
      </c>
      <c r="P815" s="20" t="e">
        <f t="shared" si="68"/>
        <v>#DIV/0!</v>
      </c>
      <c r="Q815" s="20">
        <f t="shared" si="64"/>
        <v>1</v>
      </c>
      <c r="R815" s="34">
        <f t="shared" si="65"/>
        <v>1600</v>
      </c>
      <c r="S815" s="34">
        <f t="shared" si="66"/>
        <v>0</v>
      </c>
    </row>
    <row r="816" spans="1:19" hidden="1" x14ac:dyDescent="0.25">
      <c r="A816" s="2">
        <v>1</v>
      </c>
      <c r="B816" s="2">
        <v>92000</v>
      </c>
      <c r="C816" s="2" t="s">
        <v>504</v>
      </c>
      <c r="D816" s="2">
        <v>1200001</v>
      </c>
      <c r="E816" s="2" t="s">
        <v>504</v>
      </c>
      <c r="F816" s="2" t="str">
        <f t="shared" si="67"/>
        <v>1920001200001</v>
      </c>
      <c r="G816" s="2" t="s">
        <v>44</v>
      </c>
      <c r="H816" s="4">
        <v>50886.78</v>
      </c>
      <c r="I816" s="4">
        <v>0</v>
      </c>
      <c r="J816" s="4">
        <v>50886.78</v>
      </c>
      <c r="K816" s="4">
        <v>51398.879999999997</v>
      </c>
      <c r="L816" s="4">
        <v>51398.879999999997</v>
      </c>
      <c r="M816" s="4">
        <v>51398.879999999997</v>
      </c>
      <c r="N816" s="4">
        <v>0</v>
      </c>
      <c r="O816" s="4">
        <v>-512.1</v>
      </c>
      <c r="P816" s="20">
        <f t="shared" si="68"/>
        <v>1.0100635174793924</v>
      </c>
      <c r="Q816" s="20">
        <f t="shared" si="64"/>
        <v>1.0100635174793924</v>
      </c>
      <c r="R816" s="34">
        <f t="shared" si="65"/>
        <v>512.09999999999854</v>
      </c>
      <c r="S816" s="34">
        <f t="shared" si="66"/>
        <v>512.09999999999854</v>
      </c>
    </row>
    <row r="817" spans="1:19" hidden="1" x14ac:dyDescent="0.25">
      <c r="A817" s="2">
        <v>1</v>
      </c>
      <c r="B817" s="2">
        <v>92000</v>
      </c>
      <c r="C817" s="2" t="s">
        <v>504</v>
      </c>
      <c r="D817" s="2">
        <v>1200301</v>
      </c>
      <c r="E817" s="2" t="s">
        <v>504</v>
      </c>
      <c r="F817" s="2" t="str">
        <f t="shared" si="67"/>
        <v>1920001200301</v>
      </c>
      <c r="G817" s="2" t="s">
        <v>13</v>
      </c>
      <c r="H817" s="4">
        <v>22845.58</v>
      </c>
      <c r="I817" s="4">
        <v>0</v>
      </c>
      <c r="J817" s="4">
        <v>22845.58</v>
      </c>
      <c r="K817" s="4">
        <v>23077.52</v>
      </c>
      <c r="L817" s="4">
        <v>23077.52</v>
      </c>
      <c r="M817" s="4">
        <v>23077.52</v>
      </c>
      <c r="N817" s="4">
        <v>0</v>
      </c>
      <c r="O817" s="4">
        <v>-231.94</v>
      </c>
      <c r="P817" s="20">
        <f t="shared" si="68"/>
        <v>1.0101525109014522</v>
      </c>
      <c r="Q817" s="20">
        <f t="shared" si="64"/>
        <v>1.0101525109014522</v>
      </c>
      <c r="R817" s="34">
        <f t="shared" si="65"/>
        <v>231.93999999999869</v>
      </c>
      <c r="S817" s="34">
        <f t="shared" si="66"/>
        <v>231.93999999999869</v>
      </c>
    </row>
    <row r="818" spans="1:19" hidden="1" x14ac:dyDescent="0.25">
      <c r="A818" s="2">
        <v>1</v>
      </c>
      <c r="B818" s="2">
        <v>92000</v>
      </c>
      <c r="C818" s="2" t="s">
        <v>504</v>
      </c>
      <c r="D818" s="2">
        <v>1200601</v>
      </c>
      <c r="E818" s="2" t="s">
        <v>504</v>
      </c>
      <c r="F818" s="2" t="str">
        <f t="shared" si="67"/>
        <v>1920001200601</v>
      </c>
      <c r="G818" s="2" t="s">
        <v>15</v>
      </c>
      <c r="H818" s="4">
        <v>22331.22</v>
      </c>
      <c r="I818" s="4">
        <v>0</v>
      </c>
      <c r="J818" s="4">
        <v>22331.22</v>
      </c>
      <c r="K818" s="4">
        <v>22552.7</v>
      </c>
      <c r="L818" s="4">
        <v>22552.7</v>
      </c>
      <c r="M818" s="4">
        <v>22552.7</v>
      </c>
      <c r="N818" s="4">
        <v>0</v>
      </c>
      <c r="O818" s="4">
        <v>-221.48</v>
      </c>
      <c r="P818" s="20">
        <f t="shared" si="68"/>
        <v>1.0099179534302201</v>
      </c>
      <c r="Q818" s="20">
        <f t="shared" si="64"/>
        <v>1.0099179534302201</v>
      </c>
      <c r="R818" s="34">
        <f t="shared" si="65"/>
        <v>221.47999999999956</v>
      </c>
      <c r="S818" s="34">
        <f t="shared" si="66"/>
        <v>221.47999999999956</v>
      </c>
    </row>
    <row r="819" spans="1:19" hidden="1" x14ac:dyDescent="0.25">
      <c r="A819" s="2">
        <v>1</v>
      </c>
      <c r="B819" s="2">
        <v>92000</v>
      </c>
      <c r="C819" s="2" t="s">
        <v>504</v>
      </c>
      <c r="D819" s="2">
        <v>1210001</v>
      </c>
      <c r="E819" s="2" t="s">
        <v>504</v>
      </c>
      <c r="F819" s="2" t="str">
        <f t="shared" si="67"/>
        <v>1920001210001</v>
      </c>
      <c r="G819" s="2" t="s">
        <v>16</v>
      </c>
      <c r="H819" s="4">
        <v>51783.199999999997</v>
      </c>
      <c r="I819" s="4">
        <v>0</v>
      </c>
      <c r="J819" s="4">
        <v>51783.199999999997</v>
      </c>
      <c r="K819" s="4">
        <v>52290.98</v>
      </c>
      <c r="L819" s="4">
        <v>52290.98</v>
      </c>
      <c r="M819" s="4">
        <v>52290.98</v>
      </c>
      <c r="N819" s="4">
        <v>0</v>
      </c>
      <c r="O819" s="4">
        <v>-507.78</v>
      </c>
      <c r="P819" s="20">
        <f t="shared" si="68"/>
        <v>1.0098058829890777</v>
      </c>
      <c r="Q819" s="20">
        <f t="shared" si="64"/>
        <v>1.0098058829890777</v>
      </c>
      <c r="R819" s="34">
        <f t="shared" si="65"/>
        <v>507.78000000000611</v>
      </c>
      <c r="S819" s="34">
        <f t="shared" si="66"/>
        <v>507.78000000000611</v>
      </c>
    </row>
    <row r="820" spans="1:19" hidden="1" x14ac:dyDescent="0.25">
      <c r="A820" s="2">
        <v>1</v>
      </c>
      <c r="B820" s="2">
        <v>92000</v>
      </c>
      <c r="C820" s="2" t="s">
        <v>504</v>
      </c>
      <c r="D820" s="2">
        <v>1210101</v>
      </c>
      <c r="E820" s="2" t="s">
        <v>504</v>
      </c>
      <c r="F820" s="2" t="str">
        <f t="shared" si="67"/>
        <v>1920001210101</v>
      </c>
      <c r="G820" s="2" t="s">
        <v>17</v>
      </c>
      <c r="H820" s="4">
        <v>75752.740000000005</v>
      </c>
      <c r="I820" s="4">
        <v>0</v>
      </c>
      <c r="J820" s="4">
        <v>75752.740000000005</v>
      </c>
      <c r="K820" s="4">
        <v>76495.58</v>
      </c>
      <c r="L820" s="4">
        <v>76495.58</v>
      </c>
      <c r="M820" s="4">
        <v>76495.58</v>
      </c>
      <c r="N820" s="4">
        <v>0</v>
      </c>
      <c r="O820" s="4">
        <v>-742.84</v>
      </c>
      <c r="P820" s="20">
        <f t="shared" si="68"/>
        <v>1.0098061139438652</v>
      </c>
      <c r="Q820" s="20">
        <f t="shared" si="64"/>
        <v>1.0098061139438652</v>
      </c>
      <c r="R820" s="34">
        <f t="shared" si="65"/>
        <v>742.83999999999651</v>
      </c>
      <c r="S820" s="34">
        <f t="shared" si="66"/>
        <v>742.83999999999651</v>
      </c>
    </row>
    <row r="821" spans="1:19" hidden="1" x14ac:dyDescent="0.25">
      <c r="A821" s="2">
        <v>1</v>
      </c>
      <c r="B821" s="2">
        <v>92000</v>
      </c>
      <c r="C821" s="2" t="s">
        <v>504</v>
      </c>
      <c r="D821" s="2">
        <v>1300001</v>
      </c>
      <c r="E821" s="2" t="s">
        <v>504</v>
      </c>
      <c r="F821" s="2" t="str">
        <f t="shared" si="67"/>
        <v>1920001300001</v>
      </c>
      <c r="G821" s="2" t="s">
        <v>18</v>
      </c>
      <c r="H821" s="4">
        <v>177527.52</v>
      </c>
      <c r="I821" s="4">
        <v>0</v>
      </c>
      <c r="J821" s="4">
        <v>177527.52</v>
      </c>
      <c r="K821" s="4">
        <v>187020.57</v>
      </c>
      <c r="L821" s="4">
        <v>187020.57</v>
      </c>
      <c r="M821" s="4">
        <v>187020.57</v>
      </c>
      <c r="N821" s="4">
        <v>0</v>
      </c>
      <c r="O821" s="4">
        <v>-9493.0499999999993</v>
      </c>
      <c r="P821" s="20">
        <f t="shared" si="68"/>
        <v>1.0534736811509564</v>
      </c>
      <c r="Q821" s="20">
        <f t="shared" si="64"/>
        <v>1.0534736811509564</v>
      </c>
      <c r="R821" s="34">
        <f t="shared" si="65"/>
        <v>9493.0500000000175</v>
      </c>
      <c r="S821" s="34">
        <f t="shared" si="66"/>
        <v>9493.0500000000175</v>
      </c>
    </row>
    <row r="822" spans="1:19" hidden="1" x14ac:dyDescent="0.25">
      <c r="A822" s="2">
        <v>1</v>
      </c>
      <c r="B822" s="2">
        <v>92000</v>
      </c>
      <c r="C822" s="2" t="s">
        <v>504</v>
      </c>
      <c r="D822" s="2">
        <v>1300002</v>
      </c>
      <c r="E822" s="2" t="s">
        <v>504</v>
      </c>
      <c r="F822" s="2" t="str">
        <f t="shared" si="67"/>
        <v>1920001300002</v>
      </c>
      <c r="G822" s="2" t="s">
        <v>19</v>
      </c>
      <c r="H822" s="4">
        <v>45888.72</v>
      </c>
      <c r="I822" s="4">
        <v>0</v>
      </c>
      <c r="J822" s="4">
        <v>45888.72</v>
      </c>
      <c r="K822" s="4">
        <v>45647.99</v>
      </c>
      <c r="L822" s="4">
        <v>45647.99</v>
      </c>
      <c r="M822" s="4">
        <v>45647.99</v>
      </c>
      <c r="N822" s="4">
        <v>0</v>
      </c>
      <c r="O822" s="4">
        <v>240.73</v>
      </c>
      <c r="P822" s="20">
        <f t="shared" si="68"/>
        <v>0.99475404848947624</v>
      </c>
      <c r="Q822" s="20">
        <f t="shared" si="64"/>
        <v>0.99475404848947624</v>
      </c>
      <c r="R822" s="34">
        <f t="shared" si="65"/>
        <v>-240.7300000000032</v>
      </c>
      <c r="S822" s="34">
        <f t="shared" si="66"/>
        <v>-240.7300000000032</v>
      </c>
    </row>
    <row r="823" spans="1:19" hidden="1" x14ac:dyDescent="0.25">
      <c r="A823" s="2">
        <v>1</v>
      </c>
      <c r="B823" s="2">
        <v>92000</v>
      </c>
      <c r="C823" s="2" t="s">
        <v>504</v>
      </c>
      <c r="D823" s="2">
        <v>1300101</v>
      </c>
      <c r="E823" s="2" t="s">
        <v>504</v>
      </c>
      <c r="F823" s="2" t="str">
        <f t="shared" si="67"/>
        <v>1920001300101</v>
      </c>
      <c r="G823" s="2" t="s">
        <v>20</v>
      </c>
      <c r="H823" s="4">
        <v>0</v>
      </c>
      <c r="I823" s="4">
        <v>0</v>
      </c>
      <c r="J823" s="4">
        <v>0</v>
      </c>
      <c r="K823" s="4">
        <v>1265.2</v>
      </c>
      <c r="L823" s="4">
        <v>1265.2</v>
      </c>
      <c r="M823" s="4">
        <v>1265.2</v>
      </c>
      <c r="N823" s="4">
        <v>0</v>
      </c>
      <c r="O823" s="4">
        <v>-1265.2</v>
      </c>
      <c r="P823" s="20" t="e">
        <f t="shared" si="68"/>
        <v>#DIV/0!</v>
      </c>
      <c r="Q823" s="20" t="e">
        <f t="shared" si="64"/>
        <v>#DIV/0!</v>
      </c>
      <c r="R823" s="34">
        <f t="shared" si="65"/>
        <v>1265.2</v>
      </c>
      <c r="S823" s="34">
        <f t="shared" si="66"/>
        <v>1265.2</v>
      </c>
    </row>
    <row r="824" spans="1:19" hidden="1" x14ac:dyDescent="0.25">
      <c r="A824" s="2">
        <v>1</v>
      </c>
      <c r="B824" s="2">
        <v>92000</v>
      </c>
      <c r="C824" s="2" t="s">
        <v>504</v>
      </c>
      <c r="D824" s="2">
        <v>1300201</v>
      </c>
      <c r="E824" s="2" t="s">
        <v>504</v>
      </c>
      <c r="F824" s="2" t="str">
        <f t="shared" si="67"/>
        <v>1920001300201</v>
      </c>
      <c r="G824" s="2" t="s">
        <v>21</v>
      </c>
      <c r="H824" s="4">
        <v>104937.84</v>
      </c>
      <c r="I824" s="4">
        <v>0</v>
      </c>
      <c r="J824" s="4">
        <v>104937.84</v>
      </c>
      <c r="K824" s="4">
        <v>110267.21</v>
      </c>
      <c r="L824" s="4">
        <v>110267.21</v>
      </c>
      <c r="M824" s="4">
        <v>110267.21</v>
      </c>
      <c r="N824" s="4">
        <v>0</v>
      </c>
      <c r="O824" s="4">
        <v>-5329.37</v>
      </c>
      <c r="P824" s="20">
        <f t="shared" si="68"/>
        <v>1.0507859700561781</v>
      </c>
      <c r="Q824" s="20">
        <f t="shared" si="64"/>
        <v>1.0507859700561781</v>
      </c>
      <c r="R824" s="34">
        <f t="shared" si="65"/>
        <v>5329.3700000000099</v>
      </c>
      <c r="S824" s="34">
        <f t="shared" si="66"/>
        <v>5329.3700000000099</v>
      </c>
    </row>
    <row r="825" spans="1:19" hidden="1" x14ac:dyDescent="0.25">
      <c r="A825" s="2">
        <v>1</v>
      </c>
      <c r="B825" s="2">
        <v>92000</v>
      </c>
      <c r="C825" s="2" t="s">
        <v>504</v>
      </c>
      <c r="D825" s="2">
        <v>1300202</v>
      </c>
      <c r="E825" s="2" t="s">
        <v>504</v>
      </c>
      <c r="F825" s="2" t="str">
        <f t="shared" si="67"/>
        <v>1920001300202</v>
      </c>
      <c r="G825" s="2" t="s">
        <v>22</v>
      </c>
      <c r="H825" s="4">
        <v>104006.7</v>
      </c>
      <c r="I825" s="4">
        <v>0</v>
      </c>
      <c r="J825" s="4">
        <v>104006.7</v>
      </c>
      <c r="K825" s="4">
        <v>109175.52</v>
      </c>
      <c r="L825" s="4">
        <v>109175.52</v>
      </c>
      <c r="M825" s="4">
        <v>109175.52</v>
      </c>
      <c r="N825" s="4">
        <v>0</v>
      </c>
      <c r="O825" s="4">
        <v>-5168.82</v>
      </c>
      <c r="P825" s="20">
        <f t="shared" si="68"/>
        <v>1.0496969906746394</v>
      </c>
      <c r="Q825" s="20">
        <f t="shared" si="64"/>
        <v>1.0496969906746394</v>
      </c>
      <c r="R825" s="34">
        <f t="shared" si="65"/>
        <v>5168.820000000007</v>
      </c>
      <c r="S825" s="34">
        <f t="shared" si="66"/>
        <v>5168.820000000007</v>
      </c>
    </row>
    <row r="826" spans="1:19" hidden="1" x14ac:dyDescent="0.25">
      <c r="A826" s="2">
        <v>1</v>
      </c>
      <c r="B826" s="2">
        <v>92000</v>
      </c>
      <c r="C826" s="2" t="s">
        <v>504</v>
      </c>
      <c r="D826" s="2">
        <v>1310001</v>
      </c>
      <c r="E826" s="2" t="s">
        <v>504</v>
      </c>
      <c r="F826" s="2" t="str">
        <f t="shared" si="67"/>
        <v>1920001310001</v>
      </c>
      <c r="G826" s="2" t="s">
        <v>23</v>
      </c>
      <c r="H826" s="4">
        <v>26337.81</v>
      </c>
      <c r="I826" s="4">
        <v>0</v>
      </c>
      <c r="J826" s="4">
        <v>26337.81</v>
      </c>
      <c r="K826" s="4">
        <v>17797.830000000002</v>
      </c>
      <c r="L826" s="4">
        <v>17797.830000000002</v>
      </c>
      <c r="M826" s="4">
        <v>17797.830000000002</v>
      </c>
      <c r="N826" s="4">
        <v>0</v>
      </c>
      <c r="O826" s="4">
        <v>8539.98</v>
      </c>
      <c r="P826" s="20">
        <f t="shared" si="68"/>
        <v>0.67575208417100741</v>
      </c>
      <c r="Q826" s="20">
        <f t="shared" si="64"/>
        <v>0.67575208417100741</v>
      </c>
      <c r="R826" s="34">
        <f t="shared" si="65"/>
        <v>-8539.98</v>
      </c>
      <c r="S826" s="34">
        <f t="shared" si="66"/>
        <v>-8539.98</v>
      </c>
    </row>
    <row r="827" spans="1:19" hidden="1" x14ac:dyDescent="0.25">
      <c r="A827" s="2">
        <v>1</v>
      </c>
      <c r="B827" s="2">
        <v>92000</v>
      </c>
      <c r="C827" s="2" t="s">
        <v>504</v>
      </c>
      <c r="D827" s="2">
        <v>1310003</v>
      </c>
      <c r="E827" s="2" t="s">
        <v>504</v>
      </c>
      <c r="F827" s="2" t="str">
        <f t="shared" si="67"/>
        <v>1920001310003</v>
      </c>
      <c r="G827" s="2" t="s">
        <v>25</v>
      </c>
      <c r="H827" s="4">
        <v>13505.8</v>
      </c>
      <c r="I827" s="4">
        <v>0</v>
      </c>
      <c r="J827" s="4">
        <v>13505.8</v>
      </c>
      <c r="K827" s="4">
        <v>8583.9</v>
      </c>
      <c r="L827" s="4">
        <v>8583.9</v>
      </c>
      <c r="M827" s="4">
        <v>8583.9</v>
      </c>
      <c r="N827" s="4">
        <v>0</v>
      </c>
      <c r="O827" s="4">
        <v>4921.8999999999996</v>
      </c>
      <c r="P827" s="20">
        <f t="shared" si="68"/>
        <v>0.63557138414607062</v>
      </c>
      <c r="Q827" s="20">
        <f t="shared" si="64"/>
        <v>0.63557138414607062</v>
      </c>
      <c r="R827" s="34">
        <f t="shared" si="65"/>
        <v>-4921.8999999999996</v>
      </c>
      <c r="S827" s="34">
        <f t="shared" si="66"/>
        <v>-4921.8999999999996</v>
      </c>
    </row>
    <row r="828" spans="1:19" hidden="1" x14ac:dyDescent="0.25">
      <c r="A828" s="2">
        <v>1</v>
      </c>
      <c r="B828" s="2">
        <v>92000</v>
      </c>
      <c r="C828" s="2" t="s">
        <v>504</v>
      </c>
      <c r="D828" s="2">
        <v>1310004</v>
      </c>
      <c r="E828" s="2" t="s">
        <v>504</v>
      </c>
      <c r="F828" s="2" t="str">
        <f t="shared" si="67"/>
        <v>1920001310004</v>
      </c>
      <c r="G828" s="2" t="s">
        <v>26</v>
      </c>
      <c r="H828" s="4">
        <v>13769.42</v>
      </c>
      <c r="I828" s="4">
        <v>0</v>
      </c>
      <c r="J828" s="4">
        <v>13769.42</v>
      </c>
      <c r="K828" s="4">
        <v>9415.14</v>
      </c>
      <c r="L828" s="4">
        <v>9415.14</v>
      </c>
      <c r="M828" s="4">
        <v>9415.14</v>
      </c>
      <c r="N828" s="4">
        <v>0</v>
      </c>
      <c r="O828" s="4">
        <v>4354.28</v>
      </c>
      <c r="P828" s="20">
        <f t="shared" si="68"/>
        <v>0.68377172023222466</v>
      </c>
      <c r="Q828" s="20">
        <f t="shared" si="64"/>
        <v>0.68377172023222466</v>
      </c>
      <c r="R828" s="34">
        <f t="shared" si="65"/>
        <v>-4354.2800000000007</v>
      </c>
      <c r="S828" s="34">
        <f t="shared" si="66"/>
        <v>-4354.2800000000007</v>
      </c>
    </row>
    <row r="829" spans="1:19" hidden="1" x14ac:dyDescent="0.25">
      <c r="A829" s="2">
        <v>1</v>
      </c>
      <c r="B829" s="2">
        <v>92000</v>
      </c>
      <c r="C829" s="2" t="s">
        <v>504</v>
      </c>
      <c r="D829" s="2">
        <v>1310005</v>
      </c>
      <c r="E829" s="2" t="s">
        <v>504</v>
      </c>
      <c r="F829" s="2" t="str">
        <f t="shared" si="67"/>
        <v>1920001310005</v>
      </c>
      <c r="G829" s="2" t="s">
        <v>27</v>
      </c>
      <c r="H829" s="4">
        <v>0</v>
      </c>
      <c r="I829" s="4">
        <v>0</v>
      </c>
      <c r="J829" s="4">
        <v>0</v>
      </c>
      <c r="K829" s="4">
        <v>24.8</v>
      </c>
      <c r="L829" s="4">
        <v>24.8</v>
      </c>
      <c r="M829" s="4">
        <v>24.8</v>
      </c>
      <c r="N829" s="4">
        <v>0</v>
      </c>
      <c r="O829" s="4">
        <v>-24.8</v>
      </c>
      <c r="P829" s="20" t="e">
        <f t="shared" si="68"/>
        <v>#DIV/0!</v>
      </c>
      <c r="Q829" s="20" t="e">
        <f t="shared" si="64"/>
        <v>#DIV/0!</v>
      </c>
      <c r="R829" s="34">
        <f t="shared" si="65"/>
        <v>24.8</v>
      </c>
      <c r="S829" s="34">
        <f t="shared" si="66"/>
        <v>24.8</v>
      </c>
    </row>
    <row r="830" spans="1:19" hidden="1" x14ac:dyDescent="0.25">
      <c r="A830" s="2">
        <v>1</v>
      </c>
      <c r="B830" s="2">
        <v>92000</v>
      </c>
      <c r="C830" s="2" t="s">
        <v>504</v>
      </c>
      <c r="D830" s="2">
        <v>1500001</v>
      </c>
      <c r="E830" s="2" t="s">
        <v>504</v>
      </c>
      <c r="F830" s="2" t="str">
        <f t="shared" si="67"/>
        <v>1920001500001</v>
      </c>
      <c r="G830" s="2" t="s">
        <v>28</v>
      </c>
      <c r="H830" s="4">
        <v>14705.6</v>
      </c>
      <c r="I830" s="4">
        <v>-5000</v>
      </c>
      <c r="J830" s="4">
        <v>9705.6</v>
      </c>
      <c r="K830" s="4">
        <v>9796.93</v>
      </c>
      <c r="L830" s="4">
        <v>9796.93</v>
      </c>
      <c r="M830" s="4">
        <v>9796.93</v>
      </c>
      <c r="N830" s="4">
        <v>0</v>
      </c>
      <c r="O830" s="4">
        <v>-91.33</v>
      </c>
      <c r="P830" s="20">
        <f t="shared" si="68"/>
        <v>0.66620403111739745</v>
      </c>
      <c r="Q830" s="20">
        <f t="shared" si="64"/>
        <v>1.0094100313221233</v>
      </c>
      <c r="R830" s="34">
        <f t="shared" si="65"/>
        <v>-4908.67</v>
      </c>
      <c r="S830" s="34">
        <f t="shared" si="66"/>
        <v>91.329999999999927</v>
      </c>
    </row>
    <row r="831" spans="1:19" hidden="1" x14ac:dyDescent="0.25">
      <c r="A831" s="2">
        <v>1</v>
      </c>
      <c r="B831" s="2">
        <v>92000</v>
      </c>
      <c r="C831" s="2" t="s">
        <v>504</v>
      </c>
      <c r="D831" s="2">
        <v>1500002</v>
      </c>
      <c r="E831" s="2" t="s">
        <v>504</v>
      </c>
      <c r="F831" s="2" t="str">
        <f t="shared" si="67"/>
        <v>1920001500002</v>
      </c>
      <c r="G831" s="2" t="s">
        <v>29</v>
      </c>
      <c r="H831" s="4">
        <v>1303.56</v>
      </c>
      <c r="I831" s="4">
        <v>0</v>
      </c>
      <c r="J831" s="4">
        <v>1303.56</v>
      </c>
      <c r="K831" s="4">
        <v>6807.26</v>
      </c>
      <c r="L831" s="4">
        <v>6807.26</v>
      </c>
      <c r="M831" s="4">
        <v>6807.26</v>
      </c>
      <c r="N831" s="4">
        <v>0</v>
      </c>
      <c r="O831" s="4">
        <v>-5503.7</v>
      </c>
      <c r="P831" s="20">
        <f t="shared" si="68"/>
        <v>5.2220534536193197</v>
      </c>
      <c r="Q831" s="20">
        <f t="shared" si="64"/>
        <v>5.2220534536193197</v>
      </c>
      <c r="R831" s="34">
        <f t="shared" si="65"/>
        <v>5503.7000000000007</v>
      </c>
      <c r="S831" s="34">
        <f t="shared" si="66"/>
        <v>5503.7000000000007</v>
      </c>
    </row>
    <row r="832" spans="1:19" hidden="1" x14ac:dyDescent="0.25">
      <c r="A832" s="2">
        <v>1</v>
      </c>
      <c r="B832" s="2">
        <v>92000</v>
      </c>
      <c r="C832" s="2" t="s">
        <v>504</v>
      </c>
      <c r="D832" s="2">
        <v>1500003</v>
      </c>
      <c r="E832" s="2" t="s">
        <v>504</v>
      </c>
      <c r="F832" s="2" t="str">
        <f t="shared" si="67"/>
        <v>1920001500003</v>
      </c>
      <c r="G832" s="2" t="s">
        <v>30</v>
      </c>
      <c r="H832" s="4">
        <v>45000</v>
      </c>
      <c r="I832" s="4">
        <v>-37550.5</v>
      </c>
      <c r="J832" s="4">
        <v>7449.5</v>
      </c>
      <c r="K832" s="4">
        <v>247.77</v>
      </c>
      <c r="L832" s="4">
        <v>247.77</v>
      </c>
      <c r="M832" s="4">
        <v>247.77</v>
      </c>
      <c r="N832" s="4">
        <v>0</v>
      </c>
      <c r="O832" s="4">
        <v>7201.73</v>
      </c>
      <c r="P832" s="20">
        <f t="shared" si="68"/>
        <v>5.5060000000000005E-3</v>
      </c>
      <c r="Q832" s="20">
        <f t="shared" si="64"/>
        <v>3.3259950332237068E-2</v>
      </c>
      <c r="R832" s="34">
        <f t="shared" si="65"/>
        <v>-44752.23</v>
      </c>
      <c r="S832" s="34">
        <f t="shared" si="66"/>
        <v>-7201.73</v>
      </c>
    </row>
    <row r="833" spans="1:19" hidden="1" x14ac:dyDescent="0.25">
      <c r="A833" s="2">
        <v>1</v>
      </c>
      <c r="B833" s="2">
        <v>92000</v>
      </c>
      <c r="C833" s="2" t="s">
        <v>504</v>
      </c>
      <c r="D833" s="2">
        <v>1510001</v>
      </c>
      <c r="E833" s="2" t="s">
        <v>504</v>
      </c>
      <c r="F833" s="2" t="str">
        <f t="shared" si="67"/>
        <v>1920001510001</v>
      </c>
      <c r="G833" s="2" t="s">
        <v>31</v>
      </c>
      <c r="H833" s="4">
        <v>0</v>
      </c>
      <c r="I833" s="4">
        <v>0</v>
      </c>
      <c r="J833" s="4">
        <v>0</v>
      </c>
      <c r="K833" s="4">
        <v>889.69</v>
      </c>
      <c r="L833" s="4">
        <v>889.69</v>
      </c>
      <c r="M833" s="4">
        <v>889.69</v>
      </c>
      <c r="N833" s="4">
        <v>0</v>
      </c>
      <c r="O833" s="4">
        <v>-889.69</v>
      </c>
      <c r="P833" s="20" t="e">
        <f t="shared" si="68"/>
        <v>#DIV/0!</v>
      </c>
      <c r="Q833" s="20" t="e">
        <f t="shared" si="64"/>
        <v>#DIV/0!</v>
      </c>
      <c r="R833" s="34">
        <f t="shared" si="65"/>
        <v>889.69</v>
      </c>
      <c r="S833" s="34">
        <f t="shared" si="66"/>
        <v>889.69</v>
      </c>
    </row>
    <row r="834" spans="1:19" hidden="1" x14ac:dyDescent="0.25">
      <c r="A834" s="2">
        <v>1</v>
      </c>
      <c r="B834" s="2">
        <v>92000</v>
      </c>
      <c r="C834" s="2" t="s">
        <v>504</v>
      </c>
      <c r="D834" s="2">
        <v>1510002</v>
      </c>
      <c r="E834" s="2" t="s">
        <v>504</v>
      </c>
      <c r="F834" s="2" t="str">
        <f t="shared" si="67"/>
        <v>1920001510002</v>
      </c>
      <c r="G834" s="2" t="s">
        <v>32</v>
      </c>
      <c r="H834" s="4">
        <v>0</v>
      </c>
      <c r="I834" s="4">
        <v>0</v>
      </c>
      <c r="J834" s="4">
        <v>0</v>
      </c>
      <c r="K834" s="4">
        <v>147.36000000000001</v>
      </c>
      <c r="L834" s="4">
        <v>147.36000000000001</v>
      </c>
      <c r="M834" s="4">
        <v>147.36000000000001</v>
      </c>
      <c r="N834" s="4">
        <v>0</v>
      </c>
      <c r="O834" s="4">
        <v>-147.36000000000001</v>
      </c>
      <c r="P834" s="20" t="e">
        <f t="shared" si="68"/>
        <v>#DIV/0!</v>
      </c>
      <c r="Q834" s="20" t="e">
        <f t="shared" si="64"/>
        <v>#DIV/0!</v>
      </c>
      <c r="R834" s="34">
        <f t="shared" si="65"/>
        <v>147.36000000000001</v>
      </c>
      <c r="S834" s="34">
        <f t="shared" si="66"/>
        <v>147.36000000000001</v>
      </c>
    </row>
    <row r="835" spans="1:19" hidden="1" x14ac:dyDescent="0.25">
      <c r="A835" s="2">
        <v>1</v>
      </c>
      <c r="B835" s="2">
        <v>92000</v>
      </c>
      <c r="C835" s="2" t="s">
        <v>504</v>
      </c>
      <c r="D835" s="2">
        <v>1600001</v>
      </c>
      <c r="E835" s="2" t="s">
        <v>504</v>
      </c>
      <c r="F835" s="2" t="str">
        <f t="shared" si="67"/>
        <v>1920001600001</v>
      </c>
      <c r="G835" s="2" t="s">
        <v>33</v>
      </c>
      <c r="H835" s="4">
        <v>205557.88</v>
      </c>
      <c r="I835" s="4">
        <v>0</v>
      </c>
      <c r="J835" s="4">
        <v>205557.88</v>
      </c>
      <c r="K835" s="4">
        <v>215883.24</v>
      </c>
      <c r="L835" s="4">
        <v>215883.24</v>
      </c>
      <c r="M835" s="4">
        <v>215883.24</v>
      </c>
      <c r="N835" s="4">
        <v>0</v>
      </c>
      <c r="O835" s="4">
        <v>-10325.36</v>
      </c>
      <c r="P835" s="20">
        <f t="shared" si="68"/>
        <v>1.0502309130644858</v>
      </c>
      <c r="Q835" s="20">
        <f t="shared" ref="Q835:Q898" si="69">(L835*100%)/J835</f>
        <v>1.0502309130644858</v>
      </c>
      <c r="R835" s="34">
        <f t="shared" ref="R835:R898" si="70">L835-H835</f>
        <v>10325.359999999986</v>
      </c>
      <c r="S835" s="34">
        <f t="shared" ref="S835:S898" si="71">L835-J835</f>
        <v>10325.359999999986</v>
      </c>
    </row>
    <row r="836" spans="1:19" hidden="1" x14ac:dyDescent="0.25">
      <c r="A836" s="2">
        <v>1</v>
      </c>
      <c r="B836" s="2">
        <v>92000</v>
      </c>
      <c r="C836" s="2" t="s">
        <v>504</v>
      </c>
      <c r="D836" s="2">
        <v>1620001</v>
      </c>
      <c r="E836" s="2" t="s">
        <v>504</v>
      </c>
      <c r="F836" s="2" t="str">
        <f t="shared" si="67"/>
        <v>1920001620001</v>
      </c>
      <c r="G836" s="2" t="s">
        <v>45</v>
      </c>
      <c r="H836" s="4">
        <v>2000</v>
      </c>
      <c r="I836" s="4">
        <v>0</v>
      </c>
      <c r="J836" s="4">
        <v>2000</v>
      </c>
      <c r="K836" s="4">
        <v>464</v>
      </c>
      <c r="L836" s="4">
        <v>464</v>
      </c>
      <c r="M836" s="4">
        <v>464</v>
      </c>
      <c r="N836" s="4">
        <v>0</v>
      </c>
      <c r="O836" s="4">
        <v>1536</v>
      </c>
      <c r="P836" s="20">
        <f t="shared" si="68"/>
        <v>0.23200000000000001</v>
      </c>
      <c r="Q836" s="20">
        <f t="shared" si="69"/>
        <v>0.23200000000000001</v>
      </c>
      <c r="R836" s="34">
        <f t="shared" si="70"/>
        <v>-1536</v>
      </c>
      <c r="S836" s="34">
        <f t="shared" si="71"/>
        <v>-1536</v>
      </c>
    </row>
    <row r="837" spans="1:19" hidden="1" x14ac:dyDescent="0.25">
      <c r="A837" s="2">
        <v>1</v>
      </c>
      <c r="B837" s="2">
        <v>92000</v>
      </c>
      <c r="C837" s="2" t="s">
        <v>504</v>
      </c>
      <c r="D837" s="2">
        <v>1620401</v>
      </c>
      <c r="E837" s="2" t="s">
        <v>504</v>
      </c>
      <c r="F837" s="2" t="str">
        <f t="shared" si="67"/>
        <v>1920001620401</v>
      </c>
      <c r="G837" s="2" t="s">
        <v>54</v>
      </c>
      <c r="H837" s="4">
        <v>34500</v>
      </c>
      <c r="I837" s="4">
        <v>0</v>
      </c>
      <c r="J837" s="4">
        <v>34500</v>
      </c>
      <c r="K837" s="4">
        <v>34947.980000000003</v>
      </c>
      <c r="L837" s="4">
        <v>34947.980000000003</v>
      </c>
      <c r="M837" s="4">
        <v>34947.980000000003</v>
      </c>
      <c r="N837" s="4">
        <v>0</v>
      </c>
      <c r="O837" s="4">
        <v>-447.98</v>
      </c>
      <c r="P837" s="20">
        <f t="shared" si="68"/>
        <v>1.0129849275362319</v>
      </c>
      <c r="Q837" s="20">
        <f t="shared" si="69"/>
        <v>1.0129849275362319</v>
      </c>
      <c r="R837" s="34">
        <f t="shared" si="70"/>
        <v>447.9800000000032</v>
      </c>
      <c r="S837" s="34">
        <f t="shared" si="71"/>
        <v>447.9800000000032</v>
      </c>
    </row>
    <row r="838" spans="1:19" hidden="1" x14ac:dyDescent="0.25">
      <c r="A838" s="2">
        <v>1</v>
      </c>
      <c r="B838" s="2">
        <v>13200</v>
      </c>
      <c r="C838" s="2" t="s">
        <v>505</v>
      </c>
      <c r="D838" s="2">
        <v>2160002</v>
      </c>
      <c r="E838" s="2" t="s">
        <v>505</v>
      </c>
      <c r="F838" s="2" t="str">
        <f t="shared" si="67"/>
        <v>1132002160002</v>
      </c>
      <c r="G838" s="2" t="s">
        <v>36</v>
      </c>
      <c r="H838" s="4">
        <v>1000</v>
      </c>
      <c r="I838" s="4">
        <v>0</v>
      </c>
      <c r="J838" s="4">
        <v>1000</v>
      </c>
      <c r="K838" s="4">
        <v>502.79</v>
      </c>
      <c r="L838" s="4">
        <v>502.79</v>
      </c>
      <c r="M838" s="4">
        <v>502.79</v>
      </c>
      <c r="N838" s="4">
        <v>0</v>
      </c>
      <c r="O838" s="4">
        <v>497.21</v>
      </c>
      <c r="P838" s="20">
        <f t="shared" si="68"/>
        <v>0.50279000000000007</v>
      </c>
      <c r="Q838" s="20">
        <f t="shared" si="69"/>
        <v>0.50279000000000007</v>
      </c>
      <c r="R838" s="34">
        <f t="shared" si="70"/>
        <v>-497.21</v>
      </c>
      <c r="S838" s="34">
        <f t="shared" si="71"/>
        <v>-497.21</v>
      </c>
    </row>
    <row r="839" spans="1:19" hidden="1" x14ac:dyDescent="0.25">
      <c r="A839" s="2">
        <v>1</v>
      </c>
      <c r="B839" s="2">
        <v>15100</v>
      </c>
      <c r="C839" s="2" t="s">
        <v>505</v>
      </c>
      <c r="D839" s="2">
        <v>2160002</v>
      </c>
      <c r="E839" s="2" t="s">
        <v>505</v>
      </c>
      <c r="F839" s="2" t="str">
        <f t="shared" si="67"/>
        <v>1151002160002</v>
      </c>
      <c r="G839" s="2" t="s">
        <v>36</v>
      </c>
      <c r="H839" s="4">
        <v>500</v>
      </c>
      <c r="I839" s="4">
        <v>0</v>
      </c>
      <c r="J839" s="4">
        <v>500</v>
      </c>
      <c r="K839" s="4">
        <v>0</v>
      </c>
      <c r="L839" s="4">
        <v>0</v>
      </c>
      <c r="M839" s="4">
        <v>0</v>
      </c>
      <c r="N839" s="4">
        <v>0</v>
      </c>
      <c r="O839" s="4">
        <v>500</v>
      </c>
      <c r="P839" s="20">
        <f t="shared" si="68"/>
        <v>0</v>
      </c>
      <c r="Q839" s="20">
        <f t="shared" si="69"/>
        <v>0</v>
      </c>
      <c r="R839" s="34">
        <f t="shared" si="70"/>
        <v>-500</v>
      </c>
      <c r="S839" s="34">
        <f t="shared" si="71"/>
        <v>-500</v>
      </c>
    </row>
    <row r="840" spans="1:19" hidden="1" x14ac:dyDescent="0.25">
      <c r="A840" s="2">
        <v>1</v>
      </c>
      <c r="B840" s="2">
        <v>15320</v>
      </c>
      <c r="C840" s="2" t="s">
        <v>505</v>
      </c>
      <c r="D840" s="2">
        <v>2160002</v>
      </c>
      <c r="E840" s="2" t="s">
        <v>505</v>
      </c>
      <c r="F840" s="2" t="str">
        <f t="shared" si="67"/>
        <v>1153202160002</v>
      </c>
      <c r="G840" s="2" t="s">
        <v>36</v>
      </c>
      <c r="H840" s="4">
        <v>600</v>
      </c>
      <c r="I840" s="4">
        <v>0</v>
      </c>
      <c r="J840" s="4">
        <v>600</v>
      </c>
      <c r="K840" s="4">
        <v>0</v>
      </c>
      <c r="L840" s="4">
        <v>0</v>
      </c>
      <c r="M840" s="4">
        <v>0</v>
      </c>
      <c r="N840" s="4">
        <v>0</v>
      </c>
      <c r="O840" s="4">
        <v>600</v>
      </c>
      <c r="P840" s="20">
        <f t="shared" si="68"/>
        <v>0</v>
      </c>
      <c r="Q840" s="20">
        <f t="shared" si="69"/>
        <v>0</v>
      </c>
      <c r="R840" s="34">
        <f t="shared" si="70"/>
        <v>-600</v>
      </c>
      <c r="S840" s="34">
        <f t="shared" si="71"/>
        <v>-600</v>
      </c>
    </row>
    <row r="841" spans="1:19" hidden="1" x14ac:dyDescent="0.25">
      <c r="A841" s="2">
        <v>1</v>
      </c>
      <c r="B841" s="2">
        <v>23100</v>
      </c>
      <c r="C841" s="2" t="s">
        <v>505</v>
      </c>
      <c r="D841" s="2">
        <v>2160002</v>
      </c>
      <c r="E841" s="2" t="s">
        <v>505</v>
      </c>
      <c r="F841" s="2" t="str">
        <f t="shared" si="67"/>
        <v>1231002160002</v>
      </c>
      <c r="G841" s="2" t="s">
        <v>36</v>
      </c>
      <c r="H841" s="4">
        <v>100</v>
      </c>
      <c r="I841" s="4">
        <v>0</v>
      </c>
      <c r="J841" s="4">
        <v>100</v>
      </c>
      <c r="K841" s="4">
        <v>0</v>
      </c>
      <c r="L841" s="4">
        <v>0</v>
      </c>
      <c r="M841" s="4">
        <v>0</v>
      </c>
      <c r="N841" s="4">
        <v>0</v>
      </c>
      <c r="O841" s="4">
        <v>100</v>
      </c>
      <c r="P841" s="20">
        <f t="shared" si="68"/>
        <v>0</v>
      </c>
      <c r="Q841" s="20">
        <f t="shared" si="69"/>
        <v>0</v>
      </c>
      <c r="R841" s="34">
        <f t="shared" si="70"/>
        <v>-100</v>
      </c>
      <c r="S841" s="34">
        <f t="shared" si="71"/>
        <v>-100</v>
      </c>
    </row>
    <row r="842" spans="1:19" hidden="1" x14ac:dyDescent="0.25">
      <c r="A842" s="2">
        <v>1</v>
      </c>
      <c r="B842" s="2">
        <v>23103</v>
      </c>
      <c r="C842" s="2" t="s">
        <v>505</v>
      </c>
      <c r="D842" s="2">
        <v>2160002</v>
      </c>
      <c r="E842" s="2" t="s">
        <v>505</v>
      </c>
      <c r="F842" s="2" t="str">
        <f t="shared" si="67"/>
        <v>1231032160002</v>
      </c>
      <c r="G842" s="2" t="s">
        <v>36</v>
      </c>
      <c r="H842" s="4">
        <v>150</v>
      </c>
      <c r="I842" s="4">
        <v>0</v>
      </c>
      <c r="J842" s="4">
        <v>150</v>
      </c>
      <c r="K842" s="4">
        <v>0</v>
      </c>
      <c r="L842" s="4">
        <v>0</v>
      </c>
      <c r="M842" s="4">
        <v>0</v>
      </c>
      <c r="N842" s="4">
        <v>0</v>
      </c>
      <c r="O842" s="4">
        <v>150</v>
      </c>
      <c r="P842" s="20">
        <f t="shared" si="68"/>
        <v>0</v>
      </c>
      <c r="Q842" s="20">
        <f t="shared" si="69"/>
        <v>0</v>
      </c>
      <c r="R842" s="34">
        <f t="shared" si="70"/>
        <v>-150</v>
      </c>
      <c r="S842" s="34">
        <f t="shared" si="71"/>
        <v>-150</v>
      </c>
    </row>
    <row r="843" spans="1:19" hidden="1" x14ac:dyDescent="0.25">
      <c r="A843" s="2">
        <v>1</v>
      </c>
      <c r="B843" s="2">
        <v>24100</v>
      </c>
      <c r="C843" s="2" t="s">
        <v>505</v>
      </c>
      <c r="D843" s="2">
        <v>2160002</v>
      </c>
      <c r="E843" s="2" t="s">
        <v>505</v>
      </c>
      <c r="F843" s="2" t="str">
        <f t="shared" si="67"/>
        <v>1241002160002</v>
      </c>
      <c r="G843" s="2" t="s">
        <v>36</v>
      </c>
      <c r="H843" s="4">
        <v>400</v>
      </c>
      <c r="I843" s="4">
        <v>0</v>
      </c>
      <c r="J843" s="4">
        <v>400</v>
      </c>
      <c r="K843" s="4">
        <v>108.9</v>
      </c>
      <c r="L843" s="4">
        <v>108.9</v>
      </c>
      <c r="M843" s="4">
        <v>108.9</v>
      </c>
      <c r="N843" s="4">
        <v>0</v>
      </c>
      <c r="O843" s="4">
        <v>291.10000000000002</v>
      </c>
      <c r="P843" s="20">
        <f t="shared" si="68"/>
        <v>0.27224999999999999</v>
      </c>
      <c r="Q843" s="20">
        <f t="shared" si="69"/>
        <v>0.27224999999999999</v>
      </c>
      <c r="R843" s="34">
        <f t="shared" si="70"/>
        <v>-291.10000000000002</v>
      </c>
      <c r="S843" s="34">
        <f t="shared" si="71"/>
        <v>-291.10000000000002</v>
      </c>
    </row>
    <row r="844" spans="1:19" hidden="1" x14ac:dyDescent="0.25">
      <c r="A844" s="2">
        <v>1</v>
      </c>
      <c r="B844" s="2">
        <v>31100</v>
      </c>
      <c r="C844" s="2" t="s">
        <v>505</v>
      </c>
      <c r="D844" s="2">
        <v>2160002</v>
      </c>
      <c r="E844" s="2" t="s">
        <v>505</v>
      </c>
      <c r="F844" s="2" t="str">
        <f t="shared" si="67"/>
        <v>1311002160002</v>
      </c>
      <c r="G844" s="2" t="s">
        <v>36</v>
      </c>
      <c r="H844" s="4">
        <v>50</v>
      </c>
      <c r="I844" s="4">
        <v>0</v>
      </c>
      <c r="J844" s="4">
        <v>50</v>
      </c>
      <c r="K844" s="4">
        <v>0</v>
      </c>
      <c r="L844" s="4">
        <v>0</v>
      </c>
      <c r="M844" s="4">
        <v>0</v>
      </c>
      <c r="N844" s="4">
        <v>0</v>
      </c>
      <c r="O844" s="4">
        <v>50</v>
      </c>
      <c r="P844" s="20">
        <f t="shared" si="68"/>
        <v>0</v>
      </c>
      <c r="Q844" s="20">
        <f t="shared" si="69"/>
        <v>0</v>
      </c>
      <c r="R844" s="34">
        <f t="shared" si="70"/>
        <v>-50</v>
      </c>
      <c r="S844" s="34">
        <f t="shared" si="71"/>
        <v>-50</v>
      </c>
    </row>
    <row r="845" spans="1:19" hidden="1" x14ac:dyDescent="0.25">
      <c r="A845" s="2">
        <v>1</v>
      </c>
      <c r="B845" s="2">
        <v>32000</v>
      </c>
      <c r="C845" s="2" t="s">
        <v>505</v>
      </c>
      <c r="D845" s="2">
        <v>2160002</v>
      </c>
      <c r="E845" s="2" t="s">
        <v>505</v>
      </c>
      <c r="F845" s="2" t="str">
        <f t="shared" si="67"/>
        <v>1320002160002</v>
      </c>
      <c r="G845" s="2" t="s">
        <v>36</v>
      </c>
      <c r="H845" s="4">
        <v>50</v>
      </c>
      <c r="I845" s="4">
        <v>0</v>
      </c>
      <c r="J845" s="4">
        <v>50</v>
      </c>
      <c r="K845" s="4">
        <v>0</v>
      </c>
      <c r="L845" s="4">
        <v>0</v>
      </c>
      <c r="M845" s="4">
        <v>0</v>
      </c>
      <c r="N845" s="4">
        <v>0</v>
      </c>
      <c r="O845" s="4">
        <v>50</v>
      </c>
      <c r="P845" s="20">
        <f t="shared" si="68"/>
        <v>0</v>
      </c>
      <c r="Q845" s="20">
        <f t="shared" si="69"/>
        <v>0</v>
      </c>
      <c r="R845" s="34">
        <f t="shared" si="70"/>
        <v>-50</v>
      </c>
      <c r="S845" s="34">
        <f t="shared" si="71"/>
        <v>-50</v>
      </c>
    </row>
    <row r="846" spans="1:19" hidden="1" x14ac:dyDescent="0.25">
      <c r="A846" s="2">
        <v>1</v>
      </c>
      <c r="B846" s="2">
        <v>32304</v>
      </c>
      <c r="C846" s="2" t="s">
        <v>505</v>
      </c>
      <c r="D846" s="2">
        <v>2160002</v>
      </c>
      <c r="E846" s="2" t="s">
        <v>505</v>
      </c>
      <c r="F846" s="2" t="str">
        <f t="shared" si="67"/>
        <v>1323042160002</v>
      </c>
      <c r="G846" s="2" t="s">
        <v>36</v>
      </c>
      <c r="H846" s="4">
        <v>100</v>
      </c>
      <c r="I846" s="4">
        <v>0</v>
      </c>
      <c r="J846" s="4">
        <v>100</v>
      </c>
      <c r="K846" s="4">
        <v>0</v>
      </c>
      <c r="L846" s="4">
        <v>0</v>
      </c>
      <c r="M846" s="4">
        <v>0</v>
      </c>
      <c r="N846" s="4">
        <v>0</v>
      </c>
      <c r="O846" s="4">
        <v>100</v>
      </c>
      <c r="P846" s="20">
        <f t="shared" si="68"/>
        <v>0</v>
      </c>
      <c r="Q846" s="20">
        <f t="shared" si="69"/>
        <v>0</v>
      </c>
      <c r="R846" s="34">
        <f t="shared" si="70"/>
        <v>-100</v>
      </c>
      <c r="S846" s="34">
        <f t="shared" si="71"/>
        <v>-100</v>
      </c>
    </row>
    <row r="847" spans="1:19" hidden="1" x14ac:dyDescent="0.25">
      <c r="A847" s="2">
        <v>1</v>
      </c>
      <c r="B847" s="2">
        <v>32305</v>
      </c>
      <c r="C847" s="2" t="s">
        <v>505</v>
      </c>
      <c r="D847" s="2">
        <v>2160002</v>
      </c>
      <c r="E847" s="2" t="s">
        <v>505</v>
      </c>
      <c r="F847" s="2" t="str">
        <f t="shared" si="67"/>
        <v>1323052160002</v>
      </c>
      <c r="G847" s="2" t="s">
        <v>36</v>
      </c>
      <c r="H847" s="4">
        <v>100</v>
      </c>
      <c r="I847" s="4">
        <v>0</v>
      </c>
      <c r="J847" s="4">
        <v>100</v>
      </c>
      <c r="K847" s="4">
        <v>260.27</v>
      </c>
      <c r="L847" s="4">
        <v>260.27</v>
      </c>
      <c r="M847" s="4">
        <v>260.27</v>
      </c>
      <c r="N847" s="4">
        <v>0</v>
      </c>
      <c r="O847" s="4">
        <v>-160.27000000000001</v>
      </c>
      <c r="P847" s="20">
        <f t="shared" si="68"/>
        <v>2.6027</v>
      </c>
      <c r="Q847" s="20">
        <f t="shared" si="69"/>
        <v>2.6027</v>
      </c>
      <c r="R847" s="34">
        <f t="shared" si="70"/>
        <v>160.26999999999998</v>
      </c>
      <c r="S847" s="34">
        <f t="shared" si="71"/>
        <v>160.26999999999998</v>
      </c>
    </row>
    <row r="848" spans="1:19" hidden="1" x14ac:dyDescent="0.25">
      <c r="A848" s="2">
        <v>1</v>
      </c>
      <c r="B848" s="2">
        <v>32600</v>
      </c>
      <c r="C848" s="2" t="s">
        <v>505</v>
      </c>
      <c r="D848" s="2">
        <v>2160002</v>
      </c>
      <c r="E848" s="2" t="s">
        <v>505</v>
      </c>
      <c r="F848" s="2" t="str">
        <f t="shared" si="67"/>
        <v>1326002160002</v>
      </c>
      <c r="G848" s="2" t="s">
        <v>36</v>
      </c>
      <c r="H848" s="4">
        <v>100</v>
      </c>
      <c r="I848" s="4">
        <v>0</v>
      </c>
      <c r="J848" s="4">
        <v>100</v>
      </c>
      <c r="K848" s="4">
        <v>48.34</v>
      </c>
      <c r="L848" s="4">
        <v>48.34</v>
      </c>
      <c r="M848" s="4">
        <v>48.34</v>
      </c>
      <c r="N848" s="4">
        <v>0</v>
      </c>
      <c r="O848" s="4">
        <v>51.66</v>
      </c>
      <c r="P848" s="20">
        <f t="shared" si="68"/>
        <v>0.48340000000000005</v>
      </c>
      <c r="Q848" s="20">
        <f t="shared" si="69"/>
        <v>0.48340000000000005</v>
      </c>
      <c r="R848" s="34">
        <f t="shared" si="70"/>
        <v>-51.66</v>
      </c>
      <c r="S848" s="34">
        <f t="shared" si="71"/>
        <v>-51.66</v>
      </c>
    </row>
    <row r="849" spans="1:19" hidden="1" x14ac:dyDescent="0.25">
      <c r="A849" s="2">
        <v>1</v>
      </c>
      <c r="B849" s="2">
        <v>32601</v>
      </c>
      <c r="C849" s="2" t="s">
        <v>505</v>
      </c>
      <c r="D849" s="2">
        <v>2160002</v>
      </c>
      <c r="E849" s="2" t="s">
        <v>505</v>
      </c>
      <c r="F849" s="2" t="str">
        <f t="shared" si="67"/>
        <v>1326012160002</v>
      </c>
      <c r="G849" s="2" t="s">
        <v>36</v>
      </c>
      <c r="H849" s="4">
        <v>200</v>
      </c>
      <c r="I849" s="4">
        <v>0</v>
      </c>
      <c r="J849" s="4">
        <v>200</v>
      </c>
      <c r="K849" s="4">
        <v>340</v>
      </c>
      <c r="L849" s="4">
        <v>340</v>
      </c>
      <c r="M849" s="4">
        <v>340</v>
      </c>
      <c r="N849" s="4">
        <v>0</v>
      </c>
      <c r="O849" s="4">
        <v>-140</v>
      </c>
      <c r="P849" s="20">
        <f t="shared" si="68"/>
        <v>1.7</v>
      </c>
      <c r="Q849" s="20">
        <f t="shared" si="69"/>
        <v>1.7</v>
      </c>
      <c r="R849" s="34">
        <f t="shared" si="70"/>
        <v>140</v>
      </c>
      <c r="S849" s="34">
        <f t="shared" si="71"/>
        <v>140</v>
      </c>
    </row>
    <row r="850" spans="1:19" hidden="1" x14ac:dyDescent="0.25">
      <c r="A850" s="2">
        <v>1</v>
      </c>
      <c r="B850" s="2">
        <v>32701</v>
      </c>
      <c r="C850" s="2" t="s">
        <v>505</v>
      </c>
      <c r="D850" s="2">
        <v>2160002</v>
      </c>
      <c r="E850" s="2" t="s">
        <v>505</v>
      </c>
      <c r="F850" s="2" t="str">
        <f t="shared" si="67"/>
        <v>1327012160002</v>
      </c>
      <c r="G850" s="2" t="s">
        <v>36</v>
      </c>
      <c r="H850" s="4">
        <v>100</v>
      </c>
      <c r="I850" s="4">
        <v>0</v>
      </c>
      <c r="J850" s="4">
        <v>100</v>
      </c>
      <c r="K850" s="4">
        <v>55</v>
      </c>
      <c r="L850" s="4">
        <v>55</v>
      </c>
      <c r="M850" s="4">
        <v>55</v>
      </c>
      <c r="N850" s="4">
        <v>0</v>
      </c>
      <c r="O850" s="4">
        <v>45</v>
      </c>
      <c r="P850" s="20">
        <f t="shared" si="68"/>
        <v>0.55000000000000004</v>
      </c>
      <c r="Q850" s="20">
        <f t="shared" si="69"/>
        <v>0.55000000000000004</v>
      </c>
      <c r="R850" s="34">
        <f t="shared" si="70"/>
        <v>-45</v>
      </c>
      <c r="S850" s="34">
        <f t="shared" si="71"/>
        <v>-45</v>
      </c>
    </row>
    <row r="851" spans="1:19" hidden="1" x14ac:dyDescent="0.25">
      <c r="A851" s="2">
        <v>1</v>
      </c>
      <c r="B851" s="2">
        <v>32702</v>
      </c>
      <c r="C851" s="2" t="s">
        <v>505</v>
      </c>
      <c r="D851" s="2">
        <v>2160002</v>
      </c>
      <c r="E851" s="2" t="s">
        <v>505</v>
      </c>
      <c r="F851" s="2" t="str">
        <f t="shared" si="67"/>
        <v>1327022160002</v>
      </c>
      <c r="G851" s="2" t="s">
        <v>36</v>
      </c>
      <c r="H851" s="4">
        <v>800</v>
      </c>
      <c r="I851" s="4">
        <v>0</v>
      </c>
      <c r="J851" s="4">
        <v>800</v>
      </c>
      <c r="K851" s="4">
        <v>759.26</v>
      </c>
      <c r="L851" s="4">
        <v>759.26</v>
      </c>
      <c r="M851" s="4">
        <v>759.26</v>
      </c>
      <c r="N851" s="4">
        <v>0</v>
      </c>
      <c r="O851" s="4">
        <v>40.74</v>
      </c>
      <c r="P851" s="20">
        <f t="shared" si="68"/>
        <v>0.949075</v>
      </c>
      <c r="Q851" s="20">
        <f t="shared" si="69"/>
        <v>0.949075</v>
      </c>
      <c r="R851" s="34">
        <f t="shared" si="70"/>
        <v>-40.740000000000009</v>
      </c>
      <c r="S851" s="34">
        <f t="shared" si="71"/>
        <v>-40.740000000000009</v>
      </c>
    </row>
    <row r="852" spans="1:19" hidden="1" x14ac:dyDescent="0.25">
      <c r="A852" s="2">
        <v>1</v>
      </c>
      <c r="B852" s="2">
        <v>33000</v>
      </c>
      <c r="C852" s="2" t="s">
        <v>505</v>
      </c>
      <c r="D852" s="2">
        <v>2160002</v>
      </c>
      <c r="E852" s="2" t="s">
        <v>505</v>
      </c>
      <c r="F852" s="2" t="str">
        <f t="shared" si="67"/>
        <v>1330002160002</v>
      </c>
      <c r="G852" s="2" t="s">
        <v>36</v>
      </c>
      <c r="H852" s="4">
        <v>600</v>
      </c>
      <c r="I852" s="4">
        <v>0</v>
      </c>
      <c r="J852" s="4">
        <v>600</v>
      </c>
      <c r="K852" s="4">
        <v>0</v>
      </c>
      <c r="L852" s="4">
        <v>0</v>
      </c>
      <c r="M852" s="4">
        <v>0</v>
      </c>
      <c r="N852" s="4">
        <v>0</v>
      </c>
      <c r="O852" s="4">
        <v>600</v>
      </c>
      <c r="P852" s="20">
        <f t="shared" si="68"/>
        <v>0</v>
      </c>
      <c r="Q852" s="20">
        <f t="shared" si="69"/>
        <v>0</v>
      </c>
      <c r="R852" s="34">
        <f t="shared" si="70"/>
        <v>-600</v>
      </c>
      <c r="S852" s="34">
        <f t="shared" si="71"/>
        <v>-600</v>
      </c>
    </row>
    <row r="853" spans="1:19" hidden="1" x14ac:dyDescent="0.25">
      <c r="A853" s="2">
        <v>1</v>
      </c>
      <c r="B853" s="2">
        <v>33210</v>
      </c>
      <c r="C853" s="2" t="s">
        <v>505</v>
      </c>
      <c r="D853" s="2">
        <v>2160002</v>
      </c>
      <c r="E853" s="2" t="s">
        <v>505</v>
      </c>
      <c r="F853" s="2" t="str">
        <f t="shared" si="67"/>
        <v>1332102160002</v>
      </c>
      <c r="G853" s="2" t="s">
        <v>36</v>
      </c>
      <c r="H853" s="4">
        <v>100</v>
      </c>
      <c r="I853" s="4">
        <v>0</v>
      </c>
      <c r="J853" s="4">
        <v>100</v>
      </c>
      <c r="K853" s="4">
        <v>106.76</v>
      </c>
      <c r="L853" s="4">
        <v>106.76</v>
      </c>
      <c r="M853" s="4">
        <v>106.76</v>
      </c>
      <c r="N853" s="4">
        <v>0</v>
      </c>
      <c r="O853" s="4">
        <v>-6.76</v>
      </c>
      <c r="P853" s="20">
        <f t="shared" si="68"/>
        <v>1.0676000000000001</v>
      </c>
      <c r="Q853" s="20">
        <f t="shared" si="69"/>
        <v>1.0676000000000001</v>
      </c>
      <c r="R853" s="34">
        <f t="shared" si="70"/>
        <v>6.7600000000000051</v>
      </c>
      <c r="S853" s="34">
        <f t="shared" si="71"/>
        <v>6.7600000000000051</v>
      </c>
    </row>
    <row r="854" spans="1:19" hidden="1" x14ac:dyDescent="0.25">
      <c r="A854" s="2">
        <v>1</v>
      </c>
      <c r="B854" s="2">
        <v>33301</v>
      </c>
      <c r="C854" s="2" t="s">
        <v>505</v>
      </c>
      <c r="D854" s="2">
        <v>2160002</v>
      </c>
      <c r="E854" s="2" t="s">
        <v>505</v>
      </c>
      <c r="F854" s="2" t="str">
        <f t="shared" si="67"/>
        <v>1333012160002</v>
      </c>
      <c r="G854" s="2" t="s">
        <v>36</v>
      </c>
      <c r="H854" s="4">
        <v>100</v>
      </c>
      <c r="I854" s="4">
        <v>0</v>
      </c>
      <c r="J854" s="4">
        <v>100</v>
      </c>
      <c r="K854" s="4">
        <v>129</v>
      </c>
      <c r="L854" s="4">
        <v>129</v>
      </c>
      <c r="M854" s="4">
        <v>129</v>
      </c>
      <c r="N854" s="4">
        <v>0</v>
      </c>
      <c r="O854" s="4">
        <v>-29</v>
      </c>
      <c r="P854" s="20">
        <f t="shared" si="68"/>
        <v>1.29</v>
      </c>
      <c r="Q854" s="20">
        <f t="shared" si="69"/>
        <v>1.29</v>
      </c>
      <c r="R854" s="34">
        <f t="shared" si="70"/>
        <v>29</v>
      </c>
      <c r="S854" s="34">
        <f t="shared" si="71"/>
        <v>29</v>
      </c>
    </row>
    <row r="855" spans="1:19" hidden="1" x14ac:dyDescent="0.25">
      <c r="A855" s="2">
        <v>1</v>
      </c>
      <c r="B855" s="2">
        <v>33302</v>
      </c>
      <c r="C855" s="2" t="s">
        <v>505</v>
      </c>
      <c r="D855" s="2">
        <v>2160002</v>
      </c>
      <c r="E855" s="2" t="s">
        <v>505</v>
      </c>
      <c r="F855" s="2" t="str">
        <f t="shared" ref="F855:F918" si="72">_xlfn.CONCAT(A855,B855,D855)</f>
        <v>1333022160002</v>
      </c>
      <c r="G855" s="2" t="s">
        <v>36</v>
      </c>
      <c r="H855" s="4">
        <v>650</v>
      </c>
      <c r="I855" s="4">
        <v>0</v>
      </c>
      <c r="J855" s="4">
        <v>650</v>
      </c>
      <c r="K855" s="4">
        <v>694.59</v>
      </c>
      <c r="L855" s="4">
        <v>694.59</v>
      </c>
      <c r="M855" s="4">
        <v>694.59</v>
      </c>
      <c r="N855" s="4">
        <v>0</v>
      </c>
      <c r="O855" s="4">
        <v>-44.59</v>
      </c>
      <c r="P855" s="20">
        <f t="shared" ref="P855:P918" si="73">(L855*100%)/H855</f>
        <v>1.0686</v>
      </c>
      <c r="Q855" s="20">
        <f t="shared" si="69"/>
        <v>1.0686</v>
      </c>
      <c r="R855" s="34">
        <f t="shared" si="70"/>
        <v>44.590000000000032</v>
      </c>
      <c r="S855" s="34">
        <f t="shared" si="71"/>
        <v>44.590000000000032</v>
      </c>
    </row>
    <row r="856" spans="1:19" hidden="1" x14ac:dyDescent="0.25">
      <c r="A856" s="2">
        <v>1</v>
      </c>
      <c r="B856" s="2">
        <v>34000</v>
      </c>
      <c r="C856" s="2" t="s">
        <v>505</v>
      </c>
      <c r="D856" s="2">
        <v>2160002</v>
      </c>
      <c r="E856" s="2" t="s">
        <v>505</v>
      </c>
      <c r="F856" s="2" t="str">
        <f t="shared" si="72"/>
        <v>1340002160002</v>
      </c>
      <c r="G856" s="2" t="s">
        <v>36</v>
      </c>
      <c r="H856" s="4">
        <v>600</v>
      </c>
      <c r="I856" s="4">
        <v>0</v>
      </c>
      <c r="J856" s="4">
        <v>600</v>
      </c>
      <c r="K856" s="4">
        <v>544.5</v>
      </c>
      <c r="L856" s="4">
        <v>544.5</v>
      </c>
      <c r="M856" s="4">
        <v>544.5</v>
      </c>
      <c r="N856" s="4">
        <v>0</v>
      </c>
      <c r="O856" s="4">
        <v>55.5</v>
      </c>
      <c r="P856" s="20">
        <f t="shared" si="73"/>
        <v>0.90749999999999997</v>
      </c>
      <c r="Q856" s="20">
        <f t="shared" si="69"/>
        <v>0.90749999999999997</v>
      </c>
      <c r="R856" s="34">
        <f t="shared" si="70"/>
        <v>-55.5</v>
      </c>
      <c r="S856" s="34">
        <f t="shared" si="71"/>
        <v>-55.5</v>
      </c>
    </row>
    <row r="857" spans="1:19" hidden="1" x14ac:dyDescent="0.25">
      <c r="A857" s="2">
        <v>1</v>
      </c>
      <c r="B857" s="2">
        <v>34202</v>
      </c>
      <c r="C857" s="2" t="s">
        <v>505</v>
      </c>
      <c r="D857" s="2">
        <v>2160002</v>
      </c>
      <c r="E857" s="2" t="s">
        <v>505</v>
      </c>
      <c r="F857" s="2" t="str">
        <f t="shared" si="72"/>
        <v>1342022160002</v>
      </c>
      <c r="G857" s="2" t="s">
        <v>36</v>
      </c>
      <c r="H857" s="4">
        <v>100</v>
      </c>
      <c r="I857" s="4">
        <v>0</v>
      </c>
      <c r="J857" s="4">
        <v>100</v>
      </c>
      <c r="K857" s="4">
        <v>0</v>
      </c>
      <c r="L857" s="4">
        <v>0</v>
      </c>
      <c r="M857" s="4">
        <v>0</v>
      </c>
      <c r="N857" s="4">
        <v>0</v>
      </c>
      <c r="O857" s="4">
        <v>100</v>
      </c>
      <c r="P857" s="20">
        <f t="shared" si="73"/>
        <v>0</v>
      </c>
      <c r="Q857" s="20">
        <f t="shared" si="69"/>
        <v>0</v>
      </c>
      <c r="R857" s="34">
        <f t="shared" si="70"/>
        <v>-100</v>
      </c>
      <c r="S857" s="34">
        <f t="shared" si="71"/>
        <v>-100</v>
      </c>
    </row>
    <row r="858" spans="1:19" hidden="1" x14ac:dyDescent="0.25">
      <c r="A858" s="2">
        <v>1</v>
      </c>
      <c r="B858" s="2">
        <v>34203</v>
      </c>
      <c r="C858" s="2" t="s">
        <v>505</v>
      </c>
      <c r="D858" s="2">
        <v>2160002</v>
      </c>
      <c r="E858" s="2" t="s">
        <v>505</v>
      </c>
      <c r="F858" s="2" t="str">
        <f t="shared" si="72"/>
        <v>1342032160002</v>
      </c>
      <c r="G858" s="2" t="s">
        <v>36</v>
      </c>
      <c r="H858" s="4">
        <v>2000</v>
      </c>
      <c r="I858" s="4">
        <v>0</v>
      </c>
      <c r="J858" s="4">
        <v>2000</v>
      </c>
      <c r="K858" s="4">
        <v>1396.65</v>
      </c>
      <c r="L858" s="4">
        <v>1396.65</v>
      </c>
      <c r="M858" s="4">
        <v>1396.65</v>
      </c>
      <c r="N858" s="4">
        <v>0</v>
      </c>
      <c r="O858" s="4">
        <v>603.35</v>
      </c>
      <c r="P858" s="20">
        <f t="shared" si="73"/>
        <v>0.69832500000000008</v>
      </c>
      <c r="Q858" s="20">
        <f t="shared" si="69"/>
        <v>0.69832500000000008</v>
      </c>
      <c r="R858" s="34">
        <f t="shared" si="70"/>
        <v>-603.34999999999991</v>
      </c>
      <c r="S858" s="34">
        <f t="shared" si="71"/>
        <v>-603.34999999999991</v>
      </c>
    </row>
    <row r="859" spans="1:19" hidden="1" x14ac:dyDescent="0.25">
      <c r="A859" s="2">
        <v>1</v>
      </c>
      <c r="B859" s="2">
        <v>43000</v>
      </c>
      <c r="C859" s="2" t="s">
        <v>505</v>
      </c>
      <c r="D859" s="2">
        <v>2160002</v>
      </c>
      <c r="E859" s="2" t="s">
        <v>505</v>
      </c>
      <c r="F859" s="2" t="str">
        <f t="shared" si="72"/>
        <v>1430002160002</v>
      </c>
      <c r="G859" s="2" t="s">
        <v>36</v>
      </c>
      <c r="H859" s="4">
        <v>100</v>
      </c>
      <c r="I859" s="4">
        <v>0</v>
      </c>
      <c r="J859" s="4">
        <v>100</v>
      </c>
      <c r="K859" s="4">
        <v>0</v>
      </c>
      <c r="L859" s="4">
        <v>0</v>
      </c>
      <c r="M859" s="4">
        <v>0</v>
      </c>
      <c r="N859" s="4">
        <v>0</v>
      </c>
      <c r="O859" s="4">
        <v>100</v>
      </c>
      <c r="P859" s="20">
        <f t="shared" si="73"/>
        <v>0</v>
      </c>
      <c r="Q859" s="20">
        <f t="shared" si="69"/>
        <v>0</v>
      </c>
      <c r="R859" s="34">
        <f t="shared" si="70"/>
        <v>-100</v>
      </c>
      <c r="S859" s="34">
        <f t="shared" si="71"/>
        <v>-100</v>
      </c>
    </row>
    <row r="860" spans="1:19" hidden="1" x14ac:dyDescent="0.25">
      <c r="A860" s="2">
        <v>1</v>
      </c>
      <c r="B860" s="2">
        <v>43301</v>
      </c>
      <c r="C860" s="2" t="s">
        <v>505</v>
      </c>
      <c r="D860" s="2">
        <v>2160002</v>
      </c>
      <c r="E860" s="2" t="s">
        <v>505</v>
      </c>
      <c r="F860" s="2" t="str">
        <f t="shared" si="72"/>
        <v>1433012160002</v>
      </c>
      <c r="G860" s="2" t="s">
        <v>36</v>
      </c>
      <c r="H860" s="4">
        <v>50</v>
      </c>
      <c r="I860" s="4">
        <v>0</v>
      </c>
      <c r="J860" s="4">
        <v>50</v>
      </c>
      <c r="K860" s="4">
        <v>0</v>
      </c>
      <c r="L860" s="4">
        <v>0</v>
      </c>
      <c r="M860" s="4">
        <v>0</v>
      </c>
      <c r="N860" s="4">
        <v>0</v>
      </c>
      <c r="O860" s="4">
        <v>50</v>
      </c>
      <c r="P860" s="20">
        <f t="shared" si="73"/>
        <v>0</v>
      </c>
      <c r="Q860" s="20">
        <f t="shared" si="69"/>
        <v>0</v>
      </c>
      <c r="R860" s="34">
        <f t="shared" si="70"/>
        <v>-50</v>
      </c>
      <c r="S860" s="34">
        <f t="shared" si="71"/>
        <v>-50</v>
      </c>
    </row>
    <row r="861" spans="1:19" hidden="1" x14ac:dyDescent="0.25">
      <c r="A861" s="2">
        <v>1</v>
      </c>
      <c r="B861" s="2">
        <v>45901</v>
      </c>
      <c r="C861" s="2" t="s">
        <v>505</v>
      </c>
      <c r="D861" s="2">
        <v>2160002</v>
      </c>
      <c r="E861" s="2" t="s">
        <v>505</v>
      </c>
      <c r="F861" s="2" t="str">
        <f t="shared" si="72"/>
        <v>1459012160002</v>
      </c>
      <c r="G861" s="2" t="s">
        <v>36</v>
      </c>
      <c r="H861" s="4">
        <v>50</v>
      </c>
      <c r="I861" s="4">
        <v>0</v>
      </c>
      <c r="J861" s="4">
        <v>50</v>
      </c>
      <c r="K861" s="4">
        <v>0</v>
      </c>
      <c r="L861" s="4">
        <v>0</v>
      </c>
      <c r="M861" s="4">
        <v>0</v>
      </c>
      <c r="N861" s="4">
        <v>0</v>
      </c>
      <c r="O861" s="4">
        <v>50</v>
      </c>
      <c r="P861" s="20">
        <f t="shared" si="73"/>
        <v>0</v>
      </c>
      <c r="Q861" s="20">
        <f t="shared" si="69"/>
        <v>0</v>
      </c>
      <c r="R861" s="34">
        <f t="shared" si="70"/>
        <v>-50</v>
      </c>
      <c r="S861" s="34">
        <f t="shared" si="71"/>
        <v>-50</v>
      </c>
    </row>
    <row r="862" spans="1:19" hidden="1" x14ac:dyDescent="0.25">
      <c r="A862" s="2">
        <v>1</v>
      </c>
      <c r="B862" s="2">
        <v>49100</v>
      </c>
      <c r="C862" s="2" t="s">
        <v>505</v>
      </c>
      <c r="D862" s="2">
        <v>2160002</v>
      </c>
      <c r="E862" s="2" t="s">
        <v>505</v>
      </c>
      <c r="F862" s="2" t="str">
        <f t="shared" si="72"/>
        <v>1491002160002</v>
      </c>
      <c r="G862" s="2" t="s">
        <v>36</v>
      </c>
      <c r="H862" s="4">
        <v>600</v>
      </c>
      <c r="I862" s="4">
        <v>0</v>
      </c>
      <c r="J862" s="4">
        <v>600</v>
      </c>
      <c r="K862" s="4">
        <v>0</v>
      </c>
      <c r="L862" s="4">
        <v>0</v>
      </c>
      <c r="M862" s="4">
        <v>0</v>
      </c>
      <c r="N862" s="4">
        <v>0</v>
      </c>
      <c r="O862" s="4">
        <v>600</v>
      </c>
      <c r="P862" s="20">
        <f t="shared" si="73"/>
        <v>0</v>
      </c>
      <c r="Q862" s="20">
        <f t="shared" si="69"/>
        <v>0</v>
      </c>
      <c r="R862" s="34">
        <f t="shared" si="70"/>
        <v>-600</v>
      </c>
      <c r="S862" s="34">
        <f t="shared" si="71"/>
        <v>-600</v>
      </c>
    </row>
    <row r="863" spans="1:19" hidden="1" x14ac:dyDescent="0.25">
      <c r="A863" s="2">
        <v>1</v>
      </c>
      <c r="B863" s="2">
        <v>92000</v>
      </c>
      <c r="C863" s="2" t="s">
        <v>505</v>
      </c>
      <c r="D863" s="2">
        <v>2160002</v>
      </c>
      <c r="E863" s="2" t="s">
        <v>505</v>
      </c>
      <c r="F863" s="2" t="str">
        <f t="shared" si="72"/>
        <v>1920002160002</v>
      </c>
      <c r="G863" s="2" t="s">
        <v>36</v>
      </c>
      <c r="H863" s="4">
        <v>2500</v>
      </c>
      <c r="I863" s="4">
        <v>0</v>
      </c>
      <c r="J863" s="4">
        <v>2500</v>
      </c>
      <c r="K863" s="4">
        <v>2654.71</v>
      </c>
      <c r="L863" s="4">
        <v>2654.71</v>
      </c>
      <c r="M863" s="4">
        <v>2654.71</v>
      </c>
      <c r="N863" s="4">
        <v>0</v>
      </c>
      <c r="O863" s="4">
        <v>-154.71</v>
      </c>
      <c r="P863" s="20">
        <f t="shared" si="73"/>
        <v>1.0618840000000001</v>
      </c>
      <c r="Q863" s="20">
        <f t="shared" si="69"/>
        <v>1.0618840000000001</v>
      </c>
      <c r="R863" s="34">
        <f t="shared" si="70"/>
        <v>154.71000000000004</v>
      </c>
      <c r="S863" s="34">
        <f t="shared" si="71"/>
        <v>154.71000000000004</v>
      </c>
    </row>
    <row r="864" spans="1:19" hidden="1" x14ac:dyDescent="0.25">
      <c r="A864" s="2">
        <v>1</v>
      </c>
      <c r="B864" s="2">
        <v>92400</v>
      </c>
      <c r="C864" s="2" t="s">
        <v>505</v>
      </c>
      <c r="D864" s="2">
        <v>2160002</v>
      </c>
      <c r="E864" s="2" t="s">
        <v>505</v>
      </c>
      <c r="F864" s="2" t="str">
        <f t="shared" si="72"/>
        <v>1924002160002</v>
      </c>
      <c r="G864" s="2" t="s">
        <v>36</v>
      </c>
      <c r="H864" s="4">
        <v>50</v>
      </c>
      <c r="I864" s="4">
        <v>0</v>
      </c>
      <c r="J864" s="4">
        <v>50</v>
      </c>
      <c r="K864" s="4">
        <v>0</v>
      </c>
      <c r="L864" s="4">
        <v>0</v>
      </c>
      <c r="M864" s="4">
        <v>0</v>
      </c>
      <c r="N864" s="4">
        <v>0</v>
      </c>
      <c r="O864" s="4">
        <v>50</v>
      </c>
      <c r="P864" s="20">
        <f t="shared" si="73"/>
        <v>0</v>
      </c>
      <c r="Q864" s="20">
        <f t="shared" si="69"/>
        <v>0</v>
      </c>
      <c r="R864" s="34">
        <f t="shared" si="70"/>
        <v>-50</v>
      </c>
      <c r="S864" s="34">
        <f t="shared" si="71"/>
        <v>-50</v>
      </c>
    </row>
    <row r="865" spans="1:19" hidden="1" x14ac:dyDescent="0.25">
      <c r="A865" s="2">
        <v>1</v>
      </c>
      <c r="B865" s="2">
        <v>93100</v>
      </c>
      <c r="C865" s="2" t="s">
        <v>505</v>
      </c>
      <c r="D865" s="2">
        <v>2160002</v>
      </c>
      <c r="E865" s="2" t="s">
        <v>505</v>
      </c>
      <c r="F865" s="2" t="str">
        <f t="shared" si="72"/>
        <v>1931002160002</v>
      </c>
      <c r="G865" s="2" t="s">
        <v>36</v>
      </c>
      <c r="H865" s="4">
        <v>100</v>
      </c>
      <c r="I865" s="4">
        <v>0</v>
      </c>
      <c r="J865" s="4">
        <v>100</v>
      </c>
      <c r="K865" s="4">
        <v>0</v>
      </c>
      <c r="L865" s="4">
        <v>0</v>
      </c>
      <c r="M865" s="4">
        <v>0</v>
      </c>
      <c r="N865" s="4">
        <v>0</v>
      </c>
      <c r="O865" s="4">
        <v>100</v>
      </c>
      <c r="P865" s="20">
        <f t="shared" si="73"/>
        <v>0</v>
      </c>
      <c r="Q865" s="20">
        <f t="shared" si="69"/>
        <v>0</v>
      </c>
      <c r="R865" s="34">
        <f t="shared" si="70"/>
        <v>-100</v>
      </c>
      <c r="S865" s="34">
        <f t="shared" si="71"/>
        <v>-100</v>
      </c>
    </row>
    <row r="866" spans="1:19" x14ac:dyDescent="0.25">
      <c r="A866" s="2">
        <v>5</v>
      </c>
      <c r="B866" s="2">
        <v>33210</v>
      </c>
      <c r="C866" s="2" t="s">
        <v>506</v>
      </c>
      <c r="D866" s="2">
        <v>6250001</v>
      </c>
      <c r="E866" s="2" t="s">
        <v>506</v>
      </c>
      <c r="F866" s="2" t="str">
        <f t="shared" si="72"/>
        <v>5332106250001</v>
      </c>
      <c r="G866" s="2" t="s">
        <v>246</v>
      </c>
      <c r="H866" s="4">
        <v>15000</v>
      </c>
      <c r="I866" s="4">
        <v>0</v>
      </c>
      <c r="J866" s="4">
        <v>15000</v>
      </c>
      <c r="K866" s="4">
        <v>14781.97</v>
      </c>
      <c r="L866" s="4">
        <v>14781.97</v>
      </c>
      <c r="M866" s="4">
        <v>14781.97</v>
      </c>
      <c r="N866" s="4">
        <v>0</v>
      </c>
      <c r="O866" s="4">
        <v>218.03</v>
      </c>
      <c r="P866" s="20">
        <f t="shared" si="73"/>
        <v>0.98546466666666666</v>
      </c>
      <c r="Q866" s="20">
        <f t="shared" si="69"/>
        <v>0.98546466666666666</v>
      </c>
      <c r="R866" s="34">
        <f t="shared" si="70"/>
        <v>-218.03000000000065</v>
      </c>
      <c r="S866" s="34">
        <f t="shared" si="71"/>
        <v>-218.03000000000065</v>
      </c>
    </row>
    <row r="867" spans="1:19" x14ac:dyDescent="0.25">
      <c r="A867" s="2">
        <v>2</v>
      </c>
      <c r="B867" s="2">
        <v>13200</v>
      </c>
      <c r="C867" s="2" t="s">
        <v>506</v>
      </c>
      <c r="D867" s="2">
        <v>6240001</v>
      </c>
      <c r="E867" s="2" t="s">
        <v>506</v>
      </c>
      <c r="F867" s="2" t="str">
        <f t="shared" si="72"/>
        <v>2132006240001</v>
      </c>
      <c r="G867" s="2" t="s">
        <v>138</v>
      </c>
      <c r="H867" s="4">
        <v>16000</v>
      </c>
      <c r="I867" s="4">
        <v>650</v>
      </c>
      <c r="J867" s="4">
        <v>16650</v>
      </c>
      <c r="K867" s="4">
        <v>18243.169999999998</v>
      </c>
      <c r="L867" s="4">
        <v>18243.169999999998</v>
      </c>
      <c r="M867" s="4">
        <v>18243.169999999998</v>
      </c>
      <c r="N867" s="4">
        <v>0</v>
      </c>
      <c r="O867" s="4">
        <v>-1593.17</v>
      </c>
      <c r="P867" s="20">
        <f t="shared" si="73"/>
        <v>1.140198125</v>
      </c>
      <c r="Q867" s="20">
        <f t="shared" si="69"/>
        <v>1.0956858858858858</v>
      </c>
      <c r="R867" s="34">
        <f t="shared" si="70"/>
        <v>2243.1699999999983</v>
      </c>
      <c r="S867" s="34">
        <f t="shared" si="71"/>
        <v>1593.1699999999983</v>
      </c>
    </row>
    <row r="868" spans="1:19" x14ac:dyDescent="0.25">
      <c r="A868" s="2">
        <v>1</v>
      </c>
      <c r="B868" s="2">
        <v>13200</v>
      </c>
      <c r="C868" s="2" t="s">
        <v>506</v>
      </c>
      <c r="D868" s="2">
        <v>6350001</v>
      </c>
      <c r="E868" s="2" t="s">
        <v>506</v>
      </c>
      <c r="F868" s="2" t="str">
        <f t="shared" si="72"/>
        <v>1132006350001</v>
      </c>
      <c r="G868" s="2" t="s">
        <v>42</v>
      </c>
      <c r="H868" s="4">
        <v>30000</v>
      </c>
      <c r="I868" s="4">
        <v>62623.25</v>
      </c>
      <c r="J868" s="4">
        <v>92623.25</v>
      </c>
      <c r="K868" s="4">
        <v>91078.07</v>
      </c>
      <c r="L868" s="4">
        <v>50330.1</v>
      </c>
      <c r="M868" s="4">
        <v>50330.1</v>
      </c>
      <c r="N868" s="4">
        <v>0</v>
      </c>
      <c r="O868" s="4">
        <v>42293.15</v>
      </c>
      <c r="P868" s="20">
        <f t="shared" si="73"/>
        <v>1.67767</v>
      </c>
      <c r="Q868" s="20">
        <f t="shared" si="69"/>
        <v>0.54338516517181157</v>
      </c>
      <c r="R868" s="34">
        <f t="shared" si="70"/>
        <v>20330.099999999999</v>
      </c>
      <c r="S868" s="34">
        <f t="shared" si="71"/>
        <v>-42293.15</v>
      </c>
    </row>
    <row r="869" spans="1:19" hidden="1" x14ac:dyDescent="0.25">
      <c r="A869" s="2">
        <v>5</v>
      </c>
      <c r="B869" s="2">
        <v>33800</v>
      </c>
      <c r="C869" s="2" t="s">
        <v>505</v>
      </c>
      <c r="D869" s="2">
        <v>2260905</v>
      </c>
      <c r="E869" s="2" t="s">
        <v>505</v>
      </c>
      <c r="F869" s="2" t="str">
        <f t="shared" si="72"/>
        <v>5338002260905</v>
      </c>
      <c r="G869" s="2" t="s">
        <v>289</v>
      </c>
      <c r="H869" s="4">
        <v>33000</v>
      </c>
      <c r="I869" s="4">
        <v>0</v>
      </c>
      <c r="J869" s="4">
        <v>33000</v>
      </c>
      <c r="K869" s="4">
        <v>31121.19</v>
      </c>
      <c r="L869" s="4">
        <v>31121.19</v>
      </c>
      <c r="M869" s="4">
        <v>31121.19</v>
      </c>
      <c r="N869" s="4">
        <v>0</v>
      </c>
      <c r="O869" s="4">
        <v>1878.81</v>
      </c>
      <c r="P869" s="20">
        <f t="shared" si="73"/>
        <v>0.94306636363636365</v>
      </c>
      <c r="Q869" s="20">
        <f t="shared" si="69"/>
        <v>0.94306636363636365</v>
      </c>
      <c r="R869" s="34">
        <f t="shared" si="70"/>
        <v>-1878.8100000000013</v>
      </c>
      <c r="S869" s="34">
        <f t="shared" si="71"/>
        <v>-1878.8100000000013</v>
      </c>
    </row>
    <row r="870" spans="1:19" hidden="1" x14ac:dyDescent="0.25">
      <c r="A870" s="2">
        <v>4</v>
      </c>
      <c r="B870" s="2">
        <v>16100</v>
      </c>
      <c r="C870" s="2" t="s">
        <v>505</v>
      </c>
      <c r="D870" s="2">
        <v>2279900</v>
      </c>
      <c r="E870" s="2" t="s">
        <v>505</v>
      </c>
      <c r="F870" s="2" t="str">
        <f t="shared" si="72"/>
        <v>4161002279900</v>
      </c>
      <c r="G870" s="2" t="s">
        <v>203</v>
      </c>
      <c r="H870" s="4">
        <v>15000</v>
      </c>
      <c r="I870" s="4">
        <v>10786.91</v>
      </c>
      <c r="J870" s="4">
        <v>25786.91</v>
      </c>
      <c r="K870" s="4">
        <v>24640.68</v>
      </c>
      <c r="L870" s="4">
        <v>12690.47</v>
      </c>
      <c r="M870" s="4">
        <v>12690.47</v>
      </c>
      <c r="N870" s="4">
        <v>0</v>
      </c>
      <c r="O870" s="4">
        <v>13096.44</v>
      </c>
      <c r="P870" s="20">
        <f t="shared" si="73"/>
        <v>0.84603133333333325</v>
      </c>
      <c r="Q870" s="20">
        <f t="shared" si="69"/>
        <v>0.49212837055699965</v>
      </c>
      <c r="R870" s="34">
        <f t="shared" si="70"/>
        <v>-2309.5300000000007</v>
      </c>
      <c r="S870" s="34">
        <f t="shared" si="71"/>
        <v>-13096.44</v>
      </c>
    </row>
    <row r="871" spans="1:19" hidden="1" x14ac:dyDescent="0.25">
      <c r="A871" s="2">
        <v>1</v>
      </c>
      <c r="B871" s="2">
        <v>13200</v>
      </c>
      <c r="C871" s="2" t="s">
        <v>505</v>
      </c>
      <c r="D871" s="2">
        <v>2279922</v>
      </c>
      <c r="E871" s="2" t="s">
        <v>505</v>
      </c>
      <c r="F871" s="2" t="str">
        <f t="shared" si="72"/>
        <v>1132002279922</v>
      </c>
      <c r="G871" s="2" t="s">
        <v>40</v>
      </c>
      <c r="H871" s="4">
        <v>1600</v>
      </c>
      <c r="I871" s="4">
        <v>0</v>
      </c>
      <c r="J871" s="4">
        <v>1600</v>
      </c>
      <c r="K871" s="4">
        <v>3509</v>
      </c>
      <c r="L871" s="4">
        <v>3509</v>
      </c>
      <c r="M871" s="4">
        <v>3509</v>
      </c>
      <c r="N871" s="4">
        <v>0</v>
      </c>
      <c r="O871" s="4">
        <v>-1909</v>
      </c>
      <c r="P871" s="20">
        <f t="shared" si="73"/>
        <v>2.1931250000000002</v>
      </c>
      <c r="Q871" s="20">
        <f t="shared" si="69"/>
        <v>2.1931250000000002</v>
      </c>
      <c r="R871" s="34">
        <f t="shared" si="70"/>
        <v>1909</v>
      </c>
      <c r="S871" s="34">
        <f t="shared" si="71"/>
        <v>1909</v>
      </c>
    </row>
    <row r="872" spans="1:19" hidden="1" x14ac:dyDescent="0.25">
      <c r="A872" s="2">
        <v>6</v>
      </c>
      <c r="B872" s="2">
        <v>32602</v>
      </c>
      <c r="C872" s="2" t="s">
        <v>505</v>
      </c>
      <c r="D872" s="2">
        <v>2279907</v>
      </c>
      <c r="E872" s="2" t="s">
        <v>505</v>
      </c>
      <c r="F872" s="2" t="str">
        <f t="shared" si="72"/>
        <v>6326022279907</v>
      </c>
      <c r="G872" s="2" t="s">
        <v>343</v>
      </c>
      <c r="H872" s="4">
        <v>12000</v>
      </c>
      <c r="I872" s="4">
        <v>0</v>
      </c>
      <c r="J872" s="4">
        <v>12000</v>
      </c>
      <c r="K872" s="4">
        <v>0</v>
      </c>
      <c r="L872" s="4">
        <v>0</v>
      </c>
      <c r="M872" s="4">
        <v>0</v>
      </c>
      <c r="N872" s="4">
        <v>0</v>
      </c>
      <c r="O872" s="4">
        <v>12000</v>
      </c>
      <c r="P872" s="20">
        <f t="shared" si="73"/>
        <v>0</v>
      </c>
      <c r="Q872" s="20">
        <f t="shared" si="69"/>
        <v>0</v>
      </c>
      <c r="R872" s="34">
        <f t="shared" si="70"/>
        <v>-12000</v>
      </c>
      <c r="S872" s="34">
        <f t="shared" si="71"/>
        <v>-12000</v>
      </c>
    </row>
    <row r="873" spans="1:19" hidden="1" x14ac:dyDescent="0.25">
      <c r="A873" s="2">
        <v>5</v>
      </c>
      <c r="B873" s="2">
        <v>33000</v>
      </c>
      <c r="C873" s="2" t="s">
        <v>505</v>
      </c>
      <c r="D873" s="2">
        <v>2260904</v>
      </c>
      <c r="E873" s="2" t="s">
        <v>505</v>
      </c>
      <c r="F873" s="2" t="str">
        <f t="shared" si="72"/>
        <v>5330002260904</v>
      </c>
      <c r="G873" s="2" t="s">
        <v>231</v>
      </c>
      <c r="H873" s="4">
        <v>600</v>
      </c>
      <c r="I873" s="4">
        <v>0</v>
      </c>
      <c r="J873" s="4">
        <v>600</v>
      </c>
      <c r="K873" s="4">
        <v>0</v>
      </c>
      <c r="L873" s="4">
        <v>0</v>
      </c>
      <c r="M873" s="4">
        <v>0</v>
      </c>
      <c r="N873" s="4">
        <v>0</v>
      </c>
      <c r="O873" s="4">
        <v>600</v>
      </c>
      <c r="P873" s="20">
        <f t="shared" si="73"/>
        <v>0</v>
      </c>
      <c r="Q873" s="20">
        <f t="shared" si="69"/>
        <v>0</v>
      </c>
      <c r="R873" s="34">
        <f t="shared" si="70"/>
        <v>-600</v>
      </c>
      <c r="S873" s="34">
        <f t="shared" si="71"/>
        <v>-600</v>
      </c>
    </row>
    <row r="874" spans="1:19" hidden="1" x14ac:dyDescent="0.25">
      <c r="A874" s="2">
        <v>1</v>
      </c>
      <c r="B874" s="2">
        <v>33301</v>
      </c>
      <c r="C874" s="2" t="s">
        <v>505</v>
      </c>
      <c r="D874" s="2">
        <v>2270101</v>
      </c>
      <c r="E874" s="2" t="s">
        <v>505</v>
      </c>
      <c r="F874" s="2" t="str">
        <f t="shared" si="72"/>
        <v>1333012270101</v>
      </c>
      <c r="G874" s="2" t="s">
        <v>66</v>
      </c>
      <c r="H874" s="4">
        <v>2000</v>
      </c>
      <c r="I874" s="4">
        <v>0</v>
      </c>
      <c r="J874" s="4">
        <v>2000</v>
      </c>
      <c r="K874" s="4">
        <v>1911.2</v>
      </c>
      <c r="L874" s="4">
        <v>1646.57</v>
      </c>
      <c r="M874" s="4">
        <v>1646.57</v>
      </c>
      <c r="N874" s="4">
        <v>0</v>
      </c>
      <c r="O874" s="4">
        <v>353.43</v>
      </c>
      <c r="P874" s="20">
        <f t="shared" si="73"/>
        <v>0.82328499999999993</v>
      </c>
      <c r="Q874" s="20">
        <f t="shared" si="69"/>
        <v>0.82328499999999993</v>
      </c>
      <c r="R874" s="34">
        <f t="shared" si="70"/>
        <v>-353.43000000000006</v>
      </c>
      <c r="S874" s="34">
        <f t="shared" si="71"/>
        <v>-353.43000000000006</v>
      </c>
    </row>
    <row r="875" spans="1:19" hidden="1" x14ac:dyDescent="0.25">
      <c r="A875" s="2">
        <v>1</v>
      </c>
      <c r="B875" s="2">
        <v>33302</v>
      </c>
      <c r="C875" s="2" t="s">
        <v>505</v>
      </c>
      <c r="D875" s="2">
        <v>2270101</v>
      </c>
      <c r="E875" s="2" t="s">
        <v>505</v>
      </c>
      <c r="F875" s="2" t="str">
        <f t="shared" si="72"/>
        <v>1333022270101</v>
      </c>
      <c r="G875" s="2" t="s">
        <v>66</v>
      </c>
      <c r="H875" s="4">
        <v>19212.89</v>
      </c>
      <c r="I875" s="4">
        <v>0</v>
      </c>
      <c r="J875" s="4">
        <v>19212.89</v>
      </c>
      <c r="K875" s="4">
        <v>24994.04</v>
      </c>
      <c r="L875" s="4">
        <v>20718.099999999999</v>
      </c>
      <c r="M875" s="4">
        <v>20718.099999999999</v>
      </c>
      <c r="N875" s="4">
        <v>0</v>
      </c>
      <c r="O875" s="4">
        <v>-1505.21</v>
      </c>
      <c r="P875" s="20">
        <f t="shared" si="73"/>
        <v>1.0783437577584631</v>
      </c>
      <c r="Q875" s="20">
        <f t="shared" si="69"/>
        <v>1.0783437577584631</v>
      </c>
      <c r="R875" s="34">
        <f t="shared" si="70"/>
        <v>1505.2099999999991</v>
      </c>
      <c r="S875" s="34">
        <f t="shared" si="71"/>
        <v>1505.2099999999991</v>
      </c>
    </row>
    <row r="876" spans="1:19" hidden="1" x14ac:dyDescent="0.25">
      <c r="A876" s="2">
        <v>2</v>
      </c>
      <c r="B876" s="2">
        <v>43110</v>
      </c>
      <c r="C876" s="2" t="s">
        <v>505</v>
      </c>
      <c r="D876" s="2">
        <v>2270101</v>
      </c>
      <c r="E876" s="2" t="s">
        <v>505</v>
      </c>
      <c r="F876" s="2" t="str">
        <f t="shared" si="72"/>
        <v>2431102270101</v>
      </c>
      <c r="G876" s="2" t="s">
        <v>66</v>
      </c>
      <c r="H876" s="4">
        <v>1500</v>
      </c>
      <c r="I876" s="4">
        <v>-1500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20">
        <f t="shared" si="73"/>
        <v>0</v>
      </c>
      <c r="Q876" s="20" t="e">
        <f t="shared" si="69"/>
        <v>#DIV/0!</v>
      </c>
      <c r="R876" s="34">
        <f t="shared" si="70"/>
        <v>-1500</v>
      </c>
      <c r="S876" s="34">
        <f t="shared" si="71"/>
        <v>0</v>
      </c>
    </row>
    <row r="877" spans="1:19" hidden="1" x14ac:dyDescent="0.25">
      <c r="A877" s="2">
        <v>2</v>
      </c>
      <c r="B877" s="2">
        <v>43111</v>
      </c>
      <c r="C877" s="2" t="s">
        <v>505</v>
      </c>
      <c r="D877" s="2">
        <v>2270101</v>
      </c>
      <c r="E877" s="2" t="s">
        <v>505</v>
      </c>
      <c r="F877" s="2" t="str">
        <f t="shared" si="72"/>
        <v>2431112270101</v>
      </c>
      <c r="G877" s="2" t="s">
        <v>66</v>
      </c>
      <c r="H877" s="4">
        <v>3200</v>
      </c>
      <c r="I877" s="4">
        <v>-3200</v>
      </c>
      <c r="J877" s="4">
        <v>0</v>
      </c>
      <c r="K877" s="4">
        <v>1743.75</v>
      </c>
      <c r="L877" s="4">
        <v>1743.75</v>
      </c>
      <c r="M877" s="4">
        <v>1743.75</v>
      </c>
      <c r="N877" s="4">
        <v>0</v>
      </c>
      <c r="O877" s="4">
        <v>-1743.75</v>
      </c>
      <c r="P877" s="20">
        <f t="shared" si="73"/>
        <v>0.544921875</v>
      </c>
      <c r="Q877" s="20" t="e">
        <f t="shared" si="69"/>
        <v>#DIV/0!</v>
      </c>
      <c r="R877" s="34">
        <f t="shared" si="70"/>
        <v>-1456.25</v>
      </c>
      <c r="S877" s="34">
        <f t="shared" si="71"/>
        <v>1743.75</v>
      </c>
    </row>
    <row r="878" spans="1:19" hidden="1" x14ac:dyDescent="0.25">
      <c r="A878" s="2">
        <v>2</v>
      </c>
      <c r="B878" s="2">
        <v>43112</v>
      </c>
      <c r="C878" s="2" t="s">
        <v>505</v>
      </c>
      <c r="D878" s="2">
        <v>2270101</v>
      </c>
      <c r="E878" s="2" t="s">
        <v>505</v>
      </c>
      <c r="F878" s="2" t="str">
        <f t="shared" si="72"/>
        <v>2431122270101</v>
      </c>
      <c r="G878" s="2" t="s">
        <v>66</v>
      </c>
      <c r="H878" s="4">
        <v>3200</v>
      </c>
      <c r="I878" s="4">
        <v>0</v>
      </c>
      <c r="J878" s="4">
        <v>3200</v>
      </c>
      <c r="K878" s="4">
        <v>1237.5</v>
      </c>
      <c r="L878" s="4">
        <v>1237.5</v>
      </c>
      <c r="M878" s="4">
        <v>1237.5</v>
      </c>
      <c r="N878" s="4">
        <v>0</v>
      </c>
      <c r="O878" s="4">
        <v>1962.5</v>
      </c>
      <c r="P878" s="20">
        <f t="shared" si="73"/>
        <v>0.38671875</v>
      </c>
      <c r="Q878" s="20">
        <f t="shared" si="69"/>
        <v>0.38671875</v>
      </c>
      <c r="R878" s="34">
        <f t="shared" si="70"/>
        <v>-1962.5</v>
      </c>
      <c r="S878" s="34">
        <f t="shared" si="71"/>
        <v>-1962.5</v>
      </c>
    </row>
    <row r="879" spans="1:19" hidden="1" x14ac:dyDescent="0.25">
      <c r="A879" s="2">
        <v>2</v>
      </c>
      <c r="B879" s="2">
        <v>43114</v>
      </c>
      <c r="C879" s="2" t="s">
        <v>505</v>
      </c>
      <c r="D879" s="2">
        <v>2270101</v>
      </c>
      <c r="E879" s="2" t="s">
        <v>505</v>
      </c>
      <c r="F879" s="2" t="str">
        <f t="shared" si="72"/>
        <v>2431142270101</v>
      </c>
      <c r="G879" s="2" t="s">
        <v>66</v>
      </c>
      <c r="H879" s="4">
        <v>2600</v>
      </c>
      <c r="I879" s="4">
        <v>0</v>
      </c>
      <c r="J879" s="4">
        <v>2600</v>
      </c>
      <c r="K879" s="4">
        <v>2566.8000000000002</v>
      </c>
      <c r="L879" s="4">
        <v>2566.8000000000002</v>
      </c>
      <c r="M879" s="4">
        <v>2566.8000000000002</v>
      </c>
      <c r="N879" s="4">
        <v>0</v>
      </c>
      <c r="O879" s="4">
        <v>33.200000000000003</v>
      </c>
      <c r="P879" s="20">
        <f t="shared" si="73"/>
        <v>0.98723076923076936</v>
      </c>
      <c r="Q879" s="20">
        <f t="shared" si="69"/>
        <v>0.98723076923076936</v>
      </c>
      <c r="R879" s="34">
        <f t="shared" si="70"/>
        <v>-33.199999999999818</v>
      </c>
      <c r="S879" s="34">
        <f t="shared" si="71"/>
        <v>-33.199999999999818</v>
      </c>
    </row>
    <row r="880" spans="1:19" hidden="1" x14ac:dyDescent="0.25">
      <c r="A880" s="2">
        <v>5</v>
      </c>
      <c r="B880" s="2">
        <v>33300</v>
      </c>
      <c r="C880" s="2" t="s">
        <v>505</v>
      </c>
      <c r="D880" s="2">
        <v>2270101</v>
      </c>
      <c r="E880" s="2" t="s">
        <v>505</v>
      </c>
      <c r="F880" s="2" t="str">
        <f t="shared" si="72"/>
        <v>5333002270101</v>
      </c>
      <c r="G880" s="2" t="s">
        <v>66</v>
      </c>
      <c r="H880" s="4">
        <v>9526.57</v>
      </c>
      <c r="I880" s="4">
        <v>0</v>
      </c>
      <c r="J880" s="4">
        <v>9526.57</v>
      </c>
      <c r="K880" s="4">
        <v>10585.08</v>
      </c>
      <c r="L880" s="4">
        <v>8923.83</v>
      </c>
      <c r="M880" s="4">
        <v>8923.83</v>
      </c>
      <c r="N880" s="4">
        <v>0</v>
      </c>
      <c r="O880" s="4">
        <v>602.74</v>
      </c>
      <c r="P880" s="20">
        <f t="shared" si="73"/>
        <v>0.93673063862439476</v>
      </c>
      <c r="Q880" s="20">
        <f t="shared" si="69"/>
        <v>0.93673063862439476</v>
      </c>
      <c r="R880" s="34">
        <f t="shared" si="70"/>
        <v>-602.73999999999978</v>
      </c>
      <c r="S880" s="34">
        <f t="shared" si="71"/>
        <v>-602.73999999999978</v>
      </c>
    </row>
    <row r="881" spans="1:19" hidden="1" x14ac:dyDescent="0.25">
      <c r="A881" s="2">
        <v>5</v>
      </c>
      <c r="B881" s="2">
        <v>33800</v>
      </c>
      <c r="C881" s="2" t="s">
        <v>505</v>
      </c>
      <c r="D881" s="2">
        <v>2270101</v>
      </c>
      <c r="E881" s="2" t="s">
        <v>505</v>
      </c>
      <c r="F881" s="2" t="str">
        <f t="shared" si="72"/>
        <v>5338002270101</v>
      </c>
      <c r="G881" s="2" t="s">
        <v>66</v>
      </c>
      <c r="H881" s="4">
        <v>9000</v>
      </c>
      <c r="I881" s="4">
        <v>2386.6999999999998</v>
      </c>
      <c r="J881" s="4">
        <v>11386.7</v>
      </c>
      <c r="K881" s="4">
        <v>11769.75</v>
      </c>
      <c r="L881" s="4">
        <v>11599.77</v>
      </c>
      <c r="M881" s="4">
        <v>11599.77</v>
      </c>
      <c r="N881" s="4">
        <v>0</v>
      </c>
      <c r="O881" s="4">
        <v>-213.07</v>
      </c>
      <c r="P881" s="20">
        <f t="shared" si="73"/>
        <v>1.2888633333333335</v>
      </c>
      <c r="Q881" s="20">
        <f t="shared" si="69"/>
        <v>1.0187121817559082</v>
      </c>
      <c r="R881" s="34">
        <f t="shared" si="70"/>
        <v>2599.7700000000004</v>
      </c>
      <c r="S881" s="34">
        <f t="shared" si="71"/>
        <v>213.06999999999971</v>
      </c>
    </row>
    <row r="882" spans="1:19" hidden="1" x14ac:dyDescent="0.25">
      <c r="A882" s="2">
        <v>7</v>
      </c>
      <c r="B882" s="2">
        <v>23102</v>
      </c>
      <c r="C882" s="2" t="s">
        <v>505</v>
      </c>
      <c r="D882" s="2">
        <v>2269923</v>
      </c>
      <c r="E882" s="2" t="s">
        <v>505</v>
      </c>
      <c r="F882" s="2" t="str">
        <f t="shared" si="72"/>
        <v>7231022269923</v>
      </c>
      <c r="G882" s="2" t="s">
        <v>372</v>
      </c>
      <c r="H882" s="4">
        <v>181.5</v>
      </c>
      <c r="I882" s="4">
        <v>0</v>
      </c>
      <c r="J882" s="4">
        <v>181.5</v>
      </c>
      <c r="K882" s="4">
        <v>0</v>
      </c>
      <c r="L882" s="4">
        <v>0</v>
      </c>
      <c r="M882" s="4">
        <v>0</v>
      </c>
      <c r="N882" s="4">
        <v>0</v>
      </c>
      <c r="O882" s="4">
        <v>181.5</v>
      </c>
      <c r="P882" s="20">
        <f t="shared" si="73"/>
        <v>0</v>
      </c>
      <c r="Q882" s="20">
        <f t="shared" si="69"/>
        <v>0</v>
      </c>
      <c r="R882" s="34">
        <f t="shared" si="70"/>
        <v>-181.5</v>
      </c>
      <c r="S882" s="34">
        <f t="shared" si="71"/>
        <v>-181.5</v>
      </c>
    </row>
    <row r="883" spans="1:19" hidden="1" x14ac:dyDescent="0.25">
      <c r="A883" s="2">
        <v>1</v>
      </c>
      <c r="B883" s="2">
        <v>92002</v>
      </c>
      <c r="C883" s="2" t="s">
        <v>504</v>
      </c>
      <c r="D883" s="2">
        <v>1300001</v>
      </c>
      <c r="E883" s="2" t="s">
        <v>504</v>
      </c>
      <c r="F883" s="2" t="str">
        <f t="shared" si="72"/>
        <v>1920021300001</v>
      </c>
      <c r="G883" s="2" t="s">
        <v>18</v>
      </c>
      <c r="H883" s="4">
        <v>26618.55</v>
      </c>
      <c r="I883" s="4">
        <v>0</v>
      </c>
      <c r="J883" s="4">
        <v>26618.55</v>
      </c>
      <c r="K883" s="4">
        <v>43267.66</v>
      </c>
      <c r="L883" s="4">
        <v>43267.66</v>
      </c>
      <c r="M883" s="4">
        <v>43267.66</v>
      </c>
      <c r="N883" s="4">
        <v>0</v>
      </c>
      <c r="O883" s="4">
        <v>-16649.11</v>
      </c>
      <c r="P883" s="20">
        <f t="shared" si="73"/>
        <v>1.6254702078062104</v>
      </c>
      <c r="Q883" s="20">
        <f t="shared" si="69"/>
        <v>1.6254702078062104</v>
      </c>
      <c r="R883" s="34">
        <f t="shared" si="70"/>
        <v>16649.110000000004</v>
      </c>
      <c r="S883" s="34">
        <f t="shared" si="71"/>
        <v>16649.110000000004</v>
      </c>
    </row>
    <row r="884" spans="1:19" hidden="1" x14ac:dyDescent="0.25">
      <c r="A884" s="2">
        <v>1</v>
      </c>
      <c r="B884" s="2">
        <v>92002</v>
      </c>
      <c r="C884" s="2" t="s">
        <v>504</v>
      </c>
      <c r="D884" s="2">
        <v>1300002</v>
      </c>
      <c r="E884" s="2" t="s">
        <v>504</v>
      </c>
      <c r="F884" s="2" t="str">
        <f t="shared" si="72"/>
        <v>1920021300002</v>
      </c>
      <c r="G884" s="2" t="s">
        <v>19</v>
      </c>
      <c r="H884" s="4">
        <v>4221.95</v>
      </c>
      <c r="I884" s="4">
        <v>0</v>
      </c>
      <c r="J884" s="4">
        <v>4221.95</v>
      </c>
      <c r="K884" s="4">
        <v>6816.74</v>
      </c>
      <c r="L884" s="4">
        <v>6816.74</v>
      </c>
      <c r="M884" s="4">
        <v>6816.74</v>
      </c>
      <c r="N884" s="4">
        <v>0</v>
      </c>
      <c r="O884" s="4">
        <v>-2594.79</v>
      </c>
      <c r="P884" s="20">
        <f t="shared" si="73"/>
        <v>1.6145951515295065</v>
      </c>
      <c r="Q884" s="20">
        <f t="shared" si="69"/>
        <v>1.6145951515295065</v>
      </c>
      <c r="R884" s="34">
        <f t="shared" si="70"/>
        <v>2594.79</v>
      </c>
      <c r="S884" s="34">
        <f t="shared" si="71"/>
        <v>2594.79</v>
      </c>
    </row>
    <row r="885" spans="1:19" hidden="1" x14ac:dyDescent="0.25">
      <c r="A885" s="2">
        <v>1</v>
      </c>
      <c r="B885" s="2">
        <v>92002</v>
      </c>
      <c r="C885" s="2" t="s">
        <v>504</v>
      </c>
      <c r="D885" s="2">
        <v>1300101</v>
      </c>
      <c r="E885" s="2" t="s">
        <v>504</v>
      </c>
      <c r="F885" s="2" t="str">
        <f t="shared" si="72"/>
        <v>1920021300101</v>
      </c>
      <c r="G885" s="2" t="s">
        <v>20</v>
      </c>
      <c r="H885" s="4">
        <v>3000</v>
      </c>
      <c r="I885" s="4">
        <v>0</v>
      </c>
      <c r="J885" s="4">
        <v>3000</v>
      </c>
      <c r="K885" s="4">
        <v>1198.6400000000001</v>
      </c>
      <c r="L885" s="4">
        <v>1198.6400000000001</v>
      </c>
      <c r="M885" s="4">
        <v>1198.6400000000001</v>
      </c>
      <c r="N885" s="4">
        <v>0</v>
      </c>
      <c r="O885" s="4">
        <v>1801.36</v>
      </c>
      <c r="P885" s="20">
        <f t="shared" si="73"/>
        <v>0.39954666666666672</v>
      </c>
      <c r="Q885" s="20">
        <f t="shared" si="69"/>
        <v>0.39954666666666672</v>
      </c>
      <c r="R885" s="34">
        <f t="shared" si="70"/>
        <v>-1801.36</v>
      </c>
      <c r="S885" s="34">
        <f t="shared" si="71"/>
        <v>-1801.36</v>
      </c>
    </row>
    <row r="886" spans="1:19" hidden="1" x14ac:dyDescent="0.25">
      <c r="A886" s="2">
        <v>1</v>
      </c>
      <c r="B886" s="2">
        <v>92002</v>
      </c>
      <c r="C886" s="2" t="s">
        <v>504</v>
      </c>
      <c r="D886" s="2">
        <v>1300201</v>
      </c>
      <c r="E886" s="2" t="s">
        <v>504</v>
      </c>
      <c r="F886" s="2" t="str">
        <f t="shared" si="72"/>
        <v>1920021300201</v>
      </c>
      <c r="G886" s="2" t="s">
        <v>21</v>
      </c>
      <c r="H886" s="4">
        <v>14810.04</v>
      </c>
      <c r="I886" s="4">
        <v>0</v>
      </c>
      <c r="J886" s="4">
        <v>14810.04</v>
      </c>
      <c r="K886" s="4">
        <v>23472.61</v>
      </c>
      <c r="L886" s="4">
        <v>23472.61</v>
      </c>
      <c r="M886" s="4">
        <v>23472.61</v>
      </c>
      <c r="N886" s="4">
        <v>0</v>
      </c>
      <c r="O886" s="4">
        <v>-8662.57</v>
      </c>
      <c r="P886" s="20">
        <f t="shared" si="73"/>
        <v>1.5849119921350652</v>
      </c>
      <c r="Q886" s="20">
        <f t="shared" si="69"/>
        <v>1.5849119921350652</v>
      </c>
      <c r="R886" s="34">
        <f t="shared" si="70"/>
        <v>8662.57</v>
      </c>
      <c r="S886" s="34">
        <f t="shared" si="71"/>
        <v>8662.57</v>
      </c>
    </row>
    <row r="887" spans="1:19" hidden="1" x14ac:dyDescent="0.25">
      <c r="A887" s="2">
        <v>1</v>
      </c>
      <c r="B887" s="2">
        <v>92002</v>
      </c>
      <c r="C887" s="2" t="s">
        <v>504</v>
      </c>
      <c r="D887" s="2">
        <v>1300202</v>
      </c>
      <c r="E887" s="2" t="s">
        <v>504</v>
      </c>
      <c r="F887" s="2" t="str">
        <f t="shared" si="72"/>
        <v>1920021300202</v>
      </c>
      <c r="G887" s="2" t="s">
        <v>22</v>
      </c>
      <c r="H887" s="4">
        <v>16651.18</v>
      </c>
      <c r="I887" s="4">
        <v>0</v>
      </c>
      <c r="J887" s="4">
        <v>16651.18</v>
      </c>
      <c r="K887" s="4">
        <v>27592.57</v>
      </c>
      <c r="L887" s="4">
        <v>27592.57</v>
      </c>
      <c r="M887" s="4">
        <v>27592.57</v>
      </c>
      <c r="N887" s="4">
        <v>0</v>
      </c>
      <c r="O887" s="4">
        <v>-10941.39</v>
      </c>
      <c r="P887" s="20">
        <f t="shared" si="73"/>
        <v>1.6570939717185209</v>
      </c>
      <c r="Q887" s="20">
        <f t="shared" si="69"/>
        <v>1.6570939717185209</v>
      </c>
      <c r="R887" s="34">
        <f t="shared" si="70"/>
        <v>10941.39</v>
      </c>
      <c r="S887" s="34">
        <f t="shared" si="71"/>
        <v>10941.39</v>
      </c>
    </row>
    <row r="888" spans="1:19" hidden="1" x14ac:dyDescent="0.25">
      <c r="A888" s="2">
        <v>1</v>
      </c>
      <c r="B888" s="2">
        <v>92002</v>
      </c>
      <c r="C888" s="2" t="s">
        <v>504</v>
      </c>
      <c r="D888" s="2">
        <v>1310001</v>
      </c>
      <c r="E888" s="2" t="s">
        <v>504</v>
      </c>
      <c r="F888" s="2" t="str">
        <f t="shared" si="72"/>
        <v>1920021310001</v>
      </c>
      <c r="G888" s="2" t="s">
        <v>23</v>
      </c>
      <c r="H888" s="4">
        <v>36498.269999999997</v>
      </c>
      <c r="I888" s="4">
        <v>0</v>
      </c>
      <c r="J888" s="4">
        <v>36498.269999999997</v>
      </c>
      <c r="K888" s="4">
        <v>24069.87</v>
      </c>
      <c r="L888" s="4">
        <v>24069.87</v>
      </c>
      <c r="M888" s="4">
        <v>24069.87</v>
      </c>
      <c r="N888" s="4">
        <v>0</v>
      </c>
      <c r="O888" s="4">
        <v>12428.4</v>
      </c>
      <c r="P888" s="20">
        <f t="shared" si="73"/>
        <v>0.6594797506840735</v>
      </c>
      <c r="Q888" s="20">
        <f t="shared" si="69"/>
        <v>0.6594797506840735</v>
      </c>
      <c r="R888" s="34">
        <f t="shared" si="70"/>
        <v>-12428.399999999998</v>
      </c>
      <c r="S888" s="34">
        <f t="shared" si="71"/>
        <v>-12428.399999999998</v>
      </c>
    </row>
    <row r="889" spans="1:19" hidden="1" x14ac:dyDescent="0.25">
      <c r="A889" s="2">
        <v>1</v>
      </c>
      <c r="B889" s="2">
        <v>92002</v>
      </c>
      <c r="C889" s="2" t="s">
        <v>504</v>
      </c>
      <c r="D889" s="2">
        <v>1310002</v>
      </c>
      <c r="E889" s="2" t="s">
        <v>504</v>
      </c>
      <c r="F889" s="2" t="str">
        <f t="shared" si="72"/>
        <v>1920021310002</v>
      </c>
      <c r="G889" s="2" t="s">
        <v>24</v>
      </c>
      <c r="H889" s="4">
        <v>3301.78</v>
      </c>
      <c r="I889" s="4">
        <v>0</v>
      </c>
      <c r="J889" s="4">
        <v>3301.78</v>
      </c>
      <c r="K889" s="4">
        <v>85.67</v>
      </c>
      <c r="L889" s="4">
        <v>85.67</v>
      </c>
      <c r="M889" s="4">
        <v>85.67</v>
      </c>
      <c r="N889" s="4">
        <v>0</v>
      </c>
      <c r="O889" s="4">
        <v>3216.11</v>
      </c>
      <c r="P889" s="20">
        <f t="shared" si="73"/>
        <v>2.5946610616091926E-2</v>
      </c>
      <c r="Q889" s="20">
        <f t="shared" si="69"/>
        <v>2.5946610616091926E-2</v>
      </c>
      <c r="R889" s="34">
        <f t="shared" si="70"/>
        <v>-3216.11</v>
      </c>
      <c r="S889" s="34">
        <f t="shared" si="71"/>
        <v>-3216.11</v>
      </c>
    </row>
    <row r="890" spans="1:19" hidden="1" x14ac:dyDescent="0.25">
      <c r="A890" s="2">
        <v>1</v>
      </c>
      <c r="B890" s="2">
        <v>92002</v>
      </c>
      <c r="C890" s="2" t="s">
        <v>504</v>
      </c>
      <c r="D890" s="2">
        <v>1310003</v>
      </c>
      <c r="E890" s="2" t="s">
        <v>504</v>
      </c>
      <c r="F890" s="2" t="str">
        <f t="shared" si="72"/>
        <v>1920021310003</v>
      </c>
      <c r="G890" s="2" t="s">
        <v>25</v>
      </c>
      <c r="H890" s="4">
        <v>20306.3</v>
      </c>
      <c r="I890" s="4">
        <v>0</v>
      </c>
      <c r="J890" s="4">
        <v>20306.3</v>
      </c>
      <c r="K890" s="4">
        <v>12971.4</v>
      </c>
      <c r="L890" s="4">
        <v>12971.4</v>
      </c>
      <c r="M890" s="4">
        <v>12971.4</v>
      </c>
      <c r="N890" s="4">
        <v>0</v>
      </c>
      <c r="O890" s="4">
        <v>7334.9</v>
      </c>
      <c r="P890" s="20">
        <f t="shared" si="73"/>
        <v>0.63878697744049873</v>
      </c>
      <c r="Q890" s="20">
        <f t="shared" si="69"/>
        <v>0.63878697744049873</v>
      </c>
      <c r="R890" s="34">
        <f t="shared" si="70"/>
        <v>-7334.9</v>
      </c>
      <c r="S890" s="34">
        <f t="shared" si="71"/>
        <v>-7334.9</v>
      </c>
    </row>
    <row r="891" spans="1:19" hidden="1" x14ac:dyDescent="0.25">
      <c r="A891" s="2">
        <v>1</v>
      </c>
      <c r="B891" s="2">
        <v>92002</v>
      </c>
      <c r="C891" s="2" t="s">
        <v>504</v>
      </c>
      <c r="D891" s="2">
        <v>1310004</v>
      </c>
      <c r="E891" s="2" t="s">
        <v>504</v>
      </c>
      <c r="F891" s="2" t="str">
        <f t="shared" si="72"/>
        <v>1920021310004</v>
      </c>
      <c r="G891" s="2" t="s">
        <v>26</v>
      </c>
      <c r="H891" s="4">
        <v>23795.01</v>
      </c>
      <c r="I891" s="4">
        <v>0</v>
      </c>
      <c r="J891" s="4">
        <v>23795.01</v>
      </c>
      <c r="K891" s="4">
        <v>12884.38</v>
      </c>
      <c r="L891" s="4">
        <v>12884.38</v>
      </c>
      <c r="M891" s="4">
        <v>12884.38</v>
      </c>
      <c r="N891" s="4">
        <v>0</v>
      </c>
      <c r="O891" s="4">
        <v>10910.63</v>
      </c>
      <c r="P891" s="20">
        <f t="shared" si="73"/>
        <v>0.5414740317402682</v>
      </c>
      <c r="Q891" s="20">
        <f t="shared" si="69"/>
        <v>0.5414740317402682</v>
      </c>
      <c r="R891" s="34">
        <f t="shared" si="70"/>
        <v>-10910.63</v>
      </c>
      <c r="S891" s="34">
        <f t="shared" si="71"/>
        <v>-10910.63</v>
      </c>
    </row>
    <row r="892" spans="1:19" hidden="1" x14ac:dyDescent="0.25">
      <c r="A892" s="2">
        <v>1</v>
      </c>
      <c r="B892" s="2">
        <v>92002</v>
      </c>
      <c r="C892" s="2" t="s">
        <v>504</v>
      </c>
      <c r="D892" s="2">
        <v>1310005</v>
      </c>
      <c r="E892" s="2" t="s">
        <v>504</v>
      </c>
      <c r="F892" s="2" t="str">
        <f t="shared" si="72"/>
        <v>1920021310005</v>
      </c>
      <c r="G892" s="2" t="s">
        <v>27</v>
      </c>
      <c r="H892" s="4">
        <v>0</v>
      </c>
      <c r="I892" s="4">
        <v>0</v>
      </c>
      <c r="J892" s="4">
        <v>0</v>
      </c>
      <c r="K892" s="4">
        <v>2691.48</v>
      </c>
      <c r="L892" s="4">
        <v>2691.48</v>
      </c>
      <c r="M892" s="4">
        <v>2691.48</v>
      </c>
      <c r="N892" s="4">
        <v>0</v>
      </c>
      <c r="O892" s="4">
        <v>-2691.48</v>
      </c>
      <c r="P892" s="20" t="e">
        <f t="shared" si="73"/>
        <v>#DIV/0!</v>
      </c>
      <c r="Q892" s="20" t="e">
        <f t="shared" si="69"/>
        <v>#DIV/0!</v>
      </c>
      <c r="R892" s="34">
        <f t="shared" si="70"/>
        <v>2691.48</v>
      </c>
      <c r="S892" s="34">
        <f t="shared" si="71"/>
        <v>2691.48</v>
      </c>
    </row>
    <row r="893" spans="1:19" hidden="1" x14ac:dyDescent="0.25">
      <c r="A893" s="2">
        <v>1</v>
      </c>
      <c r="B893" s="2">
        <v>92002</v>
      </c>
      <c r="C893" s="2" t="s">
        <v>504</v>
      </c>
      <c r="D893" s="2">
        <v>1500002</v>
      </c>
      <c r="E893" s="2" t="s">
        <v>504</v>
      </c>
      <c r="F893" s="2" t="str">
        <f t="shared" si="72"/>
        <v>1920021500002</v>
      </c>
      <c r="G893" s="2" t="s">
        <v>29</v>
      </c>
      <c r="H893" s="4">
        <v>0</v>
      </c>
      <c r="I893" s="4">
        <v>1966.22</v>
      </c>
      <c r="J893" s="4">
        <v>1966.22</v>
      </c>
      <c r="K893" s="4">
        <v>1659.98</v>
      </c>
      <c r="L893" s="4">
        <v>1659.98</v>
      </c>
      <c r="M893" s="4">
        <v>1659.98</v>
      </c>
      <c r="N893" s="4">
        <v>0</v>
      </c>
      <c r="O893" s="4">
        <v>306.24</v>
      </c>
      <c r="P893" s="20" t="e">
        <f t="shared" si="73"/>
        <v>#DIV/0!</v>
      </c>
      <c r="Q893" s="20">
        <f t="shared" si="69"/>
        <v>0.84424937189124305</v>
      </c>
      <c r="R893" s="34">
        <f t="shared" si="70"/>
        <v>1659.98</v>
      </c>
      <c r="S893" s="34">
        <f t="shared" si="71"/>
        <v>-306.24</v>
      </c>
    </row>
    <row r="894" spans="1:19" hidden="1" x14ac:dyDescent="0.25">
      <c r="A894" s="2">
        <v>1</v>
      </c>
      <c r="B894" s="2">
        <v>92002</v>
      </c>
      <c r="C894" s="2" t="s">
        <v>504</v>
      </c>
      <c r="D894" s="2">
        <v>1500003</v>
      </c>
      <c r="E894" s="2" t="s">
        <v>504</v>
      </c>
      <c r="F894" s="2" t="str">
        <f t="shared" si="72"/>
        <v>1920021500003</v>
      </c>
      <c r="G894" s="2" t="s">
        <v>30</v>
      </c>
      <c r="H894" s="4">
        <v>0</v>
      </c>
      <c r="I894" s="4">
        <v>0</v>
      </c>
      <c r="J894" s="4">
        <v>0</v>
      </c>
      <c r="K894" s="4">
        <v>306.23</v>
      </c>
      <c r="L894" s="4">
        <v>306.23</v>
      </c>
      <c r="M894" s="4">
        <v>306.23</v>
      </c>
      <c r="N894" s="4">
        <v>0</v>
      </c>
      <c r="O894" s="4">
        <v>-306.23</v>
      </c>
      <c r="P894" s="20" t="e">
        <f t="shared" si="73"/>
        <v>#DIV/0!</v>
      </c>
      <c r="Q894" s="20" t="e">
        <f t="shared" si="69"/>
        <v>#DIV/0!</v>
      </c>
      <c r="R894" s="34">
        <f t="shared" si="70"/>
        <v>306.23</v>
      </c>
      <c r="S894" s="34">
        <f t="shared" si="71"/>
        <v>306.23</v>
      </c>
    </row>
    <row r="895" spans="1:19" hidden="1" x14ac:dyDescent="0.25">
      <c r="A895" s="2">
        <v>1</v>
      </c>
      <c r="B895" s="2">
        <v>92002</v>
      </c>
      <c r="C895" s="2" t="s">
        <v>504</v>
      </c>
      <c r="D895" s="2">
        <v>1510002</v>
      </c>
      <c r="E895" s="2" t="s">
        <v>504</v>
      </c>
      <c r="F895" s="2" t="str">
        <f t="shared" si="72"/>
        <v>1920021510002</v>
      </c>
      <c r="G895" s="2" t="s">
        <v>32</v>
      </c>
      <c r="H895" s="4">
        <v>0</v>
      </c>
      <c r="I895" s="4">
        <v>0</v>
      </c>
      <c r="J895" s="4">
        <v>0</v>
      </c>
      <c r="K895" s="4">
        <v>1260.98</v>
      </c>
      <c r="L895" s="4">
        <v>1260.98</v>
      </c>
      <c r="M895" s="4">
        <v>1260.98</v>
      </c>
      <c r="N895" s="4">
        <v>0</v>
      </c>
      <c r="O895" s="4">
        <v>-1260.98</v>
      </c>
      <c r="P895" s="20" t="e">
        <f t="shared" si="73"/>
        <v>#DIV/0!</v>
      </c>
      <c r="Q895" s="20" t="e">
        <f t="shared" si="69"/>
        <v>#DIV/0!</v>
      </c>
      <c r="R895" s="34">
        <f t="shared" si="70"/>
        <v>1260.98</v>
      </c>
      <c r="S895" s="34">
        <f t="shared" si="71"/>
        <v>1260.98</v>
      </c>
    </row>
    <row r="896" spans="1:19" hidden="1" x14ac:dyDescent="0.25">
      <c r="A896" s="2">
        <v>1</v>
      </c>
      <c r="B896" s="2">
        <v>92002</v>
      </c>
      <c r="C896" s="2" t="s">
        <v>504</v>
      </c>
      <c r="D896" s="2">
        <v>1600001</v>
      </c>
      <c r="E896" s="2" t="s">
        <v>504</v>
      </c>
      <c r="F896" s="2" t="str">
        <f t="shared" si="72"/>
        <v>1920021600001</v>
      </c>
      <c r="G896" s="2" t="s">
        <v>33</v>
      </c>
      <c r="H896" s="4">
        <v>47905.48</v>
      </c>
      <c r="I896" s="4">
        <v>-10000</v>
      </c>
      <c r="J896" s="4">
        <v>37905.480000000003</v>
      </c>
      <c r="K896" s="4">
        <v>26395.23</v>
      </c>
      <c r="L896" s="4">
        <v>26395.23</v>
      </c>
      <c r="M896" s="4">
        <v>26395.23</v>
      </c>
      <c r="N896" s="4">
        <v>0</v>
      </c>
      <c r="O896" s="4">
        <v>11510.25</v>
      </c>
      <c r="P896" s="20">
        <f t="shared" si="73"/>
        <v>0.55098560749208647</v>
      </c>
      <c r="Q896" s="20">
        <f t="shared" si="69"/>
        <v>0.69634337831891313</v>
      </c>
      <c r="R896" s="34">
        <f t="shared" si="70"/>
        <v>-21510.250000000004</v>
      </c>
      <c r="S896" s="34">
        <f t="shared" si="71"/>
        <v>-11510.250000000004</v>
      </c>
    </row>
    <row r="897" spans="1:19" hidden="1" x14ac:dyDescent="0.25">
      <c r="A897" s="2">
        <v>1</v>
      </c>
      <c r="B897" s="2">
        <v>92400</v>
      </c>
      <c r="C897" s="2" t="s">
        <v>504</v>
      </c>
      <c r="D897" s="2">
        <v>1300001</v>
      </c>
      <c r="E897" s="2" t="s">
        <v>504</v>
      </c>
      <c r="F897" s="2" t="str">
        <f t="shared" si="72"/>
        <v>1924001300001</v>
      </c>
      <c r="G897" s="2" t="s">
        <v>18</v>
      </c>
      <c r="H897" s="4">
        <v>11422.79</v>
      </c>
      <c r="I897" s="4">
        <v>0</v>
      </c>
      <c r="J897" s="4">
        <v>11422.79</v>
      </c>
      <c r="K897" s="4">
        <v>11538.76</v>
      </c>
      <c r="L897" s="4">
        <v>11538.76</v>
      </c>
      <c r="M897" s="4">
        <v>11538.76</v>
      </c>
      <c r="N897" s="4">
        <v>0</v>
      </c>
      <c r="O897" s="4">
        <v>-115.97</v>
      </c>
      <c r="P897" s="20">
        <f t="shared" si="73"/>
        <v>1.0101525109014522</v>
      </c>
      <c r="Q897" s="20">
        <f t="shared" si="69"/>
        <v>1.0101525109014522</v>
      </c>
      <c r="R897" s="34">
        <f t="shared" si="70"/>
        <v>115.96999999999935</v>
      </c>
      <c r="S897" s="34">
        <f t="shared" si="71"/>
        <v>115.96999999999935</v>
      </c>
    </row>
    <row r="898" spans="1:19" hidden="1" x14ac:dyDescent="0.25">
      <c r="A898" s="2">
        <v>1</v>
      </c>
      <c r="B898" s="2">
        <v>92400</v>
      </c>
      <c r="C898" s="2" t="s">
        <v>504</v>
      </c>
      <c r="D898" s="2">
        <v>1300002</v>
      </c>
      <c r="E898" s="2" t="s">
        <v>504</v>
      </c>
      <c r="F898" s="2" t="str">
        <f t="shared" si="72"/>
        <v>1924001300002</v>
      </c>
      <c r="G898" s="2" t="s">
        <v>19</v>
      </c>
      <c r="H898" s="4">
        <v>4181.18</v>
      </c>
      <c r="I898" s="4">
        <v>0</v>
      </c>
      <c r="J898" s="4">
        <v>4181.18</v>
      </c>
      <c r="K898" s="4">
        <v>4222.2</v>
      </c>
      <c r="L898" s="4">
        <v>4222.2</v>
      </c>
      <c r="M898" s="4">
        <v>4222.2</v>
      </c>
      <c r="N898" s="4">
        <v>0</v>
      </c>
      <c r="O898" s="4">
        <v>-41.02</v>
      </c>
      <c r="P898" s="20">
        <f t="shared" si="73"/>
        <v>1.0098106276218675</v>
      </c>
      <c r="Q898" s="20">
        <f t="shared" si="69"/>
        <v>1.0098106276218675</v>
      </c>
      <c r="R898" s="34">
        <f t="shared" si="70"/>
        <v>41.019999999999527</v>
      </c>
      <c r="S898" s="34">
        <f t="shared" si="71"/>
        <v>41.019999999999527</v>
      </c>
    </row>
    <row r="899" spans="1:19" hidden="1" x14ac:dyDescent="0.25">
      <c r="A899" s="2">
        <v>1</v>
      </c>
      <c r="B899" s="2">
        <v>92400</v>
      </c>
      <c r="C899" s="2" t="s">
        <v>504</v>
      </c>
      <c r="D899" s="2">
        <v>1300201</v>
      </c>
      <c r="E899" s="2" t="s">
        <v>504</v>
      </c>
      <c r="F899" s="2" t="str">
        <f t="shared" si="72"/>
        <v>1924001300201</v>
      </c>
      <c r="G899" s="2" t="s">
        <v>21</v>
      </c>
      <c r="H899" s="4">
        <v>6389.6</v>
      </c>
      <c r="I899" s="4">
        <v>0</v>
      </c>
      <c r="J899" s="4">
        <v>6389.6</v>
      </c>
      <c r="K899" s="4">
        <v>6452.18</v>
      </c>
      <c r="L899" s="4">
        <v>6452.18</v>
      </c>
      <c r="M899" s="4">
        <v>6452.18</v>
      </c>
      <c r="N899" s="4">
        <v>0</v>
      </c>
      <c r="O899" s="4">
        <v>-62.58</v>
      </c>
      <c r="P899" s="20">
        <f t="shared" si="73"/>
        <v>1.0097940403155128</v>
      </c>
      <c r="Q899" s="20">
        <f t="shared" ref="Q899:Q962" si="74">(L899*100%)/J899</f>
        <v>1.0097940403155128</v>
      </c>
      <c r="R899" s="34">
        <f t="shared" ref="R899:R962" si="75">L899-H899</f>
        <v>62.579999999999927</v>
      </c>
      <c r="S899" s="34">
        <f t="shared" ref="S899:S962" si="76">L899-J899</f>
        <v>62.579999999999927</v>
      </c>
    </row>
    <row r="900" spans="1:19" hidden="1" x14ac:dyDescent="0.25">
      <c r="A900" s="2">
        <v>1</v>
      </c>
      <c r="B900" s="2">
        <v>92400</v>
      </c>
      <c r="C900" s="2" t="s">
        <v>504</v>
      </c>
      <c r="D900" s="2">
        <v>1300202</v>
      </c>
      <c r="E900" s="2" t="s">
        <v>504</v>
      </c>
      <c r="F900" s="2" t="str">
        <f t="shared" si="72"/>
        <v>1924001300202</v>
      </c>
      <c r="G900" s="2" t="s">
        <v>22</v>
      </c>
      <c r="H900" s="4">
        <v>5924.1</v>
      </c>
      <c r="I900" s="4">
        <v>0</v>
      </c>
      <c r="J900" s="4">
        <v>5924.1</v>
      </c>
      <c r="K900" s="4">
        <v>5982.06</v>
      </c>
      <c r="L900" s="4">
        <v>5982.06</v>
      </c>
      <c r="M900" s="4">
        <v>5982.06</v>
      </c>
      <c r="N900" s="4">
        <v>0</v>
      </c>
      <c r="O900" s="4">
        <v>-57.96</v>
      </c>
      <c r="P900" s="20">
        <f t="shared" si="73"/>
        <v>1.0097837646224743</v>
      </c>
      <c r="Q900" s="20">
        <f t="shared" si="74"/>
        <v>1.0097837646224743</v>
      </c>
      <c r="R900" s="34">
        <f t="shared" si="75"/>
        <v>57.960000000000036</v>
      </c>
      <c r="S900" s="34">
        <f t="shared" si="76"/>
        <v>57.960000000000036</v>
      </c>
    </row>
    <row r="901" spans="1:19" hidden="1" x14ac:dyDescent="0.25">
      <c r="A901" s="2">
        <v>1</v>
      </c>
      <c r="B901" s="2">
        <v>92400</v>
      </c>
      <c r="C901" s="2" t="s">
        <v>504</v>
      </c>
      <c r="D901" s="2">
        <v>1500002</v>
      </c>
      <c r="E901" s="2" t="s">
        <v>504</v>
      </c>
      <c r="F901" s="2" t="str">
        <f t="shared" si="72"/>
        <v>1924001500002</v>
      </c>
      <c r="G901" s="2" t="s">
        <v>29</v>
      </c>
      <c r="H901" s="4">
        <v>0</v>
      </c>
      <c r="I901" s="4">
        <v>249.85</v>
      </c>
      <c r="J901" s="4">
        <v>249.85</v>
      </c>
      <c r="K901" s="4">
        <v>275.99</v>
      </c>
      <c r="L901" s="4">
        <v>275.99</v>
      </c>
      <c r="M901" s="4">
        <v>275.99</v>
      </c>
      <c r="N901" s="4">
        <v>0</v>
      </c>
      <c r="O901" s="4">
        <v>-26.14</v>
      </c>
      <c r="P901" s="20" t="e">
        <f t="shared" si="73"/>
        <v>#DIV/0!</v>
      </c>
      <c r="Q901" s="20">
        <f t="shared" si="74"/>
        <v>1.1046227736641985</v>
      </c>
      <c r="R901" s="34">
        <f t="shared" si="75"/>
        <v>275.99</v>
      </c>
      <c r="S901" s="34">
        <f t="shared" si="76"/>
        <v>26.140000000000015</v>
      </c>
    </row>
    <row r="902" spans="1:19" hidden="1" x14ac:dyDescent="0.25">
      <c r="A902" s="2">
        <v>1</v>
      </c>
      <c r="B902" s="2">
        <v>92400</v>
      </c>
      <c r="C902" s="2" t="s">
        <v>504</v>
      </c>
      <c r="D902" s="2">
        <v>1600001</v>
      </c>
      <c r="E902" s="2" t="s">
        <v>504</v>
      </c>
      <c r="F902" s="2" t="str">
        <f t="shared" si="72"/>
        <v>1924001600001</v>
      </c>
      <c r="G902" s="2" t="s">
        <v>33</v>
      </c>
      <c r="H902" s="4">
        <v>8753.52</v>
      </c>
      <c r="I902" s="4">
        <v>0</v>
      </c>
      <c r="J902" s="4">
        <v>8753.52</v>
      </c>
      <c r="K902" s="4">
        <v>9039.57</v>
      </c>
      <c r="L902" s="4">
        <v>9039.57</v>
      </c>
      <c r="M902" s="4">
        <v>9039.57</v>
      </c>
      <c r="N902" s="4">
        <v>0</v>
      </c>
      <c r="O902" s="4">
        <v>-286.05</v>
      </c>
      <c r="P902" s="20">
        <f t="shared" si="73"/>
        <v>1.032678282565185</v>
      </c>
      <c r="Q902" s="20">
        <f t="shared" si="74"/>
        <v>1.032678282565185</v>
      </c>
      <c r="R902" s="34">
        <f t="shared" si="75"/>
        <v>286.04999999999927</v>
      </c>
      <c r="S902" s="34">
        <f t="shared" si="76"/>
        <v>286.04999999999927</v>
      </c>
    </row>
    <row r="903" spans="1:19" hidden="1" x14ac:dyDescent="0.25">
      <c r="A903" s="2">
        <v>9</v>
      </c>
      <c r="B903" s="2">
        <v>34203</v>
      </c>
      <c r="C903" s="2" t="s">
        <v>505</v>
      </c>
      <c r="D903" s="2">
        <v>2270102</v>
      </c>
      <c r="E903" s="2" t="s">
        <v>505</v>
      </c>
      <c r="F903" s="2" t="str">
        <f t="shared" si="72"/>
        <v>9342032270102</v>
      </c>
      <c r="G903" s="2" t="s">
        <v>459</v>
      </c>
      <c r="H903" s="4">
        <v>68417.03</v>
      </c>
      <c r="I903" s="4">
        <v>5973.41</v>
      </c>
      <c r="J903" s="4">
        <v>74390.44</v>
      </c>
      <c r="K903" s="4">
        <v>79073.710000000006</v>
      </c>
      <c r="L903" s="4">
        <v>73994.66</v>
      </c>
      <c r="M903" s="4">
        <v>73994.66</v>
      </c>
      <c r="N903" s="4">
        <v>0</v>
      </c>
      <c r="O903" s="4">
        <v>395.78</v>
      </c>
      <c r="P903" s="20">
        <f t="shared" si="73"/>
        <v>1.0815240006764399</v>
      </c>
      <c r="Q903" s="20">
        <f t="shared" si="74"/>
        <v>0.99467969271320344</v>
      </c>
      <c r="R903" s="34">
        <f t="shared" si="75"/>
        <v>5577.6300000000047</v>
      </c>
      <c r="S903" s="34">
        <f t="shared" si="76"/>
        <v>-395.77999999999884</v>
      </c>
    </row>
    <row r="904" spans="1:19" hidden="1" x14ac:dyDescent="0.25">
      <c r="A904" s="2">
        <v>9</v>
      </c>
      <c r="B904" s="2">
        <v>34202</v>
      </c>
      <c r="C904" s="2" t="s">
        <v>505</v>
      </c>
      <c r="D904" s="2">
        <v>2270102</v>
      </c>
      <c r="E904" s="2" t="s">
        <v>505</v>
      </c>
      <c r="F904" s="2" t="str">
        <f t="shared" si="72"/>
        <v>9342022270102</v>
      </c>
      <c r="G904" s="2" t="s">
        <v>454</v>
      </c>
      <c r="H904" s="4">
        <v>65609.320000000007</v>
      </c>
      <c r="I904" s="4">
        <v>0</v>
      </c>
      <c r="J904" s="4">
        <v>65609.320000000007</v>
      </c>
      <c r="K904" s="4">
        <v>62047</v>
      </c>
      <c r="L904" s="4">
        <v>54475.12</v>
      </c>
      <c r="M904" s="4">
        <v>54475.12</v>
      </c>
      <c r="N904" s="4">
        <v>0</v>
      </c>
      <c r="O904" s="4">
        <v>11134.2</v>
      </c>
      <c r="P904" s="20">
        <f t="shared" si="73"/>
        <v>0.830295451926647</v>
      </c>
      <c r="Q904" s="20">
        <f t="shared" si="74"/>
        <v>0.830295451926647</v>
      </c>
      <c r="R904" s="34">
        <f t="shared" si="75"/>
        <v>-11134.200000000004</v>
      </c>
      <c r="S904" s="34">
        <f t="shared" si="76"/>
        <v>-11134.200000000004</v>
      </c>
    </row>
    <row r="905" spans="1:19" hidden="1" x14ac:dyDescent="0.25">
      <c r="A905" s="2">
        <v>5</v>
      </c>
      <c r="B905" s="2">
        <v>33000</v>
      </c>
      <c r="C905" s="2" t="s">
        <v>505</v>
      </c>
      <c r="D905" s="2">
        <v>2269928</v>
      </c>
      <c r="E905" s="2" t="s">
        <v>505</v>
      </c>
      <c r="F905" s="2" t="str">
        <f t="shared" si="72"/>
        <v>5330002269928</v>
      </c>
      <c r="G905" s="2" t="s">
        <v>238</v>
      </c>
      <c r="H905" s="4">
        <v>500</v>
      </c>
      <c r="I905" s="4">
        <v>0</v>
      </c>
      <c r="J905" s="4">
        <v>500</v>
      </c>
      <c r="K905" s="4">
        <v>484</v>
      </c>
      <c r="L905" s="4">
        <v>484</v>
      </c>
      <c r="M905" s="4">
        <v>484</v>
      </c>
      <c r="N905" s="4">
        <v>0</v>
      </c>
      <c r="O905" s="4">
        <v>16</v>
      </c>
      <c r="P905" s="20">
        <f t="shared" si="73"/>
        <v>0.96799999999999997</v>
      </c>
      <c r="Q905" s="20">
        <f t="shared" si="74"/>
        <v>0.96799999999999997</v>
      </c>
      <c r="R905" s="34">
        <f t="shared" si="75"/>
        <v>-16</v>
      </c>
      <c r="S905" s="34">
        <f t="shared" si="76"/>
        <v>-16</v>
      </c>
    </row>
    <row r="906" spans="1:19" hidden="1" x14ac:dyDescent="0.25">
      <c r="A906" s="2">
        <v>2</v>
      </c>
      <c r="B906" s="2">
        <v>43000</v>
      </c>
      <c r="C906" s="2" t="s">
        <v>505</v>
      </c>
      <c r="D906" s="2">
        <v>2279963</v>
      </c>
      <c r="E906" s="2" t="s">
        <v>505</v>
      </c>
      <c r="F906" s="2" t="str">
        <f t="shared" si="72"/>
        <v>2430002279963</v>
      </c>
      <c r="G906" s="2" t="s">
        <v>144</v>
      </c>
      <c r="H906" s="4">
        <v>0</v>
      </c>
      <c r="I906" s="4">
        <v>5000</v>
      </c>
      <c r="J906" s="4">
        <v>5000</v>
      </c>
      <c r="K906" s="4">
        <v>10000</v>
      </c>
      <c r="L906" s="4">
        <v>10000</v>
      </c>
      <c r="M906" s="4">
        <v>10000</v>
      </c>
      <c r="N906" s="4">
        <v>0</v>
      </c>
      <c r="O906" s="4">
        <v>-5000</v>
      </c>
      <c r="P906" s="20" t="e">
        <f t="shared" si="73"/>
        <v>#DIV/0!</v>
      </c>
      <c r="Q906" s="20">
        <f t="shared" si="74"/>
        <v>2</v>
      </c>
      <c r="R906" s="34">
        <f t="shared" si="75"/>
        <v>10000</v>
      </c>
      <c r="S906" s="34">
        <f t="shared" si="76"/>
        <v>5000</v>
      </c>
    </row>
    <row r="907" spans="1:19" x14ac:dyDescent="0.25">
      <c r="A907" s="2">
        <v>10</v>
      </c>
      <c r="B907" s="2">
        <v>15100</v>
      </c>
      <c r="C907" s="2" t="s">
        <v>506</v>
      </c>
      <c r="D907" s="2">
        <v>6210000</v>
      </c>
      <c r="E907" s="2" t="s">
        <v>506</v>
      </c>
      <c r="F907" s="2" t="str">
        <f t="shared" si="72"/>
        <v>10151006210000</v>
      </c>
      <c r="G907" s="2" t="s">
        <v>468</v>
      </c>
      <c r="H907" s="4">
        <v>120000</v>
      </c>
      <c r="I907" s="4">
        <v>0</v>
      </c>
      <c r="J907" s="4">
        <v>120000</v>
      </c>
      <c r="K907" s="4">
        <v>0</v>
      </c>
      <c r="L907" s="4">
        <v>0</v>
      </c>
      <c r="M907" s="4">
        <v>0</v>
      </c>
      <c r="N907" s="4">
        <v>0</v>
      </c>
      <c r="O907" s="4">
        <v>120000</v>
      </c>
      <c r="P907" s="20">
        <f t="shared" si="73"/>
        <v>0</v>
      </c>
      <c r="Q907" s="20">
        <f t="shared" si="74"/>
        <v>0</v>
      </c>
      <c r="R907" s="34">
        <f t="shared" si="75"/>
        <v>-120000</v>
      </c>
      <c r="S907" s="34">
        <f t="shared" si="76"/>
        <v>-120000</v>
      </c>
    </row>
    <row r="908" spans="1:19" hidden="1" x14ac:dyDescent="0.25">
      <c r="A908" s="2">
        <v>5</v>
      </c>
      <c r="B908" s="2">
        <v>33400</v>
      </c>
      <c r="C908" s="2" t="s">
        <v>505</v>
      </c>
      <c r="D908" s="2">
        <v>2279912</v>
      </c>
      <c r="E908" s="2" t="s">
        <v>505</v>
      </c>
      <c r="F908" s="2" t="str">
        <f t="shared" si="72"/>
        <v>5334002279912</v>
      </c>
      <c r="G908" s="2" t="s">
        <v>256</v>
      </c>
      <c r="H908" s="4">
        <v>150</v>
      </c>
      <c r="I908" s="4">
        <v>0</v>
      </c>
      <c r="J908" s="4">
        <v>150</v>
      </c>
      <c r="K908" s="4">
        <v>0</v>
      </c>
      <c r="L908" s="4">
        <v>0</v>
      </c>
      <c r="M908" s="4">
        <v>0</v>
      </c>
      <c r="N908" s="4">
        <v>0</v>
      </c>
      <c r="O908" s="4">
        <v>150</v>
      </c>
      <c r="P908" s="20">
        <f t="shared" si="73"/>
        <v>0</v>
      </c>
      <c r="Q908" s="20">
        <f t="shared" si="74"/>
        <v>0</v>
      </c>
      <c r="R908" s="34">
        <f t="shared" si="75"/>
        <v>-150</v>
      </c>
      <c r="S908" s="34">
        <f t="shared" si="76"/>
        <v>-150</v>
      </c>
    </row>
    <row r="909" spans="1:19" hidden="1" x14ac:dyDescent="0.25">
      <c r="A909" s="2">
        <v>5</v>
      </c>
      <c r="B909" s="2">
        <v>33400</v>
      </c>
      <c r="C909" s="2" t="s">
        <v>505</v>
      </c>
      <c r="D909" s="2">
        <v>2279917</v>
      </c>
      <c r="E909" s="2" t="s">
        <v>505</v>
      </c>
      <c r="F909" s="2" t="str">
        <f t="shared" si="72"/>
        <v>5334002279917</v>
      </c>
      <c r="G909" s="2" t="s">
        <v>257</v>
      </c>
      <c r="H909" s="4">
        <v>3250</v>
      </c>
      <c r="I909" s="4">
        <v>0</v>
      </c>
      <c r="J909" s="4">
        <v>3250</v>
      </c>
      <c r="K909" s="4">
        <v>3250</v>
      </c>
      <c r="L909" s="4">
        <v>3250</v>
      </c>
      <c r="M909" s="4">
        <v>3250</v>
      </c>
      <c r="N909" s="4">
        <v>0</v>
      </c>
      <c r="O909" s="4">
        <v>0</v>
      </c>
      <c r="P909" s="20">
        <f t="shared" si="73"/>
        <v>1</v>
      </c>
      <c r="Q909" s="20">
        <f t="shared" si="74"/>
        <v>1</v>
      </c>
      <c r="R909" s="34">
        <f t="shared" si="75"/>
        <v>0</v>
      </c>
      <c r="S909" s="34">
        <f t="shared" si="76"/>
        <v>0</v>
      </c>
    </row>
    <row r="910" spans="1:19" hidden="1" x14ac:dyDescent="0.25">
      <c r="A910" s="2">
        <v>10</v>
      </c>
      <c r="B910" s="2">
        <v>15100</v>
      </c>
      <c r="C910" s="2" t="s">
        <v>505</v>
      </c>
      <c r="D910" s="2">
        <v>2219905</v>
      </c>
      <c r="E910" s="2" t="s">
        <v>505</v>
      </c>
      <c r="F910" s="2" t="str">
        <f t="shared" si="72"/>
        <v>10151002219905</v>
      </c>
      <c r="G910" s="2" t="s">
        <v>77</v>
      </c>
      <c r="H910" s="4">
        <v>300</v>
      </c>
      <c r="I910" s="4">
        <v>0</v>
      </c>
      <c r="J910" s="4">
        <v>300</v>
      </c>
      <c r="K910" s="4">
        <v>0</v>
      </c>
      <c r="L910" s="4">
        <v>0</v>
      </c>
      <c r="M910" s="4">
        <v>0</v>
      </c>
      <c r="N910" s="4">
        <v>0</v>
      </c>
      <c r="O910" s="4">
        <v>300</v>
      </c>
      <c r="P910" s="20">
        <f t="shared" si="73"/>
        <v>0</v>
      </c>
      <c r="Q910" s="20">
        <f t="shared" si="74"/>
        <v>0</v>
      </c>
      <c r="R910" s="34">
        <f t="shared" si="75"/>
        <v>-300</v>
      </c>
      <c r="S910" s="34">
        <f t="shared" si="76"/>
        <v>-300</v>
      </c>
    </row>
    <row r="911" spans="1:19" hidden="1" x14ac:dyDescent="0.25">
      <c r="A911" s="2">
        <v>1</v>
      </c>
      <c r="B911" s="2">
        <v>33302</v>
      </c>
      <c r="C911" s="2" t="s">
        <v>505</v>
      </c>
      <c r="D911" s="2">
        <v>2219905</v>
      </c>
      <c r="E911" s="2" t="s">
        <v>505</v>
      </c>
      <c r="F911" s="2" t="str">
        <f t="shared" si="72"/>
        <v>1333022219905</v>
      </c>
      <c r="G911" s="2" t="s">
        <v>77</v>
      </c>
      <c r="H911" s="4">
        <v>50</v>
      </c>
      <c r="I911" s="4">
        <v>0</v>
      </c>
      <c r="J911" s="4">
        <v>50</v>
      </c>
      <c r="K911" s="4">
        <v>0</v>
      </c>
      <c r="L911" s="4">
        <v>0</v>
      </c>
      <c r="M911" s="4">
        <v>0</v>
      </c>
      <c r="N911" s="4">
        <v>0</v>
      </c>
      <c r="O911" s="4">
        <v>50</v>
      </c>
      <c r="P911" s="20">
        <f t="shared" si="73"/>
        <v>0</v>
      </c>
      <c r="Q911" s="20">
        <f t="shared" si="74"/>
        <v>0</v>
      </c>
      <c r="R911" s="34">
        <f t="shared" si="75"/>
        <v>-50</v>
      </c>
      <c r="S911" s="34">
        <f t="shared" si="76"/>
        <v>-50</v>
      </c>
    </row>
    <row r="912" spans="1:19" hidden="1" x14ac:dyDescent="0.25">
      <c r="A912" s="2">
        <v>1</v>
      </c>
      <c r="B912" s="2">
        <v>92402</v>
      </c>
      <c r="C912" s="2" t="s">
        <v>504</v>
      </c>
      <c r="D912" s="2">
        <v>1310001</v>
      </c>
      <c r="E912" s="2" t="s">
        <v>504</v>
      </c>
      <c r="F912" s="2" t="str">
        <f t="shared" si="72"/>
        <v>1924021310001</v>
      </c>
      <c r="G912" s="2" t="s">
        <v>23</v>
      </c>
      <c r="H912" s="4">
        <v>2105.02</v>
      </c>
      <c r="I912" s="4">
        <v>1660.62</v>
      </c>
      <c r="J912" s="4">
        <v>3765.64</v>
      </c>
      <c r="K912" s="4">
        <v>2143.7399999999998</v>
      </c>
      <c r="L912" s="4">
        <v>2143.7399999999998</v>
      </c>
      <c r="M912" s="4">
        <v>2143.7399999999998</v>
      </c>
      <c r="N912" s="4">
        <v>0</v>
      </c>
      <c r="O912" s="4">
        <v>1621.9</v>
      </c>
      <c r="P912" s="20">
        <f t="shared" si="73"/>
        <v>1.0183941245213821</v>
      </c>
      <c r="Q912" s="20">
        <f t="shared" si="74"/>
        <v>0.56928968249753031</v>
      </c>
      <c r="R912" s="34">
        <f t="shared" si="75"/>
        <v>38.7199999999998</v>
      </c>
      <c r="S912" s="34">
        <f t="shared" si="76"/>
        <v>-1621.9</v>
      </c>
    </row>
    <row r="913" spans="1:19" hidden="1" x14ac:dyDescent="0.25">
      <c r="A913" s="2">
        <v>1</v>
      </c>
      <c r="B913" s="2">
        <v>92402</v>
      </c>
      <c r="C913" s="2" t="s">
        <v>504</v>
      </c>
      <c r="D913" s="2">
        <v>1310002</v>
      </c>
      <c r="E913" s="2" t="s">
        <v>504</v>
      </c>
      <c r="F913" s="2" t="str">
        <f t="shared" si="72"/>
        <v>1924021310002</v>
      </c>
      <c r="G913" s="2" t="s">
        <v>24</v>
      </c>
      <c r="H913" s="4">
        <v>0</v>
      </c>
      <c r="I913" s="4">
        <v>0</v>
      </c>
      <c r="J913" s="4">
        <v>0</v>
      </c>
      <c r="K913" s="4">
        <v>52.72</v>
      </c>
      <c r="L913" s="4">
        <v>52.72</v>
      </c>
      <c r="M913" s="4">
        <v>52.72</v>
      </c>
      <c r="N913" s="4">
        <v>0</v>
      </c>
      <c r="O913" s="4">
        <v>-52.72</v>
      </c>
      <c r="P913" s="20" t="e">
        <f t="shared" si="73"/>
        <v>#DIV/0!</v>
      </c>
      <c r="Q913" s="20" t="e">
        <f t="shared" si="74"/>
        <v>#DIV/0!</v>
      </c>
      <c r="R913" s="34">
        <f t="shared" si="75"/>
        <v>52.72</v>
      </c>
      <c r="S913" s="34">
        <f t="shared" si="76"/>
        <v>52.72</v>
      </c>
    </row>
    <row r="914" spans="1:19" hidden="1" x14ac:dyDescent="0.25">
      <c r="A914" s="2">
        <v>1</v>
      </c>
      <c r="B914" s="2">
        <v>92402</v>
      </c>
      <c r="C914" s="2" t="s">
        <v>504</v>
      </c>
      <c r="D914" s="2">
        <v>1310003</v>
      </c>
      <c r="E914" s="2" t="s">
        <v>504</v>
      </c>
      <c r="F914" s="2" t="str">
        <f t="shared" si="72"/>
        <v>1924021310003</v>
      </c>
      <c r="G914" s="2" t="s">
        <v>25</v>
      </c>
      <c r="H914" s="4">
        <v>1170.72</v>
      </c>
      <c r="I914" s="4">
        <v>0</v>
      </c>
      <c r="J914" s="4">
        <v>1170.72</v>
      </c>
      <c r="K914" s="4">
        <v>1192.24</v>
      </c>
      <c r="L914" s="4">
        <v>1192.24</v>
      </c>
      <c r="M914" s="4">
        <v>1192.24</v>
      </c>
      <c r="N914" s="4">
        <v>0</v>
      </c>
      <c r="O914" s="4">
        <v>-21.52</v>
      </c>
      <c r="P914" s="20">
        <f t="shared" si="73"/>
        <v>1.0183818504851716</v>
      </c>
      <c r="Q914" s="20">
        <f t="shared" si="74"/>
        <v>1.0183818504851716</v>
      </c>
      <c r="R914" s="34">
        <f t="shared" si="75"/>
        <v>21.519999999999982</v>
      </c>
      <c r="S914" s="34">
        <f t="shared" si="76"/>
        <v>21.519999999999982</v>
      </c>
    </row>
    <row r="915" spans="1:19" hidden="1" x14ac:dyDescent="0.25">
      <c r="A915" s="2">
        <v>1</v>
      </c>
      <c r="B915" s="2">
        <v>92402</v>
      </c>
      <c r="C915" s="2" t="s">
        <v>504</v>
      </c>
      <c r="D915" s="2">
        <v>1310004</v>
      </c>
      <c r="E915" s="2" t="s">
        <v>504</v>
      </c>
      <c r="F915" s="2" t="str">
        <f t="shared" si="72"/>
        <v>1924021310004</v>
      </c>
      <c r="G915" s="2" t="s">
        <v>26</v>
      </c>
      <c r="H915" s="4">
        <v>1063.0899999999999</v>
      </c>
      <c r="I915" s="4">
        <v>0</v>
      </c>
      <c r="J915" s="4">
        <v>1063.0899999999999</v>
      </c>
      <c r="K915" s="4">
        <v>1160</v>
      </c>
      <c r="L915" s="4">
        <v>1160</v>
      </c>
      <c r="M915" s="4">
        <v>1160</v>
      </c>
      <c r="N915" s="4">
        <v>0</v>
      </c>
      <c r="O915" s="4">
        <v>-96.91</v>
      </c>
      <c r="P915" s="20">
        <f t="shared" si="73"/>
        <v>1.0911587918238344</v>
      </c>
      <c r="Q915" s="20">
        <f t="shared" si="74"/>
        <v>1.0911587918238344</v>
      </c>
      <c r="R915" s="34">
        <f t="shared" si="75"/>
        <v>96.910000000000082</v>
      </c>
      <c r="S915" s="34">
        <f t="shared" si="76"/>
        <v>96.910000000000082</v>
      </c>
    </row>
    <row r="916" spans="1:19" hidden="1" x14ac:dyDescent="0.25">
      <c r="A916" s="2">
        <v>1</v>
      </c>
      <c r="B916" s="2">
        <v>92402</v>
      </c>
      <c r="C916" s="2" t="s">
        <v>504</v>
      </c>
      <c r="D916" s="2">
        <v>1500003</v>
      </c>
      <c r="E916" s="2" t="s">
        <v>504</v>
      </c>
      <c r="F916" s="2" t="str">
        <f t="shared" si="72"/>
        <v>1924021500003</v>
      </c>
      <c r="G916" s="2" t="s">
        <v>30</v>
      </c>
      <c r="H916" s="4">
        <v>0</v>
      </c>
      <c r="I916" s="4">
        <v>0</v>
      </c>
      <c r="J916" s="4">
        <v>0</v>
      </c>
      <c r="K916" s="4">
        <v>121.26</v>
      </c>
      <c r="L916" s="4">
        <v>121.26</v>
      </c>
      <c r="M916" s="4">
        <v>121.26</v>
      </c>
      <c r="N916" s="4">
        <v>0</v>
      </c>
      <c r="O916" s="4">
        <v>-121.26</v>
      </c>
      <c r="P916" s="20" t="e">
        <f t="shared" si="73"/>
        <v>#DIV/0!</v>
      </c>
      <c r="Q916" s="20" t="e">
        <f t="shared" si="74"/>
        <v>#DIV/0!</v>
      </c>
      <c r="R916" s="34">
        <f t="shared" si="75"/>
        <v>121.26</v>
      </c>
      <c r="S916" s="34">
        <f t="shared" si="76"/>
        <v>121.26</v>
      </c>
    </row>
    <row r="917" spans="1:19" hidden="1" x14ac:dyDescent="0.25">
      <c r="A917" s="2">
        <v>1</v>
      </c>
      <c r="B917" s="2">
        <v>92402</v>
      </c>
      <c r="C917" s="2" t="s">
        <v>504</v>
      </c>
      <c r="D917" s="2">
        <v>1600001</v>
      </c>
      <c r="E917" s="2" t="s">
        <v>504</v>
      </c>
      <c r="F917" s="2" t="str">
        <f t="shared" si="72"/>
        <v>1924021600001</v>
      </c>
      <c r="G917" s="2" t="s">
        <v>33</v>
      </c>
      <c r="H917" s="4">
        <v>1607.16</v>
      </c>
      <c r="I917" s="4">
        <v>0</v>
      </c>
      <c r="J917" s="4">
        <v>1607.16</v>
      </c>
      <c r="K917" s="4">
        <v>2060.52</v>
      </c>
      <c r="L917" s="4">
        <v>2060.52</v>
      </c>
      <c r="M917" s="4">
        <v>2060.52</v>
      </c>
      <c r="N917" s="4">
        <v>0</v>
      </c>
      <c r="O917" s="4">
        <v>-453.36</v>
      </c>
      <c r="P917" s="20">
        <f t="shared" si="73"/>
        <v>1.2820876577316507</v>
      </c>
      <c r="Q917" s="20">
        <f t="shared" si="74"/>
        <v>1.2820876577316507</v>
      </c>
      <c r="R917" s="34">
        <f t="shared" si="75"/>
        <v>453.3599999999999</v>
      </c>
      <c r="S917" s="34">
        <f t="shared" si="76"/>
        <v>453.3599999999999</v>
      </c>
    </row>
    <row r="918" spans="1:19" hidden="1" x14ac:dyDescent="0.25">
      <c r="A918" s="2">
        <v>1</v>
      </c>
      <c r="B918" s="2">
        <v>92403</v>
      </c>
      <c r="C918" s="2" t="s">
        <v>504</v>
      </c>
      <c r="D918" s="2">
        <v>1310001</v>
      </c>
      <c r="E918" s="2" t="s">
        <v>504</v>
      </c>
      <c r="F918" s="2" t="str">
        <f t="shared" si="72"/>
        <v>1924031310001</v>
      </c>
      <c r="G918" s="2" t="s">
        <v>23</v>
      </c>
      <c r="H918" s="4">
        <v>3194.21</v>
      </c>
      <c r="I918" s="4">
        <v>1643.86</v>
      </c>
      <c r="J918" s="4">
        <v>4838.07</v>
      </c>
      <c r="K918" s="4">
        <v>3246.86</v>
      </c>
      <c r="L918" s="4">
        <v>3246.86</v>
      </c>
      <c r="M918" s="4">
        <v>3246.86</v>
      </c>
      <c r="N918" s="4">
        <v>0</v>
      </c>
      <c r="O918" s="4">
        <v>1591.21</v>
      </c>
      <c r="P918" s="20">
        <f t="shared" si="73"/>
        <v>1.0164829488355493</v>
      </c>
      <c r="Q918" s="20">
        <f t="shared" si="74"/>
        <v>0.67110645360650023</v>
      </c>
      <c r="R918" s="34">
        <f t="shared" si="75"/>
        <v>52.650000000000091</v>
      </c>
      <c r="S918" s="34">
        <f t="shared" si="76"/>
        <v>-1591.2099999999996</v>
      </c>
    </row>
    <row r="919" spans="1:19" hidden="1" x14ac:dyDescent="0.25">
      <c r="A919" s="2">
        <v>1</v>
      </c>
      <c r="B919" s="2">
        <v>92403</v>
      </c>
      <c r="C919" s="2" t="s">
        <v>504</v>
      </c>
      <c r="D919" s="2">
        <v>1310002</v>
      </c>
      <c r="E919" s="2" t="s">
        <v>504</v>
      </c>
      <c r="F919" s="2" t="str">
        <f t="shared" ref="F919:F982" si="77">_xlfn.CONCAT(A919,B919,D919)</f>
        <v>1924031310002</v>
      </c>
      <c r="G919" s="2" t="s">
        <v>24</v>
      </c>
      <c r="H919" s="4">
        <v>78.680000000000007</v>
      </c>
      <c r="I919" s="4">
        <v>0</v>
      </c>
      <c r="J919" s="4">
        <v>78.680000000000007</v>
      </c>
      <c r="K919" s="4">
        <v>80.02</v>
      </c>
      <c r="L919" s="4">
        <v>80.02</v>
      </c>
      <c r="M919" s="4">
        <v>80.02</v>
      </c>
      <c r="N919" s="4">
        <v>0</v>
      </c>
      <c r="O919" s="4">
        <v>-1.34</v>
      </c>
      <c r="P919" s="20">
        <f t="shared" ref="P919:P982" si="78">(L919*100%)/H919</f>
        <v>1.0170310116929333</v>
      </c>
      <c r="Q919" s="20">
        <f t="shared" si="74"/>
        <v>1.0170310116929333</v>
      </c>
      <c r="R919" s="34">
        <f t="shared" si="75"/>
        <v>1.3399999999999892</v>
      </c>
      <c r="S919" s="34">
        <f t="shared" si="76"/>
        <v>1.3399999999999892</v>
      </c>
    </row>
    <row r="920" spans="1:19" hidden="1" x14ac:dyDescent="0.25">
      <c r="A920" s="2">
        <v>1</v>
      </c>
      <c r="B920" s="2">
        <v>92403</v>
      </c>
      <c r="C920" s="2" t="s">
        <v>504</v>
      </c>
      <c r="D920" s="2">
        <v>1310003</v>
      </c>
      <c r="E920" s="2" t="s">
        <v>504</v>
      </c>
      <c r="F920" s="2" t="str">
        <f t="shared" si="77"/>
        <v>1924031310003</v>
      </c>
      <c r="G920" s="2" t="s">
        <v>25</v>
      </c>
      <c r="H920" s="4">
        <v>1777.16</v>
      </c>
      <c r="I920" s="4">
        <v>0</v>
      </c>
      <c r="J920" s="4">
        <v>1777.16</v>
      </c>
      <c r="K920" s="4">
        <v>1805.76</v>
      </c>
      <c r="L920" s="4">
        <v>1805.76</v>
      </c>
      <c r="M920" s="4">
        <v>1805.76</v>
      </c>
      <c r="N920" s="4">
        <v>0</v>
      </c>
      <c r="O920" s="4">
        <v>-28.6</v>
      </c>
      <c r="P920" s="20">
        <f t="shared" si="78"/>
        <v>1.0160930923495914</v>
      </c>
      <c r="Q920" s="20">
        <f t="shared" si="74"/>
        <v>1.0160930923495914</v>
      </c>
      <c r="R920" s="34">
        <f t="shared" si="75"/>
        <v>28.599999999999909</v>
      </c>
      <c r="S920" s="34">
        <f t="shared" si="76"/>
        <v>28.599999999999909</v>
      </c>
    </row>
    <row r="921" spans="1:19" hidden="1" x14ac:dyDescent="0.25">
      <c r="A921" s="2">
        <v>1</v>
      </c>
      <c r="B921" s="2">
        <v>92403</v>
      </c>
      <c r="C921" s="2" t="s">
        <v>504</v>
      </c>
      <c r="D921" s="2">
        <v>1310004</v>
      </c>
      <c r="E921" s="2" t="s">
        <v>504</v>
      </c>
      <c r="F921" s="2" t="str">
        <f t="shared" si="77"/>
        <v>1924031310004</v>
      </c>
      <c r="G921" s="2" t="s">
        <v>26</v>
      </c>
      <c r="H921" s="4">
        <v>1729.14</v>
      </c>
      <c r="I921" s="4">
        <v>0</v>
      </c>
      <c r="J921" s="4">
        <v>1729.14</v>
      </c>
      <c r="K921" s="4">
        <v>1756.88</v>
      </c>
      <c r="L921" s="4">
        <v>1756.88</v>
      </c>
      <c r="M921" s="4">
        <v>1756.88</v>
      </c>
      <c r="N921" s="4">
        <v>0</v>
      </c>
      <c r="O921" s="4">
        <v>-27.74</v>
      </c>
      <c r="P921" s="20">
        <f t="shared" si="78"/>
        <v>1.0160426570433858</v>
      </c>
      <c r="Q921" s="20">
        <f t="shared" si="74"/>
        <v>1.0160426570433858</v>
      </c>
      <c r="R921" s="34">
        <f t="shared" si="75"/>
        <v>27.740000000000009</v>
      </c>
      <c r="S921" s="34">
        <f t="shared" si="76"/>
        <v>27.740000000000009</v>
      </c>
    </row>
    <row r="922" spans="1:19" hidden="1" x14ac:dyDescent="0.25">
      <c r="A922" s="2">
        <v>1</v>
      </c>
      <c r="B922" s="2">
        <v>92403</v>
      </c>
      <c r="C922" s="2" t="s">
        <v>504</v>
      </c>
      <c r="D922" s="2">
        <v>1500002</v>
      </c>
      <c r="E922" s="2" t="s">
        <v>504</v>
      </c>
      <c r="F922" s="2" t="str">
        <f t="shared" si="77"/>
        <v>1924031500002</v>
      </c>
      <c r="G922" s="2" t="s">
        <v>29</v>
      </c>
      <c r="H922" s="4">
        <v>0</v>
      </c>
      <c r="I922" s="4">
        <v>505.23</v>
      </c>
      <c r="J922" s="4">
        <v>505.23</v>
      </c>
      <c r="K922" s="4">
        <v>0</v>
      </c>
      <c r="L922" s="4">
        <v>0</v>
      </c>
      <c r="M922" s="4">
        <v>0</v>
      </c>
      <c r="N922" s="4">
        <v>0</v>
      </c>
      <c r="O922" s="4">
        <v>505.23</v>
      </c>
      <c r="P922" s="20" t="e">
        <f t="shared" si="78"/>
        <v>#DIV/0!</v>
      </c>
      <c r="Q922" s="20">
        <f t="shared" si="74"/>
        <v>0</v>
      </c>
      <c r="R922" s="34">
        <f t="shared" si="75"/>
        <v>0</v>
      </c>
      <c r="S922" s="34">
        <f t="shared" si="76"/>
        <v>-505.23</v>
      </c>
    </row>
    <row r="923" spans="1:19" hidden="1" x14ac:dyDescent="0.25">
      <c r="A923" s="2">
        <v>1</v>
      </c>
      <c r="B923" s="2">
        <v>92403</v>
      </c>
      <c r="C923" s="2" t="s">
        <v>504</v>
      </c>
      <c r="D923" s="2">
        <v>1500003</v>
      </c>
      <c r="E923" s="2" t="s">
        <v>504</v>
      </c>
      <c r="F923" s="2" t="str">
        <f t="shared" si="77"/>
        <v>1924031500003</v>
      </c>
      <c r="G923" s="2" t="s">
        <v>30</v>
      </c>
      <c r="H923" s="4">
        <v>0</v>
      </c>
      <c r="I923" s="4">
        <v>0</v>
      </c>
      <c r="J923" s="4">
        <v>0</v>
      </c>
      <c r="K923" s="4">
        <v>181.87</v>
      </c>
      <c r="L923" s="4">
        <v>181.87</v>
      </c>
      <c r="M923" s="4">
        <v>181.87</v>
      </c>
      <c r="N923" s="4">
        <v>0</v>
      </c>
      <c r="O923" s="4">
        <v>-181.87</v>
      </c>
      <c r="P923" s="20" t="e">
        <f t="shared" si="78"/>
        <v>#DIV/0!</v>
      </c>
      <c r="Q923" s="20" t="e">
        <f t="shared" si="74"/>
        <v>#DIV/0!</v>
      </c>
      <c r="R923" s="34">
        <f t="shared" si="75"/>
        <v>181.87</v>
      </c>
      <c r="S923" s="34">
        <f t="shared" si="76"/>
        <v>181.87</v>
      </c>
    </row>
    <row r="924" spans="1:19" hidden="1" x14ac:dyDescent="0.25">
      <c r="A924" s="2">
        <v>1</v>
      </c>
      <c r="B924" s="2">
        <v>92403</v>
      </c>
      <c r="C924" s="2" t="s">
        <v>504</v>
      </c>
      <c r="D924" s="2">
        <v>1510002</v>
      </c>
      <c r="E924" s="2" t="s">
        <v>504</v>
      </c>
      <c r="F924" s="2" t="str">
        <f t="shared" si="77"/>
        <v>1924031510002</v>
      </c>
      <c r="G924" s="2" t="s">
        <v>32</v>
      </c>
      <c r="H924" s="4">
        <v>0</v>
      </c>
      <c r="I924" s="4">
        <v>0</v>
      </c>
      <c r="J924" s="4">
        <v>0</v>
      </c>
      <c r="K924" s="4">
        <v>403.98</v>
      </c>
      <c r="L924" s="4">
        <v>403.98</v>
      </c>
      <c r="M924" s="4">
        <v>403.98</v>
      </c>
      <c r="N924" s="4">
        <v>0</v>
      </c>
      <c r="O924" s="4">
        <v>-403.98</v>
      </c>
      <c r="P924" s="20" t="e">
        <f t="shared" si="78"/>
        <v>#DIV/0!</v>
      </c>
      <c r="Q924" s="20" t="e">
        <f t="shared" si="74"/>
        <v>#DIV/0!</v>
      </c>
      <c r="R924" s="34">
        <f t="shared" si="75"/>
        <v>403.98</v>
      </c>
      <c r="S924" s="34">
        <f t="shared" si="76"/>
        <v>403.98</v>
      </c>
    </row>
    <row r="925" spans="1:19" hidden="1" x14ac:dyDescent="0.25">
      <c r="A925" s="2">
        <v>1</v>
      </c>
      <c r="B925" s="2">
        <v>92403</v>
      </c>
      <c r="C925" s="2" t="s">
        <v>504</v>
      </c>
      <c r="D925" s="2">
        <v>1600001</v>
      </c>
      <c r="E925" s="2" t="s">
        <v>504</v>
      </c>
      <c r="F925" s="2" t="str">
        <f t="shared" si="77"/>
        <v>1924031600001</v>
      </c>
      <c r="G925" s="2" t="s">
        <v>33</v>
      </c>
      <c r="H925" s="4">
        <v>2481.7199999999998</v>
      </c>
      <c r="I925" s="4">
        <v>0</v>
      </c>
      <c r="J925" s="4">
        <v>2481.7199999999998</v>
      </c>
      <c r="K925" s="4">
        <v>3118.7</v>
      </c>
      <c r="L925" s="4">
        <v>3118.7</v>
      </c>
      <c r="M925" s="4">
        <v>3118.7</v>
      </c>
      <c r="N925" s="4">
        <v>0</v>
      </c>
      <c r="O925" s="4">
        <v>-636.98</v>
      </c>
      <c r="P925" s="20">
        <f t="shared" si="78"/>
        <v>1.2566687619876538</v>
      </c>
      <c r="Q925" s="20">
        <f t="shared" si="74"/>
        <v>1.2566687619876538</v>
      </c>
      <c r="R925" s="34">
        <f t="shared" si="75"/>
        <v>636.98</v>
      </c>
      <c r="S925" s="34">
        <f t="shared" si="76"/>
        <v>636.98</v>
      </c>
    </row>
    <row r="926" spans="1:19" hidden="1" x14ac:dyDescent="0.25">
      <c r="A926" s="2">
        <v>1</v>
      </c>
      <c r="B926" s="2">
        <v>49100</v>
      </c>
      <c r="C926" s="2" t="s">
        <v>505</v>
      </c>
      <c r="D926" s="2">
        <v>2219905</v>
      </c>
      <c r="E926" s="2" t="s">
        <v>505</v>
      </c>
      <c r="F926" s="2" t="str">
        <f t="shared" si="77"/>
        <v>1491002219905</v>
      </c>
      <c r="G926" s="2" t="s">
        <v>77</v>
      </c>
      <c r="H926" s="4">
        <v>300</v>
      </c>
      <c r="I926" s="4">
        <v>0</v>
      </c>
      <c r="J926" s="4">
        <v>300</v>
      </c>
      <c r="K926" s="4">
        <v>0</v>
      </c>
      <c r="L926" s="4">
        <v>0</v>
      </c>
      <c r="M926" s="4">
        <v>0</v>
      </c>
      <c r="N926" s="4">
        <v>0</v>
      </c>
      <c r="O926" s="4">
        <v>300</v>
      </c>
      <c r="P926" s="20">
        <f t="shared" si="78"/>
        <v>0</v>
      </c>
      <c r="Q926" s="20">
        <f t="shared" si="74"/>
        <v>0</v>
      </c>
      <c r="R926" s="34">
        <f>L926-H926</f>
        <v>-300</v>
      </c>
      <c r="S926" s="34">
        <f t="shared" si="76"/>
        <v>-300</v>
      </c>
    </row>
    <row r="927" spans="1:19" hidden="1" x14ac:dyDescent="0.25">
      <c r="A927" s="2">
        <v>1</v>
      </c>
      <c r="B927" s="2">
        <v>92404</v>
      </c>
      <c r="C927" s="2" t="s">
        <v>504</v>
      </c>
      <c r="D927" s="2">
        <v>1300001</v>
      </c>
      <c r="E927" s="2" t="s">
        <v>504</v>
      </c>
      <c r="F927" s="2" t="str">
        <f t="shared" si="77"/>
        <v>1924041300001</v>
      </c>
      <c r="G927" s="2" t="s">
        <v>18</v>
      </c>
      <c r="H927" s="4">
        <v>1182.8</v>
      </c>
      <c r="I927" s="4">
        <v>0</v>
      </c>
      <c r="J927" s="4">
        <v>1182.8</v>
      </c>
      <c r="K927" s="4">
        <v>1194.9000000000001</v>
      </c>
      <c r="L927" s="4">
        <v>1194.9000000000001</v>
      </c>
      <c r="M927" s="4">
        <v>1194.9000000000001</v>
      </c>
      <c r="N927" s="4">
        <v>0</v>
      </c>
      <c r="O927" s="4">
        <v>-12.1</v>
      </c>
      <c r="P927" s="20">
        <f t="shared" si="78"/>
        <v>1.0102299628001354</v>
      </c>
      <c r="Q927" s="20">
        <f t="shared" si="74"/>
        <v>1.0102299628001354</v>
      </c>
      <c r="R927" s="34">
        <f t="shared" si="75"/>
        <v>12.100000000000136</v>
      </c>
      <c r="S927" s="34">
        <f t="shared" si="76"/>
        <v>12.100000000000136</v>
      </c>
    </row>
    <row r="928" spans="1:19" hidden="1" x14ac:dyDescent="0.25">
      <c r="A928" s="2">
        <v>1</v>
      </c>
      <c r="B928" s="2">
        <v>92404</v>
      </c>
      <c r="C928" s="2" t="s">
        <v>504</v>
      </c>
      <c r="D928" s="2">
        <v>1300002</v>
      </c>
      <c r="E928" s="2" t="s">
        <v>504</v>
      </c>
      <c r="F928" s="2" t="str">
        <f t="shared" si="77"/>
        <v>1924041300002</v>
      </c>
      <c r="G928" s="2" t="s">
        <v>19</v>
      </c>
      <c r="H928" s="4">
        <v>291.33999999999997</v>
      </c>
      <c r="I928" s="4">
        <v>0</v>
      </c>
      <c r="J928" s="4">
        <v>291.33999999999997</v>
      </c>
      <c r="K928" s="4">
        <v>294.14</v>
      </c>
      <c r="L928" s="4">
        <v>294.14</v>
      </c>
      <c r="M928" s="4">
        <v>294.14</v>
      </c>
      <c r="N928" s="4">
        <v>0</v>
      </c>
      <c r="O928" s="4">
        <v>-2.8</v>
      </c>
      <c r="P928" s="20">
        <f t="shared" si="78"/>
        <v>1.0096107640557426</v>
      </c>
      <c r="Q928" s="20">
        <f t="shared" si="74"/>
        <v>1.0096107640557426</v>
      </c>
      <c r="R928" s="34">
        <f t="shared" si="75"/>
        <v>2.8000000000000114</v>
      </c>
      <c r="S928" s="34">
        <f t="shared" si="76"/>
        <v>2.8000000000000114</v>
      </c>
    </row>
    <row r="929" spans="1:19" hidden="1" x14ac:dyDescent="0.25">
      <c r="A929" s="2">
        <v>1</v>
      </c>
      <c r="B929" s="2">
        <v>92404</v>
      </c>
      <c r="C929" s="2" t="s">
        <v>504</v>
      </c>
      <c r="D929" s="2">
        <v>1300201</v>
      </c>
      <c r="E929" s="2" t="s">
        <v>504</v>
      </c>
      <c r="F929" s="2" t="str">
        <f t="shared" si="77"/>
        <v>1924041300201</v>
      </c>
      <c r="G929" s="2" t="s">
        <v>21</v>
      </c>
      <c r="H929" s="4">
        <v>658</v>
      </c>
      <c r="I929" s="4">
        <v>0</v>
      </c>
      <c r="J929" s="4">
        <v>658</v>
      </c>
      <c r="K929" s="4">
        <v>664.58</v>
      </c>
      <c r="L929" s="4">
        <v>664.58</v>
      </c>
      <c r="M929" s="4">
        <v>664.58</v>
      </c>
      <c r="N929" s="4">
        <v>0</v>
      </c>
      <c r="O929" s="4">
        <v>-6.58</v>
      </c>
      <c r="P929" s="20">
        <f t="shared" si="78"/>
        <v>1.01</v>
      </c>
      <c r="Q929" s="20">
        <f t="shared" si="74"/>
        <v>1.01</v>
      </c>
      <c r="R929" s="34">
        <f t="shared" si="75"/>
        <v>6.5800000000000409</v>
      </c>
      <c r="S929" s="34">
        <f t="shared" si="76"/>
        <v>6.5800000000000409</v>
      </c>
    </row>
    <row r="930" spans="1:19" hidden="1" x14ac:dyDescent="0.25">
      <c r="A930" s="2">
        <v>1</v>
      </c>
      <c r="B930" s="2">
        <v>92404</v>
      </c>
      <c r="C930" s="2" t="s">
        <v>504</v>
      </c>
      <c r="D930" s="2">
        <v>1300202</v>
      </c>
      <c r="E930" s="2" t="s">
        <v>504</v>
      </c>
      <c r="F930" s="2" t="str">
        <f t="shared" si="77"/>
        <v>1924041300202</v>
      </c>
      <c r="G930" s="2" t="s">
        <v>22</v>
      </c>
      <c r="H930" s="4">
        <v>512.26</v>
      </c>
      <c r="I930" s="4">
        <v>0</v>
      </c>
      <c r="J930" s="4">
        <v>512.26</v>
      </c>
      <c r="K930" s="4">
        <v>517.29999999999995</v>
      </c>
      <c r="L930" s="4">
        <v>517.29999999999995</v>
      </c>
      <c r="M930" s="4">
        <v>517.29999999999995</v>
      </c>
      <c r="N930" s="4">
        <v>0</v>
      </c>
      <c r="O930" s="4">
        <v>-5.04</v>
      </c>
      <c r="P930" s="20">
        <f t="shared" si="78"/>
        <v>1.0098387537578573</v>
      </c>
      <c r="Q930" s="20">
        <f t="shared" si="74"/>
        <v>1.0098387537578573</v>
      </c>
      <c r="R930" s="34">
        <f t="shared" si="75"/>
        <v>5.0399999999999636</v>
      </c>
      <c r="S930" s="34">
        <f t="shared" si="76"/>
        <v>5.0399999999999636</v>
      </c>
    </row>
    <row r="931" spans="1:19" hidden="1" x14ac:dyDescent="0.25">
      <c r="A931" s="2">
        <v>1</v>
      </c>
      <c r="B931" s="2">
        <v>92404</v>
      </c>
      <c r="C931" s="2" t="s">
        <v>504</v>
      </c>
      <c r="D931" s="2">
        <v>1310001</v>
      </c>
      <c r="E931" s="2" t="s">
        <v>504</v>
      </c>
      <c r="F931" s="2" t="str">
        <f t="shared" si="77"/>
        <v>1924041310001</v>
      </c>
      <c r="G931" s="2" t="s">
        <v>23</v>
      </c>
      <c r="H931" s="4">
        <v>1637.45</v>
      </c>
      <c r="I931" s="4">
        <v>1337.04</v>
      </c>
      <c r="J931" s="4">
        <v>2974.49</v>
      </c>
      <c r="K931" s="4">
        <v>1667.62</v>
      </c>
      <c r="L931" s="4">
        <v>1667.62</v>
      </c>
      <c r="M931" s="4">
        <v>1667.62</v>
      </c>
      <c r="N931" s="4">
        <v>0</v>
      </c>
      <c r="O931" s="4">
        <v>1306.8699999999999</v>
      </c>
      <c r="P931" s="20">
        <f t="shared" si="78"/>
        <v>1.0184249900760327</v>
      </c>
      <c r="Q931" s="20">
        <f t="shared" si="74"/>
        <v>0.56064064764043586</v>
      </c>
      <c r="R931" s="34">
        <f t="shared" si="75"/>
        <v>30.169999999999845</v>
      </c>
      <c r="S931" s="34">
        <f t="shared" si="76"/>
        <v>-1306.8699999999999</v>
      </c>
    </row>
    <row r="932" spans="1:19" hidden="1" x14ac:dyDescent="0.25">
      <c r="A932" s="2">
        <v>1</v>
      </c>
      <c r="B932" s="2">
        <v>92404</v>
      </c>
      <c r="C932" s="2" t="s">
        <v>504</v>
      </c>
      <c r="D932" s="2">
        <v>1310002</v>
      </c>
      <c r="E932" s="2" t="s">
        <v>504</v>
      </c>
      <c r="F932" s="2" t="str">
        <f t="shared" si="77"/>
        <v>1924041310002</v>
      </c>
      <c r="G932" s="2" t="s">
        <v>24</v>
      </c>
      <c r="H932" s="4">
        <v>0</v>
      </c>
      <c r="I932" s="4">
        <v>0</v>
      </c>
      <c r="J932" s="4">
        <v>0</v>
      </c>
      <c r="K932" s="4">
        <v>41.06</v>
      </c>
      <c r="L932" s="4">
        <v>41.06</v>
      </c>
      <c r="M932" s="4">
        <v>41.06</v>
      </c>
      <c r="N932" s="4">
        <v>0</v>
      </c>
      <c r="O932" s="4">
        <v>-41.06</v>
      </c>
      <c r="P932" s="20" t="e">
        <f t="shared" si="78"/>
        <v>#DIV/0!</v>
      </c>
      <c r="Q932" s="20" t="e">
        <f t="shared" si="74"/>
        <v>#DIV/0!</v>
      </c>
      <c r="R932" s="34">
        <f t="shared" si="75"/>
        <v>41.06</v>
      </c>
      <c r="S932" s="34">
        <f t="shared" si="76"/>
        <v>41.06</v>
      </c>
    </row>
    <row r="933" spans="1:19" hidden="1" x14ac:dyDescent="0.25">
      <c r="A933" s="2">
        <v>1</v>
      </c>
      <c r="B933" s="2">
        <v>92404</v>
      </c>
      <c r="C933" s="2" t="s">
        <v>504</v>
      </c>
      <c r="D933" s="2">
        <v>1310003</v>
      </c>
      <c r="E933" s="2" t="s">
        <v>504</v>
      </c>
      <c r="F933" s="2" t="str">
        <f t="shared" si="77"/>
        <v>1924041310003</v>
      </c>
      <c r="G933" s="2" t="s">
        <v>25</v>
      </c>
      <c r="H933" s="4">
        <v>910.65</v>
      </c>
      <c r="I933" s="4">
        <v>0</v>
      </c>
      <c r="J933" s="4">
        <v>910.65</v>
      </c>
      <c r="K933" s="4">
        <v>927.52</v>
      </c>
      <c r="L933" s="4">
        <v>927.52</v>
      </c>
      <c r="M933" s="4">
        <v>927.52</v>
      </c>
      <c r="N933" s="4">
        <v>0</v>
      </c>
      <c r="O933" s="4">
        <v>-16.87</v>
      </c>
      <c r="P933" s="20">
        <f t="shared" si="78"/>
        <v>1.0185252292318674</v>
      </c>
      <c r="Q933" s="20">
        <f t="shared" si="74"/>
        <v>1.0185252292318674</v>
      </c>
      <c r="R933" s="34">
        <f t="shared" si="75"/>
        <v>16.870000000000005</v>
      </c>
      <c r="S933" s="34">
        <f t="shared" si="76"/>
        <v>16.870000000000005</v>
      </c>
    </row>
    <row r="934" spans="1:19" hidden="1" x14ac:dyDescent="0.25">
      <c r="A934" s="2">
        <v>1</v>
      </c>
      <c r="B934" s="2">
        <v>92404</v>
      </c>
      <c r="C934" s="2" t="s">
        <v>504</v>
      </c>
      <c r="D934" s="2">
        <v>1310004</v>
      </c>
      <c r="E934" s="2" t="s">
        <v>504</v>
      </c>
      <c r="F934" s="2" t="str">
        <f t="shared" si="77"/>
        <v>1924041310004</v>
      </c>
      <c r="G934" s="2" t="s">
        <v>26</v>
      </c>
      <c r="H934" s="4">
        <v>826.96</v>
      </c>
      <c r="I934" s="4">
        <v>0</v>
      </c>
      <c r="J934" s="4">
        <v>826.96</v>
      </c>
      <c r="K934" s="4">
        <v>902.42</v>
      </c>
      <c r="L934" s="4">
        <v>902.42</v>
      </c>
      <c r="M934" s="4">
        <v>902.42</v>
      </c>
      <c r="N934" s="4">
        <v>0</v>
      </c>
      <c r="O934" s="4">
        <v>-75.459999999999994</v>
      </c>
      <c r="P934" s="20">
        <f t="shared" si="78"/>
        <v>1.0912498790751668</v>
      </c>
      <c r="Q934" s="20">
        <f t="shared" si="74"/>
        <v>1.0912498790751668</v>
      </c>
      <c r="R934" s="34">
        <f t="shared" si="75"/>
        <v>75.459999999999923</v>
      </c>
      <c r="S934" s="34">
        <f t="shared" si="76"/>
        <v>75.459999999999923</v>
      </c>
    </row>
    <row r="935" spans="1:19" hidden="1" x14ac:dyDescent="0.25">
      <c r="A935" s="2">
        <v>1</v>
      </c>
      <c r="B935" s="2">
        <v>92404</v>
      </c>
      <c r="C935" s="2" t="s">
        <v>504</v>
      </c>
      <c r="D935" s="2">
        <v>1500003</v>
      </c>
      <c r="E935" s="2" t="s">
        <v>504</v>
      </c>
      <c r="F935" s="2" t="str">
        <f t="shared" si="77"/>
        <v>1924041500003</v>
      </c>
      <c r="G935" s="2" t="s">
        <v>30</v>
      </c>
      <c r="H935" s="4">
        <v>0</v>
      </c>
      <c r="I935" s="4">
        <v>0</v>
      </c>
      <c r="J935" s="4">
        <v>0</v>
      </c>
      <c r="K935" s="4">
        <v>94.33</v>
      </c>
      <c r="L935" s="4">
        <v>94.33</v>
      </c>
      <c r="M935" s="4">
        <v>94.33</v>
      </c>
      <c r="N935" s="4">
        <v>0</v>
      </c>
      <c r="O935" s="4">
        <v>-94.33</v>
      </c>
      <c r="P935" s="20" t="e">
        <f t="shared" si="78"/>
        <v>#DIV/0!</v>
      </c>
      <c r="Q935" s="20" t="e">
        <f t="shared" si="74"/>
        <v>#DIV/0!</v>
      </c>
      <c r="R935" s="34">
        <f t="shared" si="75"/>
        <v>94.33</v>
      </c>
      <c r="S935" s="34">
        <f t="shared" si="76"/>
        <v>94.33</v>
      </c>
    </row>
    <row r="936" spans="1:19" hidden="1" x14ac:dyDescent="0.25">
      <c r="A936" s="2">
        <v>1</v>
      </c>
      <c r="B936" s="2">
        <v>92404</v>
      </c>
      <c r="C936" s="2" t="s">
        <v>504</v>
      </c>
      <c r="D936" s="2">
        <v>1600001</v>
      </c>
      <c r="E936" s="2" t="s">
        <v>504</v>
      </c>
      <c r="F936" s="2" t="str">
        <f t="shared" si="77"/>
        <v>1924041600001</v>
      </c>
      <c r="G936" s="2" t="s">
        <v>33</v>
      </c>
      <c r="H936" s="4">
        <v>2136.2399999999998</v>
      </c>
      <c r="I936" s="4">
        <v>0</v>
      </c>
      <c r="J936" s="4">
        <v>2136.2399999999998</v>
      </c>
      <c r="K936" s="4">
        <v>2511.08</v>
      </c>
      <c r="L936" s="4">
        <v>2511.08</v>
      </c>
      <c r="M936" s="4">
        <v>2511.08</v>
      </c>
      <c r="N936" s="4">
        <v>0</v>
      </c>
      <c r="O936" s="4">
        <v>-374.84</v>
      </c>
      <c r="P936" s="20">
        <f t="shared" si="78"/>
        <v>1.1754671759727373</v>
      </c>
      <c r="Q936" s="20">
        <f t="shared" si="74"/>
        <v>1.1754671759727373</v>
      </c>
      <c r="R936" s="34">
        <f t="shared" si="75"/>
        <v>374.84000000000015</v>
      </c>
      <c r="S936" s="34">
        <f t="shared" si="76"/>
        <v>374.84000000000015</v>
      </c>
    </row>
    <row r="937" spans="1:19" hidden="1" x14ac:dyDescent="0.25">
      <c r="A937" s="2">
        <v>1</v>
      </c>
      <c r="B937" s="2">
        <v>92406</v>
      </c>
      <c r="C937" s="2" t="s">
        <v>504</v>
      </c>
      <c r="D937" s="2">
        <v>1310001</v>
      </c>
      <c r="E937" s="2" t="s">
        <v>504</v>
      </c>
      <c r="F937" s="2" t="str">
        <f t="shared" si="77"/>
        <v>1924061310001</v>
      </c>
      <c r="G937" s="2" t="s">
        <v>23</v>
      </c>
      <c r="H937" s="4">
        <v>1870.82</v>
      </c>
      <c r="I937" s="4">
        <v>1475.96</v>
      </c>
      <c r="J937" s="4">
        <v>3346.78</v>
      </c>
      <c r="K937" s="4">
        <v>1905.28</v>
      </c>
      <c r="L937" s="4">
        <v>1905.28</v>
      </c>
      <c r="M937" s="4">
        <v>1905.28</v>
      </c>
      <c r="N937" s="4">
        <v>0</v>
      </c>
      <c r="O937" s="4">
        <v>1441.5</v>
      </c>
      <c r="P937" s="20">
        <f t="shared" si="78"/>
        <v>1.0184197303856064</v>
      </c>
      <c r="Q937" s="20">
        <f t="shared" si="74"/>
        <v>0.56928749424820269</v>
      </c>
      <c r="R937" s="34">
        <f t="shared" si="75"/>
        <v>34.460000000000036</v>
      </c>
      <c r="S937" s="34">
        <f t="shared" si="76"/>
        <v>-1441.5000000000002</v>
      </c>
    </row>
    <row r="938" spans="1:19" hidden="1" x14ac:dyDescent="0.25">
      <c r="A938" s="2">
        <v>1</v>
      </c>
      <c r="B938" s="2">
        <v>92406</v>
      </c>
      <c r="C938" s="2" t="s">
        <v>504</v>
      </c>
      <c r="D938" s="2">
        <v>1310002</v>
      </c>
      <c r="E938" s="2" t="s">
        <v>504</v>
      </c>
      <c r="F938" s="2" t="str">
        <f t="shared" si="77"/>
        <v>1924061310002</v>
      </c>
      <c r="G938" s="2" t="s">
        <v>24</v>
      </c>
      <c r="H938" s="4">
        <v>0</v>
      </c>
      <c r="I938" s="4">
        <v>0</v>
      </c>
      <c r="J938" s="4">
        <v>0</v>
      </c>
      <c r="K938" s="4">
        <v>46.84</v>
      </c>
      <c r="L938" s="4">
        <v>46.84</v>
      </c>
      <c r="M938" s="4">
        <v>46.84</v>
      </c>
      <c r="N938" s="4">
        <v>0</v>
      </c>
      <c r="O938" s="4">
        <v>-46.84</v>
      </c>
      <c r="P938" s="20" t="e">
        <f t="shared" si="78"/>
        <v>#DIV/0!</v>
      </c>
      <c r="Q938" s="20" t="e">
        <f t="shared" si="74"/>
        <v>#DIV/0!</v>
      </c>
      <c r="R938" s="34">
        <f t="shared" si="75"/>
        <v>46.84</v>
      </c>
      <c r="S938" s="34">
        <f t="shared" si="76"/>
        <v>46.84</v>
      </c>
    </row>
    <row r="939" spans="1:19" hidden="1" x14ac:dyDescent="0.25">
      <c r="A939" s="2">
        <v>1</v>
      </c>
      <c r="B939" s="2">
        <v>92406</v>
      </c>
      <c r="C939" s="2" t="s">
        <v>504</v>
      </c>
      <c r="D939" s="2">
        <v>1310003</v>
      </c>
      <c r="E939" s="2" t="s">
        <v>504</v>
      </c>
      <c r="F939" s="2" t="str">
        <f t="shared" si="77"/>
        <v>1924061310003</v>
      </c>
      <c r="G939" s="2" t="s">
        <v>25</v>
      </c>
      <c r="H939" s="4">
        <v>1040.4100000000001</v>
      </c>
      <c r="I939" s="4">
        <v>0</v>
      </c>
      <c r="J939" s="4">
        <v>1040.4100000000001</v>
      </c>
      <c r="K939" s="4">
        <v>1059.5999999999999</v>
      </c>
      <c r="L939" s="4">
        <v>1059.5999999999999</v>
      </c>
      <c r="M939" s="4">
        <v>1059.5999999999999</v>
      </c>
      <c r="N939" s="4">
        <v>0</v>
      </c>
      <c r="O939" s="4">
        <v>-19.190000000000001</v>
      </c>
      <c r="P939" s="20">
        <f t="shared" si="78"/>
        <v>1.0184446516277235</v>
      </c>
      <c r="Q939" s="20">
        <f t="shared" si="74"/>
        <v>1.0184446516277235</v>
      </c>
      <c r="R939" s="34">
        <f t="shared" si="75"/>
        <v>19.189999999999827</v>
      </c>
      <c r="S939" s="34">
        <f t="shared" si="76"/>
        <v>19.189999999999827</v>
      </c>
    </row>
    <row r="940" spans="1:19" hidden="1" x14ac:dyDescent="0.25">
      <c r="A940" s="2">
        <v>1</v>
      </c>
      <c r="B940" s="2">
        <v>92406</v>
      </c>
      <c r="C940" s="2" t="s">
        <v>504</v>
      </c>
      <c r="D940" s="2">
        <v>1310004</v>
      </c>
      <c r="E940" s="2" t="s">
        <v>504</v>
      </c>
      <c r="F940" s="2" t="str">
        <f t="shared" si="77"/>
        <v>1924061310004</v>
      </c>
      <c r="G940" s="2" t="s">
        <v>26</v>
      </c>
      <c r="H940" s="4">
        <v>944.82</v>
      </c>
      <c r="I940" s="4">
        <v>0</v>
      </c>
      <c r="J940" s="4">
        <v>944.82</v>
      </c>
      <c r="K940" s="4">
        <v>1031</v>
      </c>
      <c r="L940" s="4">
        <v>1031</v>
      </c>
      <c r="M940" s="4">
        <v>1031</v>
      </c>
      <c r="N940" s="4">
        <v>0</v>
      </c>
      <c r="O940" s="4">
        <v>-86.18</v>
      </c>
      <c r="P940" s="20">
        <f t="shared" si="78"/>
        <v>1.0912131411274104</v>
      </c>
      <c r="Q940" s="20">
        <f t="shared" si="74"/>
        <v>1.0912131411274104</v>
      </c>
      <c r="R940" s="34">
        <f t="shared" si="75"/>
        <v>86.17999999999995</v>
      </c>
      <c r="S940" s="34">
        <f t="shared" si="76"/>
        <v>86.17999999999995</v>
      </c>
    </row>
    <row r="941" spans="1:19" hidden="1" x14ac:dyDescent="0.25">
      <c r="A941" s="2">
        <v>1</v>
      </c>
      <c r="B941" s="2">
        <v>92406</v>
      </c>
      <c r="C941" s="2" t="s">
        <v>504</v>
      </c>
      <c r="D941" s="2">
        <v>1500003</v>
      </c>
      <c r="E941" s="2" t="s">
        <v>504</v>
      </c>
      <c r="F941" s="2" t="str">
        <f t="shared" si="77"/>
        <v>1924061500003</v>
      </c>
      <c r="G941" s="2" t="s">
        <v>30</v>
      </c>
      <c r="H941" s="4">
        <v>0</v>
      </c>
      <c r="I941" s="4">
        <v>0</v>
      </c>
      <c r="J941" s="4">
        <v>0</v>
      </c>
      <c r="K941" s="4">
        <v>107.77</v>
      </c>
      <c r="L941" s="4">
        <v>107.77</v>
      </c>
      <c r="M941" s="4">
        <v>107.77</v>
      </c>
      <c r="N941" s="4">
        <v>0</v>
      </c>
      <c r="O941" s="4">
        <v>-107.77</v>
      </c>
      <c r="P941" s="20" t="e">
        <f t="shared" si="78"/>
        <v>#DIV/0!</v>
      </c>
      <c r="Q941" s="20" t="e">
        <f t="shared" si="74"/>
        <v>#DIV/0!</v>
      </c>
      <c r="R941" s="34">
        <f t="shared" si="75"/>
        <v>107.77</v>
      </c>
      <c r="S941" s="34">
        <f t="shared" si="76"/>
        <v>107.77</v>
      </c>
    </row>
    <row r="942" spans="1:19" hidden="1" x14ac:dyDescent="0.25">
      <c r="A942" s="2">
        <v>1</v>
      </c>
      <c r="B942" s="2">
        <v>92406</v>
      </c>
      <c r="C942" s="2" t="s">
        <v>504</v>
      </c>
      <c r="D942" s="2">
        <v>1600001</v>
      </c>
      <c r="E942" s="2" t="s">
        <v>504</v>
      </c>
      <c r="F942" s="2" t="str">
        <f t="shared" si="77"/>
        <v>1924061600001</v>
      </c>
      <c r="G942" s="2" t="s">
        <v>33</v>
      </c>
      <c r="H942" s="4">
        <v>1428.36</v>
      </c>
      <c r="I942" s="4">
        <v>0</v>
      </c>
      <c r="J942" s="4">
        <v>1428.36</v>
      </c>
      <c r="K942" s="4">
        <v>1831.28</v>
      </c>
      <c r="L942" s="4">
        <v>1831.28</v>
      </c>
      <c r="M942" s="4">
        <v>1831.28</v>
      </c>
      <c r="N942" s="4">
        <v>0</v>
      </c>
      <c r="O942" s="4">
        <v>-402.92</v>
      </c>
      <c r="P942" s="20">
        <f t="shared" si="78"/>
        <v>1.2820857486908064</v>
      </c>
      <c r="Q942" s="20">
        <f t="shared" si="74"/>
        <v>1.2820857486908064</v>
      </c>
      <c r="R942" s="34">
        <f t="shared" si="75"/>
        <v>402.92000000000007</v>
      </c>
      <c r="S942" s="34">
        <f t="shared" si="76"/>
        <v>402.92000000000007</v>
      </c>
    </row>
    <row r="943" spans="1:19" hidden="1" x14ac:dyDescent="0.25">
      <c r="A943" s="2">
        <v>4</v>
      </c>
      <c r="B943" s="2">
        <v>15320</v>
      </c>
      <c r="C943" s="2" t="s">
        <v>505</v>
      </c>
      <c r="D943" s="2">
        <v>2219905</v>
      </c>
      <c r="E943" s="2" t="s">
        <v>505</v>
      </c>
      <c r="F943" s="2" t="str">
        <f t="shared" si="77"/>
        <v>4153202219905</v>
      </c>
      <c r="G943" s="2" t="s">
        <v>77</v>
      </c>
      <c r="H943" s="4">
        <v>100</v>
      </c>
      <c r="I943" s="4">
        <v>0</v>
      </c>
      <c r="J943" s="4">
        <v>100</v>
      </c>
      <c r="K943" s="4">
        <v>0</v>
      </c>
      <c r="L943" s="4">
        <v>0</v>
      </c>
      <c r="M943" s="4">
        <v>0</v>
      </c>
      <c r="N943" s="4">
        <v>0</v>
      </c>
      <c r="O943" s="4">
        <v>100</v>
      </c>
      <c r="P943" s="20">
        <f t="shared" si="78"/>
        <v>0</v>
      </c>
      <c r="Q943" s="20">
        <f t="shared" si="74"/>
        <v>0</v>
      </c>
      <c r="R943" s="34">
        <f t="shared" si="75"/>
        <v>-100</v>
      </c>
      <c r="S943" s="34">
        <f t="shared" si="76"/>
        <v>-100</v>
      </c>
    </row>
    <row r="944" spans="1:19" hidden="1" x14ac:dyDescent="0.25">
      <c r="A944" s="2">
        <v>4</v>
      </c>
      <c r="B944" s="2">
        <v>16300</v>
      </c>
      <c r="C944" s="2" t="s">
        <v>505</v>
      </c>
      <c r="D944" s="2">
        <v>2219905</v>
      </c>
      <c r="E944" s="2" t="s">
        <v>505</v>
      </c>
      <c r="F944" s="2" t="str">
        <f t="shared" si="77"/>
        <v>4163002219905</v>
      </c>
      <c r="G944" s="2" t="s">
        <v>77</v>
      </c>
      <c r="H944" s="4">
        <v>100</v>
      </c>
      <c r="I944" s="4">
        <v>0</v>
      </c>
      <c r="J944" s="4">
        <v>100</v>
      </c>
      <c r="K944" s="4">
        <v>0</v>
      </c>
      <c r="L944" s="4">
        <v>0</v>
      </c>
      <c r="M944" s="4">
        <v>0</v>
      </c>
      <c r="N944" s="4">
        <v>0</v>
      </c>
      <c r="O944" s="4">
        <v>100</v>
      </c>
      <c r="P944" s="20">
        <f t="shared" si="78"/>
        <v>0</v>
      </c>
      <c r="Q944" s="20">
        <f t="shared" si="74"/>
        <v>0</v>
      </c>
      <c r="R944" s="34">
        <f t="shared" si="75"/>
        <v>-100</v>
      </c>
      <c r="S944" s="34">
        <f t="shared" si="76"/>
        <v>-100</v>
      </c>
    </row>
    <row r="945" spans="1:19" hidden="1" x14ac:dyDescent="0.25">
      <c r="A945" s="2">
        <v>1</v>
      </c>
      <c r="B945" s="2">
        <v>93100</v>
      </c>
      <c r="C945" s="2" t="s">
        <v>504</v>
      </c>
      <c r="D945" s="2">
        <v>1200001</v>
      </c>
      <c r="E945" s="2" t="s">
        <v>504</v>
      </c>
      <c r="F945" s="2" t="str">
        <f t="shared" si="77"/>
        <v>1931001200001</v>
      </c>
      <c r="G945" s="2" t="s">
        <v>44</v>
      </c>
      <c r="H945" s="4">
        <v>48839.54</v>
      </c>
      <c r="I945" s="4">
        <v>0</v>
      </c>
      <c r="J945" s="4">
        <v>48839.54</v>
      </c>
      <c r="K945" s="4">
        <v>34399.07</v>
      </c>
      <c r="L945" s="4">
        <v>34399.07</v>
      </c>
      <c r="M945" s="4">
        <v>34399.07</v>
      </c>
      <c r="N945" s="4">
        <v>0</v>
      </c>
      <c r="O945" s="4">
        <v>14440.47</v>
      </c>
      <c r="P945" s="20">
        <f t="shared" si="78"/>
        <v>0.70432829629435489</v>
      </c>
      <c r="Q945" s="20">
        <f t="shared" si="74"/>
        <v>0.70432829629435489</v>
      </c>
      <c r="R945" s="34">
        <f t="shared" si="75"/>
        <v>-14440.470000000001</v>
      </c>
      <c r="S945" s="34">
        <f t="shared" si="76"/>
        <v>-14440.470000000001</v>
      </c>
    </row>
    <row r="946" spans="1:19" hidden="1" x14ac:dyDescent="0.25">
      <c r="A946" s="2">
        <v>1</v>
      </c>
      <c r="B946" s="2">
        <v>93100</v>
      </c>
      <c r="C946" s="2" t="s">
        <v>504</v>
      </c>
      <c r="D946" s="2">
        <v>1200101</v>
      </c>
      <c r="E946" s="2" t="s">
        <v>504</v>
      </c>
      <c r="F946" s="2" t="str">
        <f t="shared" si="77"/>
        <v>1931001200101</v>
      </c>
      <c r="G946" s="2" t="s">
        <v>48</v>
      </c>
      <c r="H946" s="4">
        <v>14915.02</v>
      </c>
      <c r="I946" s="4">
        <v>0</v>
      </c>
      <c r="J946" s="4">
        <v>14915.02</v>
      </c>
      <c r="K946" s="4">
        <v>30131.48</v>
      </c>
      <c r="L946" s="4">
        <v>30131.48</v>
      </c>
      <c r="M946" s="4">
        <v>30131.48</v>
      </c>
      <c r="N946" s="4">
        <v>0</v>
      </c>
      <c r="O946" s="4">
        <v>-15216.46</v>
      </c>
      <c r="P946" s="20">
        <f t="shared" si="78"/>
        <v>2.0202104992148855</v>
      </c>
      <c r="Q946" s="20">
        <f t="shared" si="74"/>
        <v>2.0202104992148855</v>
      </c>
      <c r="R946" s="34">
        <f t="shared" si="75"/>
        <v>15216.46</v>
      </c>
      <c r="S946" s="34">
        <f t="shared" si="76"/>
        <v>15216.46</v>
      </c>
    </row>
    <row r="947" spans="1:19" hidden="1" x14ac:dyDescent="0.25">
      <c r="A947" s="2">
        <v>1</v>
      </c>
      <c r="B947" s="2">
        <v>93100</v>
      </c>
      <c r="C947" s="2" t="s">
        <v>504</v>
      </c>
      <c r="D947" s="2">
        <v>1200301</v>
      </c>
      <c r="E947" s="2" t="s">
        <v>504</v>
      </c>
      <c r="F947" s="2" t="str">
        <f t="shared" si="77"/>
        <v>1931001200301</v>
      </c>
      <c r="G947" s="2" t="s">
        <v>13</v>
      </c>
      <c r="H947" s="4">
        <v>45691.16</v>
      </c>
      <c r="I947" s="4">
        <v>0</v>
      </c>
      <c r="J947" s="4">
        <v>45691.16</v>
      </c>
      <c r="K947" s="4">
        <v>31980.86</v>
      </c>
      <c r="L947" s="4">
        <v>31980.86</v>
      </c>
      <c r="M947" s="4">
        <v>31980.86</v>
      </c>
      <c r="N947" s="4">
        <v>0</v>
      </c>
      <c r="O947" s="4">
        <v>13710.3</v>
      </c>
      <c r="P947" s="20">
        <f t="shared" si="78"/>
        <v>0.69993539231658808</v>
      </c>
      <c r="Q947" s="20">
        <f t="shared" si="74"/>
        <v>0.69993539231658808</v>
      </c>
      <c r="R947" s="34">
        <f t="shared" si="75"/>
        <v>-13710.300000000003</v>
      </c>
      <c r="S947" s="34">
        <f t="shared" si="76"/>
        <v>-13710.300000000003</v>
      </c>
    </row>
    <row r="948" spans="1:19" hidden="1" x14ac:dyDescent="0.25">
      <c r="A948" s="2">
        <v>1</v>
      </c>
      <c r="B948" s="2">
        <v>93100</v>
      </c>
      <c r="C948" s="2" t="s">
        <v>504</v>
      </c>
      <c r="D948" s="2">
        <v>1200601</v>
      </c>
      <c r="E948" s="2" t="s">
        <v>504</v>
      </c>
      <c r="F948" s="2" t="str">
        <f t="shared" si="77"/>
        <v>1931001200601</v>
      </c>
      <c r="G948" s="2" t="s">
        <v>15</v>
      </c>
      <c r="H948" s="4">
        <v>10628.18</v>
      </c>
      <c r="I948" s="4">
        <v>0</v>
      </c>
      <c r="J948" s="4">
        <v>10628.18</v>
      </c>
      <c r="K948" s="4">
        <v>9955.6</v>
      </c>
      <c r="L948" s="4">
        <v>9955.6</v>
      </c>
      <c r="M948" s="4">
        <v>9955.6</v>
      </c>
      <c r="N948" s="4">
        <v>0</v>
      </c>
      <c r="O948" s="4">
        <v>672.58</v>
      </c>
      <c r="P948" s="20">
        <f t="shared" si="78"/>
        <v>0.93671729308310547</v>
      </c>
      <c r="Q948" s="20">
        <f t="shared" si="74"/>
        <v>0.93671729308310547</v>
      </c>
      <c r="R948" s="34">
        <f t="shared" si="75"/>
        <v>-672.57999999999993</v>
      </c>
      <c r="S948" s="34">
        <f t="shared" si="76"/>
        <v>-672.57999999999993</v>
      </c>
    </row>
    <row r="949" spans="1:19" hidden="1" x14ac:dyDescent="0.25">
      <c r="A949" s="2">
        <v>1</v>
      </c>
      <c r="B949" s="2">
        <v>93100</v>
      </c>
      <c r="C949" s="2" t="s">
        <v>504</v>
      </c>
      <c r="D949" s="2">
        <v>1210001</v>
      </c>
      <c r="E949" s="2" t="s">
        <v>504</v>
      </c>
      <c r="F949" s="2" t="str">
        <f t="shared" si="77"/>
        <v>1931001210001</v>
      </c>
      <c r="G949" s="2" t="s">
        <v>16</v>
      </c>
      <c r="H949" s="4">
        <v>76465.48</v>
      </c>
      <c r="I949" s="4">
        <v>-10000</v>
      </c>
      <c r="J949" s="4">
        <v>66465.48</v>
      </c>
      <c r="K949" s="4">
        <v>69486.649999999994</v>
      </c>
      <c r="L949" s="4">
        <v>69486.649999999994</v>
      </c>
      <c r="M949" s="4">
        <v>69486.649999999994</v>
      </c>
      <c r="N949" s="4">
        <v>0</v>
      </c>
      <c r="O949" s="4">
        <v>-3021.17</v>
      </c>
      <c r="P949" s="20">
        <f t="shared" si="78"/>
        <v>0.90873228023939689</v>
      </c>
      <c r="Q949" s="20">
        <f t="shared" si="74"/>
        <v>1.0454547232638656</v>
      </c>
      <c r="R949" s="34">
        <f t="shared" si="75"/>
        <v>-6978.8300000000017</v>
      </c>
      <c r="S949" s="34">
        <f t="shared" si="76"/>
        <v>3021.1699999999983</v>
      </c>
    </row>
    <row r="950" spans="1:19" hidden="1" x14ac:dyDescent="0.25">
      <c r="A950" s="2">
        <v>1</v>
      </c>
      <c r="B950" s="2">
        <v>93100</v>
      </c>
      <c r="C950" s="2" t="s">
        <v>504</v>
      </c>
      <c r="D950" s="2">
        <v>1210101</v>
      </c>
      <c r="E950" s="2" t="s">
        <v>504</v>
      </c>
      <c r="F950" s="2" t="str">
        <f t="shared" si="77"/>
        <v>1931001210101</v>
      </c>
      <c r="G950" s="2" t="s">
        <v>17</v>
      </c>
      <c r="H950" s="4">
        <v>83518.539999999994</v>
      </c>
      <c r="I950" s="4">
        <v>-10000</v>
      </c>
      <c r="J950" s="4">
        <v>73518.539999999994</v>
      </c>
      <c r="K950" s="4">
        <v>78610.98</v>
      </c>
      <c r="L950" s="4">
        <v>78610.98</v>
      </c>
      <c r="M950" s="4">
        <v>78610.98</v>
      </c>
      <c r="N950" s="4">
        <v>0</v>
      </c>
      <c r="O950" s="4">
        <v>-5092.4399999999996</v>
      </c>
      <c r="P950" s="20">
        <f t="shared" si="78"/>
        <v>0.94123987320659586</v>
      </c>
      <c r="Q950" s="20">
        <f t="shared" si="74"/>
        <v>1.0692674256044803</v>
      </c>
      <c r="R950" s="34">
        <f t="shared" si="75"/>
        <v>-4907.5599999999977</v>
      </c>
      <c r="S950" s="34">
        <f t="shared" si="76"/>
        <v>5092.4400000000023</v>
      </c>
    </row>
    <row r="951" spans="1:19" hidden="1" x14ac:dyDescent="0.25">
      <c r="A951" s="2">
        <v>1</v>
      </c>
      <c r="B951" s="2">
        <v>93100</v>
      </c>
      <c r="C951" s="2" t="s">
        <v>504</v>
      </c>
      <c r="D951" s="2">
        <v>1210300</v>
      </c>
      <c r="E951" s="2" t="s">
        <v>504</v>
      </c>
      <c r="F951" s="2" t="str">
        <f t="shared" si="77"/>
        <v>1931001210300</v>
      </c>
      <c r="G951" s="2" t="s">
        <v>127</v>
      </c>
      <c r="H951" s="4">
        <v>0</v>
      </c>
      <c r="I951" s="4">
        <v>0</v>
      </c>
      <c r="J951" s="4">
        <v>0</v>
      </c>
      <c r="K951" s="4">
        <v>10.78</v>
      </c>
      <c r="L951" s="4">
        <v>10.78</v>
      </c>
      <c r="M951" s="4">
        <v>10.78</v>
      </c>
      <c r="N951" s="4">
        <v>0</v>
      </c>
      <c r="O951" s="4">
        <v>-10.78</v>
      </c>
      <c r="P951" s="20" t="e">
        <f t="shared" si="78"/>
        <v>#DIV/0!</v>
      </c>
      <c r="Q951" s="20" t="e">
        <f t="shared" si="74"/>
        <v>#DIV/0!</v>
      </c>
      <c r="R951" s="34">
        <f t="shared" si="75"/>
        <v>10.78</v>
      </c>
      <c r="S951" s="34">
        <f t="shared" si="76"/>
        <v>10.78</v>
      </c>
    </row>
    <row r="952" spans="1:19" hidden="1" x14ac:dyDescent="0.25">
      <c r="A952" s="2">
        <v>1</v>
      </c>
      <c r="B952" s="2">
        <v>93100</v>
      </c>
      <c r="C952" s="2" t="s">
        <v>504</v>
      </c>
      <c r="D952" s="2">
        <v>1310001</v>
      </c>
      <c r="E952" s="2" t="s">
        <v>504</v>
      </c>
      <c r="F952" s="2" t="str">
        <f t="shared" si="77"/>
        <v>1931001310001</v>
      </c>
      <c r="G952" s="2" t="s">
        <v>23</v>
      </c>
      <c r="H952" s="4">
        <v>0</v>
      </c>
      <c r="I952" s="4">
        <v>0</v>
      </c>
      <c r="J952" s="4">
        <v>0</v>
      </c>
      <c r="K952" s="4">
        <v>9.76</v>
      </c>
      <c r="L952" s="4">
        <v>9.76</v>
      </c>
      <c r="M952" s="4">
        <v>9.76</v>
      </c>
      <c r="N952" s="4">
        <v>0</v>
      </c>
      <c r="O952" s="4">
        <v>-9.76</v>
      </c>
      <c r="P952" s="20" t="e">
        <f t="shared" si="78"/>
        <v>#DIV/0!</v>
      </c>
      <c r="Q952" s="20" t="e">
        <f t="shared" si="74"/>
        <v>#DIV/0!</v>
      </c>
      <c r="R952" s="34">
        <f t="shared" si="75"/>
        <v>9.76</v>
      </c>
      <c r="S952" s="34">
        <f t="shared" si="76"/>
        <v>9.76</v>
      </c>
    </row>
    <row r="953" spans="1:19" hidden="1" x14ac:dyDescent="0.25">
      <c r="A953" s="2">
        <v>1</v>
      </c>
      <c r="B953" s="2">
        <v>93100</v>
      </c>
      <c r="C953" s="2" t="s">
        <v>504</v>
      </c>
      <c r="D953" s="2">
        <v>1310003</v>
      </c>
      <c r="E953" s="2" t="s">
        <v>504</v>
      </c>
      <c r="F953" s="2" t="str">
        <f t="shared" si="77"/>
        <v>1931001310003</v>
      </c>
      <c r="G953" s="2" t="s">
        <v>25</v>
      </c>
      <c r="H953" s="4">
        <v>0</v>
      </c>
      <c r="I953" s="4">
        <v>0</v>
      </c>
      <c r="J953" s="4">
        <v>0</v>
      </c>
      <c r="K953" s="4">
        <v>3.98</v>
      </c>
      <c r="L953" s="4">
        <v>3.98</v>
      </c>
      <c r="M953" s="4">
        <v>3.98</v>
      </c>
      <c r="N953" s="4">
        <v>0</v>
      </c>
      <c r="O953" s="4">
        <v>-3.98</v>
      </c>
      <c r="P953" s="20" t="e">
        <f t="shared" si="78"/>
        <v>#DIV/0!</v>
      </c>
      <c r="Q953" s="20" t="e">
        <f t="shared" si="74"/>
        <v>#DIV/0!</v>
      </c>
      <c r="R953" s="34">
        <f t="shared" si="75"/>
        <v>3.98</v>
      </c>
      <c r="S953" s="34">
        <f t="shared" si="76"/>
        <v>3.98</v>
      </c>
    </row>
    <row r="954" spans="1:19" hidden="1" x14ac:dyDescent="0.25">
      <c r="A954" s="2">
        <v>1</v>
      </c>
      <c r="B954" s="2">
        <v>93100</v>
      </c>
      <c r="C954" s="2" t="s">
        <v>504</v>
      </c>
      <c r="D954" s="2">
        <v>1310004</v>
      </c>
      <c r="E954" s="2" t="s">
        <v>504</v>
      </c>
      <c r="F954" s="2" t="str">
        <f t="shared" si="77"/>
        <v>1931001310004</v>
      </c>
      <c r="G954" s="2" t="s">
        <v>26</v>
      </c>
      <c r="H954" s="4">
        <v>0</v>
      </c>
      <c r="I954" s="4">
        <v>0</v>
      </c>
      <c r="J954" s="4">
        <v>0</v>
      </c>
      <c r="K954" s="4">
        <v>3.65</v>
      </c>
      <c r="L954" s="4">
        <v>3.65</v>
      </c>
      <c r="M954" s="4">
        <v>3.65</v>
      </c>
      <c r="N954" s="4">
        <v>0</v>
      </c>
      <c r="O954" s="4">
        <v>-3.65</v>
      </c>
      <c r="P954" s="20" t="e">
        <f t="shared" si="78"/>
        <v>#DIV/0!</v>
      </c>
      <c r="Q954" s="20" t="e">
        <f t="shared" si="74"/>
        <v>#DIV/0!</v>
      </c>
      <c r="R954" s="34">
        <f t="shared" si="75"/>
        <v>3.65</v>
      </c>
      <c r="S954" s="34">
        <f t="shared" si="76"/>
        <v>3.65</v>
      </c>
    </row>
    <row r="955" spans="1:19" hidden="1" x14ac:dyDescent="0.25">
      <c r="A955" s="2">
        <v>1</v>
      </c>
      <c r="B955" s="2">
        <v>93100</v>
      </c>
      <c r="C955" s="2" t="s">
        <v>504</v>
      </c>
      <c r="D955" s="2">
        <v>1500001</v>
      </c>
      <c r="E955" s="2" t="s">
        <v>504</v>
      </c>
      <c r="F955" s="2" t="str">
        <f t="shared" si="77"/>
        <v>1931001500001</v>
      </c>
      <c r="G955" s="2" t="s">
        <v>28</v>
      </c>
      <c r="H955" s="4">
        <v>4382.0200000000004</v>
      </c>
      <c r="I955" s="4">
        <v>997.31</v>
      </c>
      <c r="J955" s="4">
        <v>5379.33</v>
      </c>
      <c r="K955" s="4">
        <v>6515.44</v>
      </c>
      <c r="L955" s="4">
        <v>6515.44</v>
      </c>
      <c r="M955" s="4">
        <v>6515.44</v>
      </c>
      <c r="N955" s="4">
        <v>0</v>
      </c>
      <c r="O955" s="4">
        <v>-1136.1099999999999</v>
      </c>
      <c r="P955" s="20">
        <f t="shared" si="78"/>
        <v>1.4868576592530383</v>
      </c>
      <c r="Q955" s="20">
        <f t="shared" si="74"/>
        <v>1.2111991642081821</v>
      </c>
      <c r="R955" s="34">
        <f t="shared" si="75"/>
        <v>2133.4199999999992</v>
      </c>
      <c r="S955" s="34">
        <f t="shared" si="76"/>
        <v>1136.1099999999997</v>
      </c>
    </row>
    <row r="956" spans="1:19" hidden="1" x14ac:dyDescent="0.25">
      <c r="A956" s="2">
        <v>1</v>
      </c>
      <c r="B956" s="2">
        <v>93100</v>
      </c>
      <c r="C956" s="2" t="s">
        <v>504</v>
      </c>
      <c r="D956" s="2">
        <v>1510001</v>
      </c>
      <c r="E956" s="2" t="s">
        <v>504</v>
      </c>
      <c r="F956" s="2" t="str">
        <f t="shared" si="77"/>
        <v>1931001510001</v>
      </c>
      <c r="G956" s="2" t="s">
        <v>31</v>
      </c>
      <c r="H956" s="4">
        <v>0</v>
      </c>
      <c r="I956" s="4">
        <v>0</v>
      </c>
      <c r="J956" s="4">
        <v>0</v>
      </c>
      <c r="K956" s="4">
        <v>3197.61</v>
      </c>
      <c r="L956" s="4">
        <v>3197.61</v>
      </c>
      <c r="M956" s="4">
        <v>3197.61</v>
      </c>
      <c r="N956" s="4">
        <v>0</v>
      </c>
      <c r="O956" s="4">
        <v>-3197.61</v>
      </c>
      <c r="P956" s="20" t="e">
        <f t="shared" si="78"/>
        <v>#DIV/0!</v>
      </c>
      <c r="Q956" s="20" t="e">
        <f t="shared" si="74"/>
        <v>#DIV/0!</v>
      </c>
      <c r="R956" s="34">
        <f t="shared" si="75"/>
        <v>3197.61</v>
      </c>
      <c r="S956" s="34">
        <f t="shared" si="76"/>
        <v>3197.61</v>
      </c>
    </row>
    <row r="957" spans="1:19" hidden="1" x14ac:dyDescent="0.25">
      <c r="A957" s="2">
        <v>1</v>
      </c>
      <c r="B957" s="2">
        <v>93100</v>
      </c>
      <c r="C957" s="2" t="s">
        <v>504</v>
      </c>
      <c r="D957" s="2">
        <v>1600001</v>
      </c>
      <c r="E957" s="2" t="s">
        <v>504</v>
      </c>
      <c r="F957" s="2" t="str">
        <f t="shared" si="77"/>
        <v>1931001600001</v>
      </c>
      <c r="G957" s="2" t="s">
        <v>33</v>
      </c>
      <c r="H957" s="4">
        <v>71033.05</v>
      </c>
      <c r="I957" s="4">
        <v>0</v>
      </c>
      <c r="J957" s="4">
        <v>71033.05</v>
      </c>
      <c r="K957" s="4">
        <v>66737.100000000006</v>
      </c>
      <c r="L957" s="4">
        <v>66737.100000000006</v>
      </c>
      <c r="M957" s="4">
        <v>66737.100000000006</v>
      </c>
      <c r="N957" s="4">
        <v>0</v>
      </c>
      <c r="O957" s="4">
        <v>4295.95</v>
      </c>
      <c r="P957" s="20">
        <f t="shared" si="78"/>
        <v>0.93952181414144542</v>
      </c>
      <c r="Q957" s="20">
        <f t="shared" si="74"/>
        <v>0.93952181414144542</v>
      </c>
      <c r="R957" s="34">
        <f t="shared" si="75"/>
        <v>-4295.9499999999971</v>
      </c>
      <c r="S957" s="34">
        <f t="shared" si="76"/>
        <v>-4295.9499999999971</v>
      </c>
    </row>
    <row r="958" spans="1:19" hidden="1" x14ac:dyDescent="0.25">
      <c r="A958" s="2">
        <v>5</v>
      </c>
      <c r="B958" s="2">
        <v>33000</v>
      </c>
      <c r="C958" s="2" t="s">
        <v>505</v>
      </c>
      <c r="D958" s="2">
        <v>2219905</v>
      </c>
      <c r="E958" s="2" t="s">
        <v>505</v>
      </c>
      <c r="F958" s="2" t="str">
        <f t="shared" si="77"/>
        <v>5330002219905</v>
      </c>
      <c r="G958" s="2" t="s">
        <v>77</v>
      </c>
      <c r="H958" s="4">
        <v>100</v>
      </c>
      <c r="I958" s="4">
        <v>0</v>
      </c>
      <c r="J958" s="4">
        <v>100</v>
      </c>
      <c r="K958" s="4">
        <v>0</v>
      </c>
      <c r="L958" s="4">
        <v>0</v>
      </c>
      <c r="M958" s="4">
        <v>0</v>
      </c>
      <c r="N958" s="4">
        <v>0</v>
      </c>
      <c r="O958" s="4">
        <v>100</v>
      </c>
      <c r="P958" s="20">
        <f t="shared" si="78"/>
        <v>0</v>
      </c>
      <c r="Q958" s="20">
        <f t="shared" si="74"/>
        <v>0</v>
      </c>
      <c r="R958" s="34">
        <f t="shared" si="75"/>
        <v>-100</v>
      </c>
      <c r="S958" s="34">
        <f t="shared" si="76"/>
        <v>-100</v>
      </c>
    </row>
    <row r="959" spans="1:19" hidden="1" x14ac:dyDescent="0.25">
      <c r="A959" s="2">
        <v>5</v>
      </c>
      <c r="B959" s="2">
        <v>33210</v>
      </c>
      <c r="C959" s="2" t="s">
        <v>505</v>
      </c>
      <c r="D959" s="2">
        <v>2219905</v>
      </c>
      <c r="E959" s="2" t="s">
        <v>505</v>
      </c>
      <c r="F959" s="2" t="str">
        <f t="shared" si="77"/>
        <v>5332102219905</v>
      </c>
      <c r="G959" s="2" t="s">
        <v>77</v>
      </c>
      <c r="H959" s="4">
        <v>1000</v>
      </c>
      <c r="I959" s="4">
        <v>0</v>
      </c>
      <c r="J959" s="4">
        <v>1000</v>
      </c>
      <c r="K959" s="4">
        <v>0</v>
      </c>
      <c r="L959" s="4">
        <v>0</v>
      </c>
      <c r="M959" s="4">
        <v>0</v>
      </c>
      <c r="N959" s="4">
        <v>0</v>
      </c>
      <c r="O959" s="4">
        <v>1000</v>
      </c>
      <c r="P959" s="20">
        <f t="shared" si="78"/>
        <v>0</v>
      </c>
      <c r="Q959" s="20">
        <f t="shared" si="74"/>
        <v>0</v>
      </c>
      <c r="R959" s="34">
        <f t="shared" si="75"/>
        <v>-1000</v>
      </c>
      <c r="S959" s="34">
        <f t="shared" si="76"/>
        <v>-1000</v>
      </c>
    </row>
    <row r="960" spans="1:19" hidden="1" x14ac:dyDescent="0.25">
      <c r="A960" s="2">
        <v>5</v>
      </c>
      <c r="B960" s="2">
        <v>33401</v>
      </c>
      <c r="C960" s="2" t="s">
        <v>505</v>
      </c>
      <c r="D960" s="2">
        <v>2219905</v>
      </c>
      <c r="E960" s="2" t="s">
        <v>505</v>
      </c>
      <c r="F960" s="2" t="str">
        <f t="shared" si="77"/>
        <v>5334012219905</v>
      </c>
      <c r="G960" s="2" t="s">
        <v>77</v>
      </c>
      <c r="H960" s="4">
        <v>300</v>
      </c>
      <c r="I960" s="4">
        <v>0</v>
      </c>
      <c r="J960" s="4">
        <v>300</v>
      </c>
      <c r="K960" s="4">
        <v>0</v>
      </c>
      <c r="L960" s="4">
        <v>0</v>
      </c>
      <c r="M960" s="4">
        <v>0</v>
      </c>
      <c r="N960" s="4">
        <v>0</v>
      </c>
      <c r="O960" s="4">
        <v>300</v>
      </c>
      <c r="P960" s="20">
        <f t="shared" si="78"/>
        <v>0</v>
      </c>
      <c r="Q960" s="20">
        <f t="shared" si="74"/>
        <v>0</v>
      </c>
      <c r="R960" s="34">
        <f t="shared" si="75"/>
        <v>-300</v>
      </c>
      <c r="S960" s="34">
        <f t="shared" si="76"/>
        <v>-300</v>
      </c>
    </row>
    <row r="961" spans="1:19" hidden="1" x14ac:dyDescent="0.25">
      <c r="A961" s="2">
        <v>6</v>
      </c>
      <c r="B961" s="2">
        <v>32701</v>
      </c>
      <c r="C961" s="2" t="s">
        <v>505</v>
      </c>
      <c r="D961" s="2">
        <v>2219905</v>
      </c>
      <c r="E961" s="2" t="s">
        <v>505</v>
      </c>
      <c r="F961" s="2" t="str">
        <f t="shared" si="77"/>
        <v>6327012219905</v>
      </c>
      <c r="G961" s="2" t="s">
        <v>77</v>
      </c>
      <c r="H961" s="4">
        <v>100</v>
      </c>
      <c r="I961" s="4">
        <v>0</v>
      </c>
      <c r="J961" s="4">
        <v>100</v>
      </c>
      <c r="K961" s="4">
        <v>45.28</v>
      </c>
      <c r="L961" s="4">
        <v>45.28</v>
      </c>
      <c r="M961" s="4">
        <v>45.28</v>
      </c>
      <c r="N961" s="4">
        <v>0</v>
      </c>
      <c r="O961" s="4">
        <v>54.72</v>
      </c>
      <c r="P961" s="20">
        <f t="shared" si="78"/>
        <v>0.45280000000000004</v>
      </c>
      <c r="Q961" s="20">
        <f t="shared" si="74"/>
        <v>0.45280000000000004</v>
      </c>
      <c r="R961" s="34">
        <f t="shared" si="75"/>
        <v>-54.72</v>
      </c>
      <c r="S961" s="34">
        <f t="shared" si="76"/>
        <v>-54.72</v>
      </c>
    </row>
    <row r="962" spans="1:19" hidden="1" x14ac:dyDescent="0.25">
      <c r="A962" s="2">
        <v>7</v>
      </c>
      <c r="B962" s="2">
        <v>23100</v>
      </c>
      <c r="C962" s="2" t="s">
        <v>505</v>
      </c>
      <c r="D962" s="2">
        <v>2219905</v>
      </c>
      <c r="E962" s="2" t="s">
        <v>505</v>
      </c>
      <c r="F962" s="2" t="str">
        <f t="shared" si="77"/>
        <v>7231002219905</v>
      </c>
      <c r="G962" s="2" t="s">
        <v>77</v>
      </c>
      <c r="H962" s="4">
        <v>100</v>
      </c>
      <c r="I962" s="4">
        <v>0</v>
      </c>
      <c r="J962" s="4">
        <v>100</v>
      </c>
      <c r="K962" s="4">
        <v>0</v>
      </c>
      <c r="L962" s="4">
        <v>0</v>
      </c>
      <c r="M962" s="4">
        <v>0</v>
      </c>
      <c r="N962" s="4">
        <v>0</v>
      </c>
      <c r="O962" s="4">
        <v>100</v>
      </c>
      <c r="P962" s="20">
        <f t="shared" si="78"/>
        <v>0</v>
      </c>
      <c r="Q962" s="20">
        <f t="shared" si="74"/>
        <v>0</v>
      </c>
      <c r="R962" s="34">
        <f t="shared" si="75"/>
        <v>-100</v>
      </c>
      <c r="S962" s="34">
        <f t="shared" si="76"/>
        <v>-100</v>
      </c>
    </row>
    <row r="963" spans="1:19" hidden="1" x14ac:dyDescent="0.25">
      <c r="A963" s="2">
        <v>2</v>
      </c>
      <c r="B963" s="2">
        <v>13200</v>
      </c>
      <c r="C963" s="2" t="s">
        <v>504</v>
      </c>
      <c r="D963" s="2">
        <v>1620001</v>
      </c>
      <c r="E963" s="2" t="s">
        <v>504</v>
      </c>
      <c r="F963" s="2" t="str">
        <f t="shared" si="77"/>
        <v>2132001620001</v>
      </c>
      <c r="G963" s="2" t="s">
        <v>45</v>
      </c>
      <c r="H963" s="4">
        <v>2000</v>
      </c>
      <c r="I963" s="4">
        <v>0</v>
      </c>
      <c r="J963" s="4">
        <v>2000</v>
      </c>
      <c r="K963" s="4">
        <v>1186</v>
      </c>
      <c r="L963" s="4">
        <v>1186</v>
      </c>
      <c r="M963" s="4">
        <v>1186</v>
      </c>
      <c r="N963" s="4">
        <v>0</v>
      </c>
      <c r="O963" s="4">
        <v>814</v>
      </c>
      <c r="P963" s="20">
        <f t="shared" si="78"/>
        <v>0.59299999999999997</v>
      </c>
      <c r="Q963" s="20">
        <f t="shared" ref="Q963:Q1026" si="79">(L963*100%)/J963</f>
        <v>0.59299999999999997</v>
      </c>
      <c r="R963" s="34">
        <f t="shared" ref="R963:R1026" si="80">L963-H963</f>
        <v>-814</v>
      </c>
      <c r="S963" s="34">
        <f t="shared" ref="S963:S1026" si="81">L963-J963</f>
        <v>-814</v>
      </c>
    </row>
    <row r="964" spans="1:19" hidden="1" x14ac:dyDescent="0.25">
      <c r="A964" s="2">
        <v>7</v>
      </c>
      <c r="B964" s="2">
        <v>23103</v>
      </c>
      <c r="C964" s="2" t="s">
        <v>505</v>
      </c>
      <c r="D964" s="2">
        <v>2219905</v>
      </c>
      <c r="E964" s="2" t="s">
        <v>505</v>
      </c>
      <c r="F964" s="2" t="str">
        <f t="shared" si="77"/>
        <v>7231032219905</v>
      </c>
      <c r="G964" s="2" t="s">
        <v>77</v>
      </c>
      <c r="H964" s="4">
        <v>100</v>
      </c>
      <c r="I964" s="4">
        <v>0</v>
      </c>
      <c r="J964" s="4">
        <v>100</v>
      </c>
      <c r="K964" s="4">
        <v>0</v>
      </c>
      <c r="L964" s="4">
        <v>0</v>
      </c>
      <c r="M964" s="4">
        <v>0</v>
      </c>
      <c r="N964" s="4">
        <v>0</v>
      </c>
      <c r="O964" s="4">
        <v>100</v>
      </c>
      <c r="P964" s="20">
        <f t="shared" si="78"/>
        <v>0</v>
      </c>
      <c r="Q964" s="20">
        <f t="shared" si="79"/>
        <v>0</v>
      </c>
      <c r="R964" s="34">
        <f t="shared" si="80"/>
        <v>-100</v>
      </c>
      <c r="S964" s="34">
        <f t="shared" si="81"/>
        <v>-100</v>
      </c>
    </row>
    <row r="965" spans="1:19" hidden="1" x14ac:dyDescent="0.25">
      <c r="A965" s="2">
        <v>7</v>
      </c>
      <c r="B965" s="2">
        <v>23104</v>
      </c>
      <c r="C965" s="2" t="s">
        <v>505</v>
      </c>
      <c r="D965" s="2">
        <v>2219905</v>
      </c>
      <c r="E965" s="2" t="s">
        <v>505</v>
      </c>
      <c r="F965" s="2" t="str">
        <f t="shared" si="77"/>
        <v>7231042219905</v>
      </c>
      <c r="G965" s="2" t="s">
        <v>77</v>
      </c>
      <c r="H965" s="4">
        <v>100</v>
      </c>
      <c r="I965" s="4">
        <v>0</v>
      </c>
      <c r="J965" s="4">
        <v>100</v>
      </c>
      <c r="K965" s="4">
        <v>0</v>
      </c>
      <c r="L965" s="4">
        <v>0</v>
      </c>
      <c r="M965" s="4">
        <v>0</v>
      </c>
      <c r="N965" s="4">
        <v>0</v>
      </c>
      <c r="O965" s="4">
        <v>100</v>
      </c>
      <c r="P965" s="20">
        <f t="shared" si="78"/>
        <v>0</v>
      </c>
      <c r="Q965" s="20">
        <f t="shared" si="79"/>
        <v>0</v>
      </c>
      <c r="R965" s="34">
        <f t="shared" si="80"/>
        <v>-100</v>
      </c>
      <c r="S965" s="34">
        <f t="shared" si="81"/>
        <v>-100</v>
      </c>
    </row>
    <row r="966" spans="1:19" hidden="1" x14ac:dyDescent="0.25">
      <c r="A966" s="2">
        <v>8</v>
      </c>
      <c r="B966" s="2">
        <v>32702</v>
      </c>
      <c r="C966" s="2" t="s">
        <v>505</v>
      </c>
      <c r="D966" s="2">
        <v>2219905</v>
      </c>
      <c r="E966" s="2" t="s">
        <v>505</v>
      </c>
      <c r="F966" s="2" t="str">
        <f t="shared" si="77"/>
        <v>8327022219905</v>
      </c>
      <c r="G966" s="2" t="s">
        <v>77</v>
      </c>
      <c r="H966" s="4">
        <v>300</v>
      </c>
      <c r="I966" s="4">
        <v>0</v>
      </c>
      <c r="J966" s="4">
        <v>300</v>
      </c>
      <c r="K966" s="4">
        <v>0</v>
      </c>
      <c r="L966" s="4">
        <v>0</v>
      </c>
      <c r="M966" s="4">
        <v>0</v>
      </c>
      <c r="N966" s="4">
        <v>0</v>
      </c>
      <c r="O966" s="4">
        <v>300</v>
      </c>
      <c r="P966" s="20">
        <f t="shared" si="78"/>
        <v>0</v>
      </c>
      <c r="Q966" s="20">
        <f t="shared" si="79"/>
        <v>0</v>
      </c>
      <c r="R966" s="34">
        <f t="shared" si="80"/>
        <v>-300</v>
      </c>
      <c r="S966" s="34">
        <f t="shared" si="81"/>
        <v>-300</v>
      </c>
    </row>
    <row r="967" spans="1:19" hidden="1" x14ac:dyDescent="0.25">
      <c r="A967" s="2">
        <v>2</v>
      </c>
      <c r="B967" s="2">
        <v>13200</v>
      </c>
      <c r="C967" s="2" t="s">
        <v>505</v>
      </c>
      <c r="D967" s="2">
        <v>2270401</v>
      </c>
      <c r="E967" s="2" t="s">
        <v>505</v>
      </c>
      <c r="F967" s="2" t="str">
        <f t="shared" si="77"/>
        <v>2132002270401</v>
      </c>
      <c r="G967" s="2" t="s">
        <v>135</v>
      </c>
      <c r="H967" s="4">
        <v>3000</v>
      </c>
      <c r="I967" s="4">
        <v>0</v>
      </c>
      <c r="J967" s="4">
        <v>3000</v>
      </c>
      <c r="K967" s="4">
        <v>1052.7</v>
      </c>
      <c r="L967" s="4">
        <v>1052.7</v>
      </c>
      <c r="M967" s="4">
        <v>1052.7</v>
      </c>
      <c r="N967" s="4">
        <v>0</v>
      </c>
      <c r="O967" s="4">
        <v>1947.3</v>
      </c>
      <c r="P967" s="20">
        <f t="shared" si="78"/>
        <v>0.35089999999999999</v>
      </c>
      <c r="Q967" s="20">
        <f t="shared" si="79"/>
        <v>0.35089999999999999</v>
      </c>
      <c r="R967" s="34">
        <f t="shared" si="80"/>
        <v>-1947.3</v>
      </c>
      <c r="S967" s="34">
        <f t="shared" si="81"/>
        <v>-1947.3</v>
      </c>
    </row>
    <row r="968" spans="1:19" hidden="1" x14ac:dyDescent="0.25">
      <c r="A968" s="2">
        <v>6</v>
      </c>
      <c r="B968" s="2">
        <v>24140</v>
      </c>
      <c r="C968" s="2" t="s">
        <v>505</v>
      </c>
      <c r="D968" s="2">
        <v>2312000</v>
      </c>
      <c r="E968" s="2" t="s">
        <v>505</v>
      </c>
      <c r="F968" s="2" t="str">
        <f t="shared" si="77"/>
        <v>6241402312000</v>
      </c>
      <c r="G968" s="2" t="s">
        <v>325</v>
      </c>
      <c r="H968" s="4">
        <v>0</v>
      </c>
      <c r="I968" s="4">
        <v>300</v>
      </c>
      <c r="J968" s="4">
        <v>300</v>
      </c>
      <c r="K968" s="4">
        <v>0</v>
      </c>
      <c r="L968" s="4">
        <v>0</v>
      </c>
      <c r="M968" s="4">
        <v>0</v>
      </c>
      <c r="N968" s="4">
        <v>0</v>
      </c>
      <c r="O968" s="4">
        <v>300</v>
      </c>
      <c r="P968" s="20" t="e">
        <f t="shared" si="78"/>
        <v>#DIV/0!</v>
      </c>
      <c r="Q968" s="20">
        <f t="shared" si="79"/>
        <v>0</v>
      </c>
      <c r="R968" s="34">
        <f t="shared" si="80"/>
        <v>0</v>
      </c>
      <c r="S968" s="34">
        <f t="shared" si="81"/>
        <v>-300</v>
      </c>
    </row>
    <row r="969" spans="1:19" hidden="1" x14ac:dyDescent="0.25">
      <c r="A969" s="2">
        <v>8</v>
      </c>
      <c r="B969" s="2">
        <v>32702</v>
      </c>
      <c r="C969" s="2" t="s">
        <v>505</v>
      </c>
      <c r="D969" s="2">
        <v>2269920</v>
      </c>
      <c r="E969" s="2" t="s">
        <v>505</v>
      </c>
      <c r="F969" s="2" t="str">
        <f t="shared" si="77"/>
        <v>8327022269920</v>
      </c>
      <c r="G969" s="2" t="s">
        <v>404</v>
      </c>
      <c r="H969" s="4">
        <v>2500</v>
      </c>
      <c r="I969" s="4">
        <v>0</v>
      </c>
      <c r="J969" s="4">
        <v>2500</v>
      </c>
      <c r="K969" s="4">
        <v>0</v>
      </c>
      <c r="L969" s="4">
        <v>0</v>
      </c>
      <c r="M969" s="4">
        <v>0</v>
      </c>
      <c r="N969" s="4">
        <v>0</v>
      </c>
      <c r="O969" s="4">
        <v>2500</v>
      </c>
      <c r="P969" s="20">
        <f t="shared" si="78"/>
        <v>0</v>
      </c>
      <c r="Q969" s="20">
        <f t="shared" si="79"/>
        <v>0</v>
      </c>
      <c r="R969" s="34">
        <f t="shared" si="80"/>
        <v>-2500</v>
      </c>
      <c r="S969" s="34">
        <f t="shared" si="81"/>
        <v>-2500</v>
      </c>
    </row>
    <row r="970" spans="1:19" hidden="1" x14ac:dyDescent="0.25">
      <c r="A970" s="2">
        <v>1</v>
      </c>
      <c r="B970" s="2">
        <v>33301</v>
      </c>
      <c r="C970" s="2" t="s">
        <v>505</v>
      </c>
      <c r="D970" s="2">
        <v>2220101</v>
      </c>
      <c r="E970" s="2" t="s">
        <v>505</v>
      </c>
      <c r="F970" s="2" t="str">
        <f t="shared" si="77"/>
        <v>1333012220101</v>
      </c>
      <c r="G970" s="2" t="s">
        <v>58</v>
      </c>
      <c r="H970" s="4">
        <v>300</v>
      </c>
      <c r="I970" s="4">
        <v>0</v>
      </c>
      <c r="J970" s="4">
        <v>300</v>
      </c>
      <c r="K970" s="4">
        <v>0</v>
      </c>
      <c r="L970" s="4">
        <v>0</v>
      </c>
      <c r="M970" s="4">
        <v>0</v>
      </c>
      <c r="N970" s="4">
        <v>0</v>
      </c>
      <c r="O970" s="4">
        <v>300</v>
      </c>
      <c r="P970" s="20">
        <f t="shared" si="78"/>
        <v>0</v>
      </c>
      <c r="Q970" s="20">
        <f t="shared" si="79"/>
        <v>0</v>
      </c>
      <c r="R970" s="34">
        <f t="shared" si="80"/>
        <v>-300</v>
      </c>
      <c r="S970" s="34">
        <f t="shared" si="81"/>
        <v>-300</v>
      </c>
    </row>
    <row r="971" spans="1:19" hidden="1" x14ac:dyDescent="0.25">
      <c r="A971" s="2">
        <v>1</v>
      </c>
      <c r="B971" s="2">
        <v>33302</v>
      </c>
      <c r="C971" s="2" t="s">
        <v>505</v>
      </c>
      <c r="D971" s="2">
        <v>2220101</v>
      </c>
      <c r="E971" s="2" t="s">
        <v>505</v>
      </c>
      <c r="F971" s="2" t="str">
        <f t="shared" si="77"/>
        <v>1333022220101</v>
      </c>
      <c r="G971" s="2" t="s">
        <v>58</v>
      </c>
      <c r="H971" s="4">
        <v>800</v>
      </c>
      <c r="I971" s="4">
        <v>0</v>
      </c>
      <c r="J971" s="4">
        <v>800</v>
      </c>
      <c r="K971" s="4">
        <v>800</v>
      </c>
      <c r="L971" s="4">
        <v>404.95</v>
      </c>
      <c r="M971" s="4">
        <v>404.95</v>
      </c>
      <c r="N971" s="4">
        <v>0</v>
      </c>
      <c r="O971" s="4">
        <v>395.05</v>
      </c>
      <c r="P971" s="20">
        <f t="shared" si="78"/>
        <v>0.50618750000000001</v>
      </c>
      <c r="Q971" s="20">
        <f t="shared" si="79"/>
        <v>0.50618750000000001</v>
      </c>
      <c r="R971" s="34">
        <f t="shared" si="80"/>
        <v>-395.05</v>
      </c>
      <c r="S971" s="34">
        <f t="shared" si="81"/>
        <v>-395.05</v>
      </c>
    </row>
    <row r="972" spans="1:19" hidden="1" x14ac:dyDescent="0.25">
      <c r="A972" s="2">
        <v>1</v>
      </c>
      <c r="B972" s="2">
        <v>49100</v>
      </c>
      <c r="C972" s="2" t="s">
        <v>505</v>
      </c>
      <c r="D972" s="2">
        <v>2220101</v>
      </c>
      <c r="E972" s="2" t="s">
        <v>505</v>
      </c>
      <c r="F972" s="2" t="str">
        <f t="shared" si="77"/>
        <v>1491002220101</v>
      </c>
      <c r="G972" s="2" t="s">
        <v>58</v>
      </c>
      <c r="H972" s="4">
        <v>100</v>
      </c>
      <c r="I972" s="4">
        <v>0</v>
      </c>
      <c r="J972" s="4">
        <v>100</v>
      </c>
      <c r="K972" s="4">
        <v>0</v>
      </c>
      <c r="L972" s="4">
        <v>0</v>
      </c>
      <c r="M972" s="4">
        <v>0</v>
      </c>
      <c r="N972" s="4">
        <v>0</v>
      </c>
      <c r="O972" s="4">
        <v>100</v>
      </c>
      <c r="P972" s="20">
        <f t="shared" si="78"/>
        <v>0</v>
      </c>
      <c r="Q972" s="20">
        <f t="shared" si="79"/>
        <v>0</v>
      </c>
      <c r="R972" s="34">
        <f t="shared" si="80"/>
        <v>-100</v>
      </c>
      <c r="S972" s="34">
        <f t="shared" si="81"/>
        <v>-100</v>
      </c>
    </row>
    <row r="973" spans="1:19" hidden="1" x14ac:dyDescent="0.25">
      <c r="A973" s="2">
        <v>1</v>
      </c>
      <c r="B973" s="2">
        <v>92000</v>
      </c>
      <c r="C973" s="2" t="s">
        <v>505</v>
      </c>
      <c r="D973" s="2">
        <v>2220101</v>
      </c>
      <c r="E973" s="2" t="s">
        <v>505</v>
      </c>
      <c r="F973" s="2" t="str">
        <f t="shared" si="77"/>
        <v>1920002220101</v>
      </c>
      <c r="G973" s="2" t="s">
        <v>58</v>
      </c>
      <c r="H973" s="4">
        <v>22198.9</v>
      </c>
      <c r="I973" s="4">
        <v>0</v>
      </c>
      <c r="J973" s="4">
        <v>22198.9</v>
      </c>
      <c r="K973" s="4">
        <v>22469.9</v>
      </c>
      <c r="L973" s="4">
        <v>16443.150000000001</v>
      </c>
      <c r="M973" s="4">
        <v>16443.150000000001</v>
      </c>
      <c r="N973" s="4">
        <v>0</v>
      </c>
      <c r="O973" s="4">
        <v>5755.75</v>
      </c>
      <c r="P973" s="20">
        <f t="shared" si="78"/>
        <v>0.7407191347319011</v>
      </c>
      <c r="Q973" s="20">
        <f t="shared" si="79"/>
        <v>0.7407191347319011</v>
      </c>
      <c r="R973" s="34">
        <f t="shared" si="80"/>
        <v>-5755.75</v>
      </c>
      <c r="S973" s="34">
        <f t="shared" si="81"/>
        <v>-5755.75</v>
      </c>
    </row>
    <row r="974" spans="1:19" hidden="1" x14ac:dyDescent="0.25">
      <c r="A974" s="2">
        <v>1</v>
      </c>
      <c r="B974" s="2">
        <v>92001</v>
      </c>
      <c r="C974" s="2" t="s">
        <v>505</v>
      </c>
      <c r="D974" s="2">
        <v>2220101</v>
      </c>
      <c r="E974" s="2" t="s">
        <v>505</v>
      </c>
      <c r="F974" s="2" t="str">
        <f t="shared" si="77"/>
        <v>1920012220101</v>
      </c>
      <c r="G974" s="2" t="s">
        <v>58</v>
      </c>
      <c r="H974" s="4">
        <v>4824.72</v>
      </c>
      <c r="I974" s="4">
        <v>0</v>
      </c>
      <c r="J974" s="4">
        <v>4824.72</v>
      </c>
      <c r="K974" s="4">
        <v>4824.72</v>
      </c>
      <c r="L974" s="4">
        <v>4447.92</v>
      </c>
      <c r="M974" s="4">
        <v>4447.92</v>
      </c>
      <c r="N974" s="4">
        <v>0</v>
      </c>
      <c r="O974" s="4">
        <v>376.8</v>
      </c>
      <c r="P974" s="20">
        <f t="shared" si="78"/>
        <v>0.92190220365119635</v>
      </c>
      <c r="Q974" s="20">
        <f t="shared" si="79"/>
        <v>0.92190220365119635</v>
      </c>
      <c r="R974" s="34">
        <f t="shared" si="80"/>
        <v>-376.80000000000018</v>
      </c>
      <c r="S974" s="34">
        <f t="shared" si="81"/>
        <v>-376.80000000000018</v>
      </c>
    </row>
    <row r="975" spans="1:19" hidden="1" x14ac:dyDescent="0.25">
      <c r="A975" s="2">
        <v>6</v>
      </c>
      <c r="B975" s="2">
        <v>32600</v>
      </c>
      <c r="C975" s="2" t="s">
        <v>505</v>
      </c>
      <c r="D975" s="2">
        <v>2220101</v>
      </c>
      <c r="E975" s="2" t="s">
        <v>505</v>
      </c>
      <c r="F975" s="2" t="str">
        <f t="shared" si="77"/>
        <v>6326002220101</v>
      </c>
      <c r="G975" s="2" t="s">
        <v>58</v>
      </c>
      <c r="H975" s="4">
        <v>100</v>
      </c>
      <c r="I975" s="4">
        <v>0</v>
      </c>
      <c r="J975" s="4">
        <v>100</v>
      </c>
      <c r="K975" s="4">
        <v>0</v>
      </c>
      <c r="L975" s="4">
        <v>0</v>
      </c>
      <c r="M975" s="4">
        <v>0</v>
      </c>
      <c r="N975" s="4">
        <v>0</v>
      </c>
      <c r="O975" s="4">
        <v>100</v>
      </c>
      <c r="P975" s="20">
        <f t="shared" si="78"/>
        <v>0</v>
      </c>
      <c r="Q975" s="20">
        <f t="shared" si="79"/>
        <v>0</v>
      </c>
      <c r="R975" s="34">
        <f t="shared" si="80"/>
        <v>-100</v>
      </c>
      <c r="S975" s="34">
        <f t="shared" si="81"/>
        <v>-100</v>
      </c>
    </row>
    <row r="976" spans="1:19" hidden="1" x14ac:dyDescent="0.25">
      <c r="A976" s="2">
        <v>10</v>
      </c>
      <c r="B976" s="2">
        <v>15100</v>
      </c>
      <c r="C976" s="2" t="s">
        <v>505</v>
      </c>
      <c r="D976" s="2">
        <v>2302000</v>
      </c>
      <c r="E976" s="2" t="s">
        <v>505</v>
      </c>
      <c r="F976" s="2" t="str">
        <f t="shared" si="77"/>
        <v>10151002302000</v>
      </c>
      <c r="G976" s="2" t="s">
        <v>72</v>
      </c>
      <c r="H976" s="4">
        <v>50</v>
      </c>
      <c r="I976" s="4">
        <v>0</v>
      </c>
      <c r="J976" s="4">
        <v>50</v>
      </c>
      <c r="K976" s="4">
        <v>125.85</v>
      </c>
      <c r="L976" s="4">
        <v>125.85</v>
      </c>
      <c r="M976" s="4">
        <v>125.85</v>
      </c>
      <c r="N976" s="4">
        <v>0</v>
      </c>
      <c r="O976" s="4">
        <v>-75.849999999999994</v>
      </c>
      <c r="P976" s="20">
        <f t="shared" si="78"/>
        <v>2.5169999999999999</v>
      </c>
      <c r="Q976" s="20">
        <f t="shared" si="79"/>
        <v>2.5169999999999999</v>
      </c>
      <c r="R976" s="34">
        <f t="shared" si="80"/>
        <v>75.849999999999994</v>
      </c>
      <c r="S976" s="34">
        <f t="shared" si="81"/>
        <v>75.849999999999994</v>
      </c>
    </row>
    <row r="977" spans="1:19" hidden="1" x14ac:dyDescent="0.25">
      <c r="A977" s="2">
        <v>1</v>
      </c>
      <c r="B977" s="2">
        <v>33301</v>
      </c>
      <c r="C977" s="2" t="s">
        <v>505</v>
      </c>
      <c r="D977" s="2">
        <v>2302000</v>
      </c>
      <c r="E977" s="2" t="s">
        <v>505</v>
      </c>
      <c r="F977" s="2" t="str">
        <f t="shared" si="77"/>
        <v>1333012302000</v>
      </c>
      <c r="G977" s="2" t="s">
        <v>72</v>
      </c>
      <c r="H977" s="4">
        <v>50</v>
      </c>
      <c r="I977" s="4">
        <v>0</v>
      </c>
      <c r="J977" s="4">
        <v>50</v>
      </c>
      <c r="K977" s="4">
        <v>129.75</v>
      </c>
      <c r="L977" s="4">
        <v>129.75</v>
      </c>
      <c r="M977" s="4">
        <v>129.75</v>
      </c>
      <c r="N977" s="4">
        <v>0</v>
      </c>
      <c r="O977" s="4">
        <v>-79.75</v>
      </c>
      <c r="P977" s="20">
        <f t="shared" si="78"/>
        <v>2.5950000000000002</v>
      </c>
      <c r="Q977" s="20">
        <f t="shared" si="79"/>
        <v>2.5950000000000002</v>
      </c>
      <c r="R977" s="34">
        <f t="shared" si="80"/>
        <v>79.75</v>
      </c>
      <c r="S977" s="34">
        <f t="shared" si="81"/>
        <v>79.75</v>
      </c>
    </row>
    <row r="978" spans="1:19" hidden="1" x14ac:dyDescent="0.25">
      <c r="A978" s="2">
        <v>1</v>
      </c>
      <c r="B978" s="2">
        <v>33302</v>
      </c>
      <c r="C978" s="2" t="s">
        <v>505</v>
      </c>
      <c r="D978" s="2">
        <v>2302000</v>
      </c>
      <c r="E978" s="2" t="s">
        <v>505</v>
      </c>
      <c r="F978" s="2" t="str">
        <f t="shared" si="77"/>
        <v>1333022302000</v>
      </c>
      <c r="G978" s="2" t="s">
        <v>72</v>
      </c>
      <c r="H978" s="4">
        <v>50</v>
      </c>
      <c r="I978" s="4">
        <v>0</v>
      </c>
      <c r="J978" s="4">
        <v>50</v>
      </c>
      <c r="K978" s="4">
        <v>117.09</v>
      </c>
      <c r="L978" s="4">
        <v>117.09</v>
      </c>
      <c r="M978" s="4">
        <v>117.09</v>
      </c>
      <c r="N978" s="4">
        <v>0</v>
      </c>
      <c r="O978" s="4">
        <v>-67.09</v>
      </c>
      <c r="P978" s="20">
        <f t="shared" si="78"/>
        <v>2.3418000000000001</v>
      </c>
      <c r="Q978" s="20">
        <f t="shared" si="79"/>
        <v>2.3418000000000001</v>
      </c>
      <c r="R978" s="34">
        <f t="shared" si="80"/>
        <v>67.09</v>
      </c>
      <c r="S978" s="34">
        <f t="shared" si="81"/>
        <v>67.09</v>
      </c>
    </row>
    <row r="979" spans="1:19" hidden="1" x14ac:dyDescent="0.25">
      <c r="A979" s="2">
        <v>1</v>
      </c>
      <c r="B979" s="2">
        <v>34000</v>
      </c>
      <c r="C979" s="2" t="s">
        <v>505</v>
      </c>
      <c r="D979" s="2">
        <v>2302000</v>
      </c>
      <c r="E979" s="2" t="s">
        <v>505</v>
      </c>
      <c r="F979" s="2" t="str">
        <f t="shared" si="77"/>
        <v>1340002302000</v>
      </c>
      <c r="G979" s="2" t="s">
        <v>72</v>
      </c>
      <c r="H979" s="4">
        <v>100</v>
      </c>
      <c r="I979" s="4">
        <v>0</v>
      </c>
      <c r="J979" s="4">
        <v>100</v>
      </c>
      <c r="K979" s="4">
        <v>0</v>
      </c>
      <c r="L979" s="4">
        <v>0</v>
      </c>
      <c r="M979" s="4">
        <v>0</v>
      </c>
      <c r="N979" s="4">
        <v>0</v>
      </c>
      <c r="O979" s="4">
        <v>100</v>
      </c>
      <c r="P979" s="20">
        <f t="shared" si="78"/>
        <v>0</v>
      </c>
      <c r="Q979" s="20">
        <f t="shared" si="79"/>
        <v>0</v>
      </c>
      <c r="R979" s="34">
        <f t="shared" si="80"/>
        <v>-100</v>
      </c>
      <c r="S979" s="34">
        <f t="shared" si="81"/>
        <v>-100</v>
      </c>
    </row>
    <row r="980" spans="1:19" hidden="1" x14ac:dyDescent="0.25">
      <c r="A980" s="2">
        <v>1</v>
      </c>
      <c r="B980" s="2">
        <v>49100</v>
      </c>
      <c r="C980" s="2" t="s">
        <v>505</v>
      </c>
      <c r="D980" s="2">
        <v>2302000</v>
      </c>
      <c r="E980" s="2" t="s">
        <v>505</v>
      </c>
      <c r="F980" s="2" t="str">
        <f t="shared" si="77"/>
        <v>1491002302000</v>
      </c>
      <c r="G980" s="2" t="s">
        <v>72</v>
      </c>
      <c r="H980" s="4">
        <v>50</v>
      </c>
      <c r="I980" s="4">
        <v>0</v>
      </c>
      <c r="J980" s="4">
        <v>50</v>
      </c>
      <c r="K980" s="4">
        <v>83.05</v>
      </c>
      <c r="L980" s="4">
        <v>83.05</v>
      </c>
      <c r="M980" s="4">
        <v>83.05</v>
      </c>
      <c r="N980" s="4">
        <v>0</v>
      </c>
      <c r="O980" s="4">
        <v>-33.049999999999997</v>
      </c>
      <c r="P980" s="20">
        <f t="shared" si="78"/>
        <v>1.661</v>
      </c>
      <c r="Q980" s="20">
        <f t="shared" si="79"/>
        <v>1.661</v>
      </c>
      <c r="R980" s="34">
        <f t="shared" si="80"/>
        <v>33.049999999999997</v>
      </c>
      <c r="S980" s="34">
        <f t="shared" si="81"/>
        <v>33.049999999999997</v>
      </c>
    </row>
    <row r="981" spans="1:19" hidden="1" x14ac:dyDescent="0.25">
      <c r="A981" s="2">
        <v>1</v>
      </c>
      <c r="B981" s="2">
        <v>91200</v>
      </c>
      <c r="C981" s="2" t="s">
        <v>505</v>
      </c>
      <c r="D981" s="2">
        <v>2302000</v>
      </c>
      <c r="E981" s="2" t="s">
        <v>505</v>
      </c>
      <c r="F981" s="2" t="str">
        <f t="shared" si="77"/>
        <v>1912002302000</v>
      </c>
      <c r="G981" s="2" t="s">
        <v>72</v>
      </c>
      <c r="H981" s="4">
        <v>0</v>
      </c>
      <c r="I981" s="4">
        <v>0</v>
      </c>
      <c r="J981" s="4">
        <v>0</v>
      </c>
      <c r="K981" s="4">
        <v>824.45</v>
      </c>
      <c r="L981" s="4">
        <v>824.45</v>
      </c>
      <c r="M981" s="4">
        <v>824.45</v>
      </c>
      <c r="N981" s="4">
        <v>0</v>
      </c>
      <c r="O981" s="4">
        <v>-824.45</v>
      </c>
      <c r="P981" s="20" t="e">
        <f t="shared" si="78"/>
        <v>#DIV/0!</v>
      </c>
      <c r="Q981" s="20" t="e">
        <f t="shared" si="79"/>
        <v>#DIV/0!</v>
      </c>
      <c r="R981" s="34">
        <f t="shared" si="80"/>
        <v>824.45</v>
      </c>
      <c r="S981" s="34">
        <f t="shared" si="81"/>
        <v>824.45</v>
      </c>
    </row>
    <row r="982" spans="1:19" hidden="1" x14ac:dyDescent="0.25">
      <c r="A982" s="2">
        <v>1</v>
      </c>
      <c r="B982" s="2">
        <v>92000</v>
      </c>
      <c r="C982" s="2" t="s">
        <v>505</v>
      </c>
      <c r="D982" s="2">
        <v>2302000</v>
      </c>
      <c r="E982" s="2" t="s">
        <v>505</v>
      </c>
      <c r="F982" s="2" t="str">
        <f t="shared" si="77"/>
        <v>1920002302000</v>
      </c>
      <c r="G982" s="2" t="s">
        <v>72</v>
      </c>
      <c r="H982" s="4">
        <v>1000</v>
      </c>
      <c r="I982" s="4">
        <v>0</v>
      </c>
      <c r="J982" s="4">
        <v>1000</v>
      </c>
      <c r="K982" s="4">
        <v>352.15</v>
      </c>
      <c r="L982" s="4">
        <v>352.15</v>
      </c>
      <c r="M982" s="4">
        <v>352.15</v>
      </c>
      <c r="N982" s="4">
        <v>0</v>
      </c>
      <c r="O982" s="4">
        <v>647.85</v>
      </c>
      <c r="P982" s="20">
        <f t="shared" si="78"/>
        <v>0.35214999999999996</v>
      </c>
      <c r="Q982" s="20">
        <f t="shared" si="79"/>
        <v>0.35214999999999996</v>
      </c>
      <c r="R982" s="34">
        <f t="shared" si="80"/>
        <v>-647.85</v>
      </c>
      <c r="S982" s="34">
        <f t="shared" si="81"/>
        <v>-647.85</v>
      </c>
    </row>
    <row r="983" spans="1:19" hidden="1" x14ac:dyDescent="0.25">
      <c r="A983" s="2">
        <v>2</v>
      </c>
      <c r="B983" s="2">
        <v>13200</v>
      </c>
      <c r="C983" s="2" t="s">
        <v>505</v>
      </c>
      <c r="D983" s="2">
        <v>2302000</v>
      </c>
      <c r="E983" s="2" t="s">
        <v>505</v>
      </c>
      <c r="F983" s="2" t="str">
        <f t="shared" ref="F983:F1046" si="82">_xlfn.CONCAT(A983,B983,D983)</f>
        <v>2132002302000</v>
      </c>
      <c r="G983" s="2" t="s">
        <v>72</v>
      </c>
      <c r="H983" s="4">
        <v>1000</v>
      </c>
      <c r="I983" s="4">
        <v>0</v>
      </c>
      <c r="J983" s="4">
        <v>1000</v>
      </c>
      <c r="K983" s="4">
        <v>137.6</v>
      </c>
      <c r="L983" s="4">
        <v>137.6</v>
      </c>
      <c r="M983" s="4">
        <v>137.6</v>
      </c>
      <c r="N983" s="4">
        <v>0</v>
      </c>
      <c r="O983" s="4">
        <v>862.4</v>
      </c>
      <c r="P983" s="20">
        <f t="shared" ref="P983:P1046" si="83">(L983*100%)/H983</f>
        <v>0.1376</v>
      </c>
      <c r="Q983" s="20">
        <f t="shared" si="79"/>
        <v>0.1376</v>
      </c>
      <c r="R983" s="34">
        <f t="shared" si="80"/>
        <v>-862.4</v>
      </c>
      <c r="S983" s="34">
        <f t="shared" si="81"/>
        <v>-862.4</v>
      </c>
    </row>
    <row r="984" spans="1:19" hidden="1" x14ac:dyDescent="0.25">
      <c r="A984" s="2">
        <v>2</v>
      </c>
      <c r="B984" s="2">
        <v>43000</v>
      </c>
      <c r="C984" s="2" t="s">
        <v>505</v>
      </c>
      <c r="D984" s="2">
        <v>2302000</v>
      </c>
      <c r="E984" s="2" t="s">
        <v>505</v>
      </c>
      <c r="F984" s="2" t="str">
        <f t="shared" si="82"/>
        <v>2430002302000</v>
      </c>
      <c r="G984" s="2" t="s">
        <v>72</v>
      </c>
      <c r="H984" s="4">
        <v>50</v>
      </c>
      <c r="I984" s="4">
        <v>0</v>
      </c>
      <c r="J984" s="4">
        <v>50</v>
      </c>
      <c r="K984" s="4">
        <v>34.299999999999997</v>
      </c>
      <c r="L984" s="4">
        <v>34.299999999999997</v>
      </c>
      <c r="M984" s="4">
        <v>34.299999999999997</v>
      </c>
      <c r="N984" s="4">
        <v>0</v>
      </c>
      <c r="O984" s="4">
        <v>15.7</v>
      </c>
      <c r="P984" s="20">
        <f t="shared" si="83"/>
        <v>0.68599999999999994</v>
      </c>
      <c r="Q984" s="20">
        <f t="shared" si="79"/>
        <v>0.68599999999999994</v>
      </c>
      <c r="R984" s="34">
        <f t="shared" si="80"/>
        <v>-15.700000000000003</v>
      </c>
      <c r="S984" s="34">
        <f t="shared" si="81"/>
        <v>-15.700000000000003</v>
      </c>
    </row>
    <row r="985" spans="1:19" hidden="1" x14ac:dyDescent="0.25">
      <c r="A985" s="2">
        <v>3</v>
      </c>
      <c r="B985" s="2">
        <v>93100</v>
      </c>
      <c r="C985" s="2" t="s">
        <v>505</v>
      </c>
      <c r="D985" s="2">
        <v>2302000</v>
      </c>
      <c r="E985" s="2" t="s">
        <v>505</v>
      </c>
      <c r="F985" s="2" t="str">
        <f t="shared" si="82"/>
        <v>3931002302000</v>
      </c>
      <c r="G985" s="2" t="s">
        <v>72</v>
      </c>
      <c r="H985" s="4">
        <v>150</v>
      </c>
      <c r="I985" s="4">
        <v>0</v>
      </c>
      <c r="J985" s="4">
        <v>150</v>
      </c>
      <c r="K985" s="4">
        <v>40.85</v>
      </c>
      <c r="L985" s="4">
        <v>40.85</v>
      </c>
      <c r="M985" s="4">
        <v>40.85</v>
      </c>
      <c r="N985" s="4">
        <v>0</v>
      </c>
      <c r="O985" s="4">
        <v>109.15</v>
      </c>
      <c r="P985" s="20">
        <f t="shared" si="83"/>
        <v>0.27233333333333332</v>
      </c>
      <c r="Q985" s="20">
        <f t="shared" si="79"/>
        <v>0.27233333333333332</v>
      </c>
      <c r="R985" s="34">
        <f t="shared" si="80"/>
        <v>-109.15</v>
      </c>
      <c r="S985" s="34">
        <f t="shared" si="81"/>
        <v>-109.15</v>
      </c>
    </row>
    <row r="986" spans="1:19" hidden="1" x14ac:dyDescent="0.25">
      <c r="A986" s="2">
        <v>4</v>
      </c>
      <c r="B986" s="2">
        <v>15320</v>
      </c>
      <c r="C986" s="2" t="s">
        <v>505</v>
      </c>
      <c r="D986" s="2">
        <v>2302000</v>
      </c>
      <c r="E986" s="2" t="s">
        <v>505</v>
      </c>
      <c r="F986" s="2" t="str">
        <f t="shared" si="82"/>
        <v>4153202302000</v>
      </c>
      <c r="G986" s="2" t="s">
        <v>72</v>
      </c>
      <c r="H986" s="4">
        <v>50</v>
      </c>
      <c r="I986" s="4">
        <v>0</v>
      </c>
      <c r="J986" s="4">
        <v>50</v>
      </c>
      <c r="K986" s="4">
        <v>88</v>
      </c>
      <c r="L986" s="4">
        <v>88</v>
      </c>
      <c r="M986" s="4">
        <v>88</v>
      </c>
      <c r="N986" s="4">
        <v>0</v>
      </c>
      <c r="O986" s="4">
        <v>-38</v>
      </c>
      <c r="P986" s="20">
        <f t="shared" si="83"/>
        <v>1.76</v>
      </c>
      <c r="Q986" s="20">
        <f t="shared" si="79"/>
        <v>1.76</v>
      </c>
      <c r="R986" s="34">
        <f t="shared" si="80"/>
        <v>38</v>
      </c>
      <c r="S986" s="34">
        <f t="shared" si="81"/>
        <v>38</v>
      </c>
    </row>
    <row r="987" spans="1:19" hidden="1" x14ac:dyDescent="0.25">
      <c r="A987" s="2">
        <v>4</v>
      </c>
      <c r="B987" s="2">
        <v>16300</v>
      </c>
      <c r="C987" s="2" t="s">
        <v>505</v>
      </c>
      <c r="D987" s="2">
        <v>2302000</v>
      </c>
      <c r="E987" s="2" t="s">
        <v>505</v>
      </c>
      <c r="F987" s="2" t="str">
        <f t="shared" si="82"/>
        <v>4163002302000</v>
      </c>
      <c r="G987" s="2" t="s">
        <v>72</v>
      </c>
      <c r="H987" s="4">
        <v>50</v>
      </c>
      <c r="I987" s="4">
        <v>0</v>
      </c>
      <c r="J987" s="4">
        <v>50</v>
      </c>
      <c r="K987" s="4">
        <v>0</v>
      </c>
      <c r="L987" s="4">
        <v>0</v>
      </c>
      <c r="M987" s="4">
        <v>0</v>
      </c>
      <c r="N987" s="4">
        <v>0</v>
      </c>
      <c r="O987" s="4">
        <v>50</v>
      </c>
      <c r="P987" s="20">
        <f t="shared" si="83"/>
        <v>0</v>
      </c>
      <c r="Q987" s="20">
        <f t="shared" si="79"/>
        <v>0</v>
      </c>
      <c r="R987" s="34">
        <f t="shared" si="80"/>
        <v>-50</v>
      </c>
      <c r="S987" s="34">
        <f t="shared" si="81"/>
        <v>-50</v>
      </c>
    </row>
    <row r="988" spans="1:19" hidden="1" x14ac:dyDescent="0.25">
      <c r="A988" s="2">
        <v>4</v>
      </c>
      <c r="B988" s="2">
        <v>16400</v>
      </c>
      <c r="C988" s="2" t="s">
        <v>505</v>
      </c>
      <c r="D988" s="2">
        <v>2302000</v>
      </c>
      <c r="E988" s="2" t="s">
        <v>505</v>
      </c>
      <c r="F988" s="2" t="str">
        <f t="shared" si="82"/>
        <v>4164002302000</v>
      </c>
      <c r="G988" s="2" t="s">
        <v>72</v>
      </c>
      <c r="H988" s="4">
        <v>50</v>
      </c>
      <c r="I988" s="4">
        <v>0</v>
      </c>
      <c r="J988" s="4">
        <v>50</v>
      </c>
      <c r="K988" s="4">
        <v>0</v>
      </c>
      <c r="L988" s="4">
        <v>0</v>
      </c>
      <c r="M988" s="4">
        <v>0</v>
      </c>
      <c r="N988" s="4">
        <v>0</v>
      </c>
      <c r="O988" s="4">
        <v>50</v>
      </c>
      <c r="P988" s="20">
        <f t="shared" si="83"/>
        <v>0</v>
      </c>
      <c r="Q988" s="20">
        <f t="shared" si="79"/>
        <v>0</v>
      </c>
      <c r="R988" s="34">
        <f t="shared" si="80"/>
        <v>-50</v>
      </c>
      <c r="S988" s="34">
        <f t="shared" si="81"/>
        <v>-50</v>
      </c>
    </row>
    <row r="989" spans="1:19" hidden="1" x14ac:dyDescent="0.25">
      <c r="A989" s="2">
        <v>4</v>
      </c>
      <c r="B989" s="2">
        <v>16500</v>
      </c>
      <c r="C989" s="2" t="s">
        <v>505</v>
      </c>
      <c r="D989" s="2">
        <v>2302000</v>
      </c>
      <c r="E989" s="2" t="s">
        <v>505</v>
      </c>
      <c r="F989" s="2" t="str">
        <f t="shared" si="82"/>
        <v>4165002302000</v>
      </c>
      <c r="G989" s="2" t="s">
        <v>72</v>
      </c>
      <c r="H989" s="4">
        <v>50</v>
      </c>
      <c r="I989" s="4">
        <v>0</v>
      </c>
      <c r="J989" s="4">
        <v>50</v>
      </c>
      <c r="K989" s="4">
        <v>0</v>
      </c>
      <c r="L989" s="4">
        <v>0</v>
      </c>
      <c r="M989" s="4">
        <v>0</v>
      </c>
      <c r="N989" s="4">
        <v>0</v>
      </c>
      <c r="O989" s="4">
        <v>50</v>
      </c>
      <c r="P989" s="20">
        <f t="shared" si="83"/>
        <v>0</v>
      </c>
      <c r="Q989" s="20">
        <f t="shared" si="79"/>
        <v>0</v>
      </c>
      <c r="R989" s="34">
        <f t="shared" si="80"/>
        <v>-50</v>
      </c>
      <c r="S989" s="34">
        <f t="shared" si="81"/>
        <v>-50</v>
      </c>
    </row>
    <row r="990" spans="1:19" hidden="1" x14ac:dyDescent="0.25">
      <c r="A990" s="2">
        <v>4</v>
      </c>
      <c r="B990" s="2">
        <v>17100</v>
      </c>
      <c r="C990" s="2" t="s">
        <v>505</v>
      </c>
      <c r="D990" s="2">
        <v>2302000</v>
      </c>
      <c r="E990" s="2" t="s">
        <v>505</v>
      </c>
      <c r="F990" s="2" t="str">
        <f t="shared" si="82"/>
        <v>4171002302000</v>
      </c>
      <c r="G990" s="2" t="s">
        <v>72</v>
      </c>
      <c r="H990" s="4">
        <v>50</v>
      </c>
      <c r="I990" s="4">
        <v>0</v>
      </c>
      <c r="J990" s="4">
        <v>50</v>
      </c>
      <c r="K990" s="4">
        <v>88</v>
      </c>
      <c r="L990" s="4">
        <v>88</v>
      </c>
      <c r="M990" s="4">
        <v>88</v>
      </c>
      <c r="N990" s="4">
        <v>0</v>
      </c>
      <c r="O990" s="4">
        <v>-38</v>
      </c>
      <c r="P990" s="20">
        <f t="shared" si="83"/>
        <v>1.76</v>
      </c>
      <c r="Q990" s="20">
        <f t="shared" si="79"/>
        <v>1.76</v>
      </c>
      <c r="R990" s="34">
        <f t="shared" si="80"/>
        <v>38</v>
      </c>
      <c r="S990" s="34">
        <f t="shared" si="81"/>
        <v>38</v>
      </c>
    </row>
    <row r="991" spans="1:19" hidden="1" x14ac:dyDescent="0.25">
      <c r="A991" s="2">
        <v>5</v>
      </c>
      <c r="B991" s="2">
        <v>33000</v>
      </c>
      <c r="C991" s="2" t="s">
        <v>505</v>
      </c>
      <c r="D991" s="2">
        <v>2302000</v>
      </c>
      <c r="E991" s="2" t="s">
        <v>505</v>
      </c>
      <c r="F991" s="2" t="str">
        <f t="shared" si="82"/>
        <v>5330002302000</v>
      </c>
      <c r="G991" s="2" t="s">
        <v>72</v>
      </c>
      <c r="H991" s="4">
        <v>300</v>
      </c>
      <c r="I991" s="4">
        <v>0</v>
      </c>
      <c r="J991" s="4">
        <v>300</v>
      </c>
      <c r="K991" s="4">
        <v>893.69</v>
      </c>
      <c r="L991" s="4">
        <v>893.69</v>
      </c>
      <c r="M991" s="4">
        <v>893.69</v>
      </c>
      <c r="N991" s="4">
        <v>0</v>
      </c>
      <c r="O991" s="4">
        <v>-593.69000000000005</v>
      </c>
      <c r="P991" s="20">
        <f t="shared" si="83"/>
        <v>2.978966666666667</v>
      </c>
      <c r="Q991" s="20">
        <f t="shared" si="79"/>
        <v>2.978966666666667</v>
      </c>
      <c r="R991" s="34">
        <f t="shared" si="80"/>
        <v>593.69000000000005</v>
      </c>
      <c r="S991" s="34">
        <f t="shared" si="81"/>
        <v>593.69000000000005</v>
      </c>
    </row>
    <row r="992" spans="1:19" hidden="1" x14ac:dyDescent="0.25">
      <c r="A992" s="2">
        <v>5</v>
      </c>
      <c r="B992" s="2">
        <v>33210</v>
      </c>
      <c r="C992" s="2" t="s">
        <v>505</v>
      </c>
      <c r="D992" s="2">
        <v>2302000</v>
      </c>
      <c r="E992" s="2" t="s">
        <v>505</v>
      </c>
      <c r="F992" s="2" t="str">
        <f t="shared" si="82"/>
        <v>5332102302000</v>
      </c>
      <c r="G992" s="2" t="s">
        <v>72</v>
      </c>
      <c r="H992" s="4">
        <v>100</v>
      </c>
      <c r="I992" s="4">
        <v>0</v>
      </c>
      <c r="J992" s="4">
        <v>100</v>
      </c>
      <c r="K992" s="4">
        <v>28.2</v>
      </c>
      <c r="L992" s="4">
        <v>28.2</v>
      </c>
      <c r="M992" s="4">
        <v>28.2</v>
      </c>
      <c r="N992" s="4">
        <v>0</v>
      </c>
      <c r="O992" s="4">
        <v>71.8</v>
      </c>
      <c r="P992" s="20">
        <f t="shared" si="83"/>
        <v>0.28199999999999997</v>
      </c>
      <c r="Q992" s="20">
        <f t="shared" si="79"/>
        <v>0.28199999999999997</v>
      </c>
      <c r="R992" s="34">
        <f t="shared" si="80"/>
        <v>-71.8</v>
      </c>
      <c r="S992" s="34">
        <f t="shared" si="81"/>
        <v>-71.8</v>
      </c>
    </row>
    <row r="993" spans="1:19" hidden="1" x14ac:dyDescent="0.25">
      <c r="A993" s="2">
        <v>5</v>
      </c>
      <c r="B993" s="2">
        <v>33401</v>
      </c>
      <c r="C993" s="2" t="s">
        <v>505</v>
      </c>
      <c r="D993" s="2">
        <v>2302000</v>
      </c>
      <c r="E993" s="2" t="s">
        <v>505</v>
      </c>
      <c r="F993" s="2" t="str">
        <f t="shared" si="82"/>
        <v>5334012302000</v>
      </c>
      <c r="G993" s="2" t="s">
        <v>72</v>
      </c>
      <c r="H993" s="4">
        <v>0</v>
      </c>
      <c r="I993" s="4">
        <v>0</v>
      </c>
      <c r="J993" s="4">
        <v>0</v>
      </c>
      <c r="K993" s="4">
        <v>12.3</v>
      </c>
      <c r="L993" s="4">
        <v>12.3</v>
      </c>
      <c r="M993" s="4">
        <v>12.3</v>
      </c>
      <c r="N993" s="4">
        <v>0</v>
      </c>
      <c r="O993" s="4">
        <v>-12.3</v>
      </c>
      <c r="P993" s="20" t="e">
        <f t="shared" si="83"/>
        <v>#DIV/0!</v>
      </c>
      <c r="Q993" s="20" t="e">
        <f t="shared" si="79"/>
        <v>#DIV/0!</v>
      </c>
      <c r="R993" s="34">
        <f t="shared" si="80"/>
        <v>12.3</v>
      </c>
      <c r="S993" s="34">
        <f t="shared" si="81"/>
        <v>12.3</v>
      </c>
    </row>
    <row r="994" spans="1:19" hidden="1" x14ac:dyDescent="0.25">
      <c r="A994" s="2">
        <v>5</v>
      </c>
      <c r="B994" s="2">
        <v>92400</v>
      </c>
      <c r="C994" s="2" t="s">
        <v>505</v>
      </c>
      <c r="D994" s="2">
        <v>2302000</v>
      </c>
      <c r="E994" s="2" t="s">
        <v>505</v>
      </c>
      <c r="F994" s="2" t="str">
        <f t="shared" si="82"/>
        <v>5924002302000</v>
      </c>
      <c r="G994" s="2" t="s">
        <v>72</v>
      </c>
      <c r="H994" s="4">
        <v>100</v>
      </c>
      <c r="I994" s="4">
        <v>0</v>
      </c>
      <c r="J994" s="4">
        <v>100</v>
      </c>
      <c r="K994" s="4">
        <v>0</v>
      </c>
      <c r="L994" s="4">
        <v>0</v>
      </c>
      <c r="M994" s="4">
        <v>0</v>
      </c>
      <c r="N994" s="4">
        <v>0</v>
      </c>
      <c r="O994" s="4">
        <v>100</v>
      </c>
      <c r="P994" s="20">
        <f t="shared" si="83"/>
        <v>0</v>
      </c>
      <c r="Q994" s="20">
        <f t="shared" si="79"/>
        <v>0</v>
      </c>
      <c r="R994" s="34">
        <f t="shared" si="80"/>
        <v>-100</v>
      </c>
      <c r="S994" s="34">
        <f t="shared" si="81"/>
        <v>-100</v>
      </c>
    </row>
    <row r="995" spans="1:19" hidden="1" x14ac:dyDescent="0.25">
      <c r="A995" s="2">
        <v>6</v>
      </c>
      <c r="B995" s="2">
        <v>24100</v>
      </c>
      <c r="C995" s="2" t="s">
        <v>505</v>
      </c>
      <c r="D995" s="2">
        <v>2302000</v>
      </c>
      <c r="E995" s="2" t="s">
        <v>505</v>
      </c>
      <c r="F995" s="2" t="str">
        <f t="shared" si="82"/>
        <v>6241002302000</v>
      </c>
      <c r="G995" s="2" t="s">
        <v>72</v>
      </c>
      <c r="H995" s="4">
        <v>0</v>
      </c>
      <c r="I995" s="4">
        <v>0</v>
      </c>
      <c r="J995" s="4">
        <v>0</v>
      </c>
      <c r="K995" s="4">
        <v>19</v>
      </c>
      <c r="L995" s="4">
        <v>19</v>
      </c>
      <c r="M995" s="4">
        <v>19</v>
      </c>
      <c r="N995" s="4">
        <v>0</v>
      </c>
      <c r="O995" s="4">
        <v>-19</v>
      </c>
      <c r="P995" s="20" t="e">
        <f t="shared" si="83"/>
        <v>#DIV/0!</v>
      </c>
      <c r="Q995" s="20" t="e">
        <f t="shared" si="79"/>
        <v>#DIV/0!</v>
      </c>
      <c r="R995" s="34">
        <f t="shared" si="80"/>
        <v>19</v>
      </c>
      <c r="S995" s="34">
        <f t="shared" si="81"/>
        <v>19</v>
      </c>
    </row>
    <row r="996" spans="1:19" hidden="1" x14ac:dyDescent="0.25">
      <c r="A996" s="2">
        <v>6</v>
      </c>
      <c r="B996" s="2">
        <v>24136</v>
      </c>
      <c r="C996" s="2" t="s">
        <v>505</v>
      </c>
      <c r="D996" s="2">
        <v>2302000</v>
      </c>
      <c r="E996" s="2" t="s">
        <v>505</v>
      </c>
      <c r="F996" s="2" t="str">
        <f t="shared" si="82"/>
        <v>6241362302000</v>
      </c>
      <c r="G996" s="2" t="s">
        <v>72</v>
      </c>
      <c r="H996" s="4">
        <v>0</v>
      </c>
      <c r="I996" s="4">
        <v>0</v>
      </c>
      <c r="J996" s="4">
        <v>0</v>
      </c>
      <c r="K996" s="4">
        <v>13</v>
      </c>
      <c r="L996" s="4">
        <v>13</v>
      </c>
      <c r="M996" s="4">
        <v>13</v>
      </c>
      <c r="N996" s="4">
        <v>0</v>
      </c>
      <c r="O996" s="4">
        <v>-13</v>
      </c>
      <c r="P996" s="20" t="e">
        <f t="shared" si="83"/>
        <v>#DIV/0!</v>
      </c>
      <c r="Q996" s="20" t="e">
        <f t="shared" si="79"/>
        <v>#DIV/0!</v>
      </c>
      <c r="R996" s="34">
        <f t="shared" si="80"/>
        <v>13</v>
      </c>
      <c r="S996" s="34">
        <f t="shared" si="81"/>
        <v>13</v>
      </c>
    </row>
    <row r="997" spans="1:19" hidden="1" x14ac:dyDescent="0.25">
      <c r="A997" s="2">
        <v>6</v>
      </c>
      <c r="B997" s="2">
        <v>32000</v>
      </c>
      <c r="C997" s="2" t="s">
        <v>505</v>
      </c>
      <c r="D997" s="2">
        <v>2302000</v>
      </c>
      <c r="E997" s="2" t="s">
        <v>505</v>
      </c>
      <c r="F997" s="2" t="str">
        <f t="shared" si="82"/>
        <v>6320002302000</v>
      </c>
      <c r="G997" s="2" t="s">
        <v>72</v>
      </c>
      <c r="H997" s="4">
        <v>50</v>
      </c>
      <c r="I997" s="4">
        <v>0</v>
      </c>
      <c r="J997" s="4">
        <v>50</v>
      </c>
      <c r="K997" s="4">
        <v>15.9</v>
      </c>
      <c r="L997" s="4">
        <v>15.9</v>
      </c>
      <c r="M997" s="4">
        <v>15.9</v>
      </c>
      <c r="N997" s="4">
        <v>0</v>
      </c>
      <c r="O997" s="4">
        <v>34.1</v>
      </c>
      <c r="P997" s="20">
        <f t="shared" si="83"/>
        <v>0.318</v>
      </c>
      <c r="Q997" s="20">
        <f t="shared" si="79"/>
        <v>0.318</v>
      </c>
      <c r="R997" s="34">
        <f t="shared" si="80"/>
        <v>-34.1</v>
      </c>
      <c r="S997" s="34">
        <f t="shared" si="81"/>
        <v>-34.1</v>
      </c>
    </row>
    <row r="998" spans="1:19" hidden="1" x14ac:dyDescent="0.25">
      <c r="A998" s="2">
        <v>2</v>
      </c>
      <c r="B998" s="2">
        <v>43000</v>
      </c>
      <c r="C998" s="2" t="s">
        <v>507</v>
      </c>
      <c r="D998" s="2">
        <v>4790001</v>
      </c>
      <c r="E998" s="2" t="s">
        <v>507</v>
      </c>
      <c r="F998" s="2" t="str">
        <f t="shared" si="82"/>
        <v>2430004790001</v>
      </c>
      <c r="G998" s="2" t="s">
        <v>145</v>
      </c>
      <c r="H998" s="4">
        <v>600</v>
      </c>
      <c r="I998" s="4">
        <v>-600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20">
        <f t="shared" si="83"/>
        <v>0</v>
      </c>
      <c r="Q998" s="20" t="e">
        <f t="shared" si="79"/>
        <v>#DIV/0!</v>
      </c>
      <c r="R998" s="34">
        <f t="shared" si="80"/>
        <v>-600</v>
      </c>
      <c r="S998" s="34">
        <f t="shared" si="81"/>
        <v>0</v>
      </c>
    </row>
    <row r="999" spans="1:19" hidden="1" x14ac:dyDescent="0.25">
      <c r="A999" s="2">
        <v>2</v>
      </c>
      <c r="B999" s="2">
        <v>43000</v>
      </c>
      <c r="C999" s="2" t="s">
        <v>507</v>
      </c>
      <c r="D999" s="2">
        <v>4800026</v>
      </c>
      <c r="E999" s="2" t="s">
        <v>507</v>
      </c>
      <c r="F999" s="2" t="str">
        <f t="shared" si="82"/>
        <v>2430004800026</v>
      </c>
      <c r="G999" s="2" t="s">
        <v>146</v>
      </c>
      <c r="H999" s="4">
        <v>28000</v>
      </c>
      <c r="I999" s="4">
        <v>5600</v>
      </c>
      <c r="J999" s="4">
        <v>33600</v>
      </c>
      <c r="K999" s="4">
        <v>33600</v>
      </c>
      <c r="L999" s="4">
        <v>28000</v>
      </c>
      <c r="M999" s="4">
        <v>28000</v>
      </c>
      <c r="N999" s="4">
        <v>0</v>
      </c>
      <c r="O999" s="4">
        <v>5600</v>
      </c>
      <c r="P999" s="20">
        <f t="shared" si="83"/>
        <v>1</v>
      </c>
      <c r="Q999" s="20">
        <f t="shared" si="79"/>
        <v>0.83333333333333337</v>
      </c>
      <c r="R999" s="34">
        <f t="shared" si="80"/>
        <v>0</v>
      </c>
      <c r="S999" s="34">
        <f t="shared" si="81"/>
        <v>-5600</v>
      </c>
    </row>
    <row r="1000" spans="1:19" hidden="1" x14ac:dyDescent="0.25">
      <c r="A1000" s="2">
        <v>2</v>
      </c>
      <c r="B1000" s="2">
        <v>43000</v>
      </c>
      <c r="C1000" s="2" t="s">
        <v>507</v>
      </c>
      <c r="D1000" s="2">
        <v>4800194</v>
      </c>
      <c r="E1000" s="2" t="s">
        <v>507</v>
      </c>
      <c r="F1000" s="2" t="str">
        <f t="shared" si="82"/>
        <v>2430004800194</v>
      </c>
      <c r="G1000" s="2" t="s">
        <v>147</v>
      </c>
      <c r="H1000" s="4">
        <v>0</v>
      </c>
      <c r="I1000" s="4">
        <v>49980</v>
      </c>
      <c r="J1000" s="4">
        <v>49980</v>
      </c>
      <c r="K1000" s="4">
        <v>49980</v>
      </c>
      <c r="L1000" s="4">
        <v>49980</v>
      </c>
      <c r="M1000" s="4">
        <v>49980</v>
      </c>
      <c r="N1000" s="4">
        <v>0</v>
      </c>
      <c r="O1000" s="4">
        <v>0</v>
      </c>
      <c r="P1000" s="20" t="e">
        <f t="shared" si="83"/>
        <v>#DIV/0!</v>
      </c>
      <c r="Q1000" s="20">
        <f t="shared" si="79"/>
        <v>1</v>
      </c>
      <c r="R1000" s="34">
        <f t="shared" si="80"/>
        <v>49980</v>
      </c>
      <c r="S1000" s="34">
        <f t="shared" si="81"/>
        <v>0</v>
      </c>
    </row>
    <row r="1001" spans="1:19" hidden="1" x14ac:dyDescent="0.25">
      <c r="A1001" s="2">
        <v>6</v>
      </c>
      <c r="B1001" s="2">
        <v>32701</v>
      </c>
      <c r="C1001" s="2" t="s">
        <v>505</v>
      </c>
      <c r="D1001" s="2">
        <v>2302000</v>
      </c>
      <c r="E1001" s="2" t="s">
        <v>505</v>
      </c>
      <c r="F1001" s="2" t="str">
        <f t="shared" si="82"/>
        <v>6327012302000</v>
      </c>
      <c r="G1001" s="2" t="s">
        <v>72</v>
      </c>
      <c r="H1001" s="4">
        <v>50</v>
      </c>
      <c r="I1001" s="4">
        <v>0</v>
      </c>
      <c r="J1001" s="4">
        <v>50</v>
      </c>
      <c r="K1001" s="4">
        <v>0</v>
      </c>
      <c r="L1001" s="4">
        <v>0</v>
      </c>
      <c r="M1001" s="4">
        <v>0</v>
      </c>
      <c r="N1001" s="4">
        <v>0</v>
      </c>
      <c r="O1001" s="4">
        <v>50</v>
      </c>
      <c r="P1001" s="20">
        <f t="shared" si="83"/>
        <v>0</v>
      </c>
      <c r="Q1001" s="20">
        <f t="shared" si="79"/>
        <v>0</v>
      </c>
      <c r="R1001" s="34">
        <f t="shared" si="80"/>
        <v>-50</v>
      </c>
      <c r="S1001" s="34">
        <f t="shared" si="81"/>
        <v>-50</v>
      </c>
    </row>
    <row r="1002" spans="1:19" hidden="1" x14ac:dyDescent="0.25">
      <c r="A1002" s="2">
        <v>7</v>
      </c>
      <c r="B1002" s="2">
        <v>23103</v>
      </c>
      <c r="C1002" s="2" t="s">
        <v>505</v>
      </c>
      <c r="D1002" s="2">
        <v>2302000</v>
      </c>
      <c r="E1002" s="2" t="s">
        <v>505</v>
      </c>
      <c r="F1002" s="2" t="str">
        <f t="shared" si="82"/>
        <v>7231032302000</v>
      </c>
      <c r="G1002" s="2" t="s">
        <v>72</v>
      </c>
      <c r="H1002" s="4">
        <v>50</v>
      </c>
      <c r="I1002" s="4">
        <v>0</v>
      </c>
      <c r="J1002" s="4">
        <v>50</v>
      </c>
      <c r="K1002" s="4">
        <v>0.35</v>
      </c>
      <c r="L1002" s="4">
        <v>0.35</v>
      </c>
      <c r="M1002" s="4">
        <v>0.35</v>
      </c>
      <c r="N1002" s="4">
        <v>0</v>
      </c>
      <c r="O1002" s="4">
        <v>49.65</v>
      </c>
      <c r="P1002" s="20">
        <f t="shared" si="83"/>
        <v>6.9999999999999993E-3</v>
      </c>
      <c r="Q1002" s="20">
        <f t="shared" si="79"/>
        <v>6.9999999999999993E-3</v>
      </c>
      <c r="R1002" s="34">
        <f t="shared" si="80"/>
        <v>-49.65</v>
      </c>
      <c r="S1002" s="34">
        <f t="shared" si="81"/>
        <v>-49.65</v>
      </c>
    </row>
    <row r="1003" spans="1:19" hidden="1" x14ac:dyDescent="0.25">
      <c r="A1003" s="2">
        <v>8</v>
      </c>
      <c r="B1003" s="2">
        <v>31100</v>
      </c>
      <c r="C1003" s="2" t="s">
        <v>505</v>
      </c>
      <c r="D1003" s="2">
        <v>2302000</v>
      </c>
      <c r="E1003" s="2" t="s">
        <v>505</v>
      </c>
      <c r="F1003" s="2" t="str">
        <f t="shared" si="82"/>
        <v>8311002302000</v>
      </c>
      <c r="G1003" s="2" t="s">
        <v>72</v>
      </c>
      <c r="H1003" s="4">
        <v>50</v>
      </c>
      <c r="I1003" s="4">
        <v>0</v>
      </c>
      <c r="J1003" s="4">
        <v>50</v>
      </c>
      <c r="K1003" s="4">
        <v>0</v>
      </c>
      <c r="L1003" s="4">
        <v>0</v>
      </c>
      <c r="M1003" s="4">
        <v>0</v>
      </c>
      <c r="N1003" s="4">
        <v>0</v>
      </c>
      <c r="O1003" s="4">
        <v>50</v>
      </c>
      <c r="P1003" s="20">
        <f t="shared" si="83"/>
        <v>0</v>
      </c>
      <c r="Q1003" s="20">
        <f t="shared" si="79"/>
        <v>0</v>
      </c>
      <c r="R1003" s="34">
        <f t="shared" si="80"/>
        <v>-50</v>
      </c>
      <c r="S1003" s="34">
        <f t="shared" si="81"/>
        <v>-50</v>
      </c>
    </row>
    <row r="1004" spans="1:19" hidden="1" x14ac:dyDescent="0.25">
      <c r="A1004" s="2">
        <v>8</v>
      </c>
      <c r="B1004" s="2">
        <v>32702</v>
      </c>
      <c r="C1004" s="2" t="s">
        <v>505</v>
      </c>
      <c r="D1004" s="2">
        <v>2302000</v>
      </c>
      <c r="E1004" s="2" t="s">
        <v>505</v>
      </c>
      <c r="F1004" s="2" t="str">
        <f t="shared" si="82"/>
        <v>8327022302000</v>
      </c>
      <c r="G1004" s="2" t="s">
        <v>72</v>
      </c>
      <c r="H1004" s="4">
        <v>50</v>
      </c>
      <c r="I1004" s="4">
        <v>0</v>
      </c>
      <c r="J1004" s="4">
        <v>50</v>
      </c>
      <c r="K1004" s="4">
        <v>1.35</v>
      </c>
      <c r="L1004" s="4">
        <v>1.35</v>
      </c>
      <c r="M1004" s="4">
        <v>1.35</v>
      </c>
      <c r="N1004" s="4">
        <v>0</v>
      </c>
      <c r="O1004" s="4">
        <v>48.65</v>
      </c>
      <c r="P1004" s="20">
        <f t="shared" si="83"/>
        <v>2.7000000000000003E-2</v>
      </c>
      <c r="Q1004" s="20">
        <f t="shared" si="79"/>
        <v>2.7000000000000003E-2</v>
      </c>
      <c r="R1004" s="34">
        <f t="shared" si="80"/>
        <v>-48.65</v>
      </c>
      <c r="S1004" s="34">
        <f t="shared" si="81"/>
        <v>-48.65</v>
      </c>
    </row>
    <row r="1005" spans="1:19" hidden="1" x14ac:dyDescent="0.25">
      <c r="A1005" s="2">
        <v>9</v>
      </c>
      <c r="B1005" s="2">
        <v>34203</v>
      </c>
      <c r="C1005" s="2" t="s">
        <v>505</v>
      </c>
      <c r="D1005" s="2">
        <v>2302000</v>
      </c>
      <c r="E1005" s="2" t="s">
        <v>505</v>
      </c>
      <c r="F1005" s="2" t="str">
        <f t="shared" si="82"/>
        <v>9342032302000</v>
      </c>
      <c r="G1005" s="2" t="s">
        <v>72</v>
      </c>
      <c r="H1005" s="4">
        <v>0</v>
      </c>
      <c r="I1005" s="4">
        <v>0</v>
      </c>
      <c r="J1005" s="4">
        <v>0</v>
      </c>
      <c r="K1005" s="4">
        <v>33.799999999999997</v>
      </c>
      <c r="L1005" s="4">
        <v>33.799999999999997</v>
      </c>
      <c r="M1005" s="4">
        <v>33.799999999999997</v>
      </c>
      <c r="N1005" s="4">
        <v>0</v>
      </c>
      <c r="O1005" s="4">
        <v>-33.799999999999997</v>
      </c>
      <c r="P1005" s="20" t="e">
        <f t="shared" si="83"/>
        <v>#DIV/0!</v>
      </c>
      <c r="Q1005" s="20" t="e">
        <f t="shared" si="79"/>
        <v>#DIV/0!</v>
      </c>
      <c r="R1005" s="34">
        <f t="shared" si="80"/>
        <v>33.799999999999997</v>
      </c>
      <c r="S1005" s="34">
        <f t="shared" si="81"/>
        <v>33.799999999999997</v>
      </c>
    </row>
    <row r="1006" spans="1:19" hidden="1" x14ac:dyDescent="0.25">
      <c r="A1006" s="2">
        <v>1</v>
      </c>
      <c r="B1006" s="2">
        <v>91200</v>
      </c>
      <c r="C1006" s="2" t="s">
        <v>505</v>
      </c>
      <c r="D1006" s="2">
        <v>2300001</v>
      </c>
      <c r="E1006" s="2" t="s">
        <v>505</v>
      </c>
      <c r="F1006" s="2" t="str">
        <f t="shared" si="82"/>
        <v>1912002300001</v>
      </c>
      <c r="G1006" s="2" t="s">
        <v>102</v>
      </c>
      <c r="H1006" s="4">
        <v>400</v>
      </c>
      <c r="I1006" s="4">
        <v>0</v>
      </c>
      <c r="J1006" s="4">
        <v>400</v>
      </c>
      <c r="K1006" s="4">
        <v>0</v>
      </c>
      <c r="L1006" s="4">
        <v>0</v>
      </c>
      <c r="M1006" s="4">
        <v>0</v>
      </c>
      <c r="N1006" s="4">
        <v>0</v>
      </c>
      <c r="O1006" s="4">
        <v>400</v>
      </c>
      <c r="P1006" s="20">
        <f t="shared" si="83"/>
        <v>0</v>
      </c>
      <c r="Q1006" s="20">
        <f t="shared" si="79"/>
        <v>0</v>
      </c>
      <c r="R1006" s="34">
        <f t="shared" si="80"/>
        <v>-400</v>
      </c>
      <c r="S1006" s="34">
        <f t="shared" si="81"/>
        <v>-400</v>
      </c>
    </row>
    <row r="1007" spans="1:19" hidden="1" x14ac:dyDescent="0.25">
      <c r="A1007" s="2">
        <v>5</v>
      </c>
      <c r="B1007" s="2">
        <v>33000</v>
      </c>
      <c r="C1007" s="2" t="s">
        <v>505</v>
      </c>
      <c r="D1007" s="2">
        <v>2279928</v>
      </c>
      <c r="E1007" s="2" t="s">
        <v>505</v>
      </c>
      <c r="F1007" s="2" t="str">
        <f t="shared" si="82"/>
        <v>5330002279928</v>
      </c>
      <c r="G1007" s="2" t="s">
        <v>242</v>
      </c>
      <c r="H1007" s="4">
        <v>13500</v>
      </c>
      <c r="I1007" s="4">
        <v>0</v>
      </c>
      <c r="J1007" s="4">
        <v>13500</v>
      </c>
      <c r="K1007" s="4">
        <v>13500</v>
      </c>
      <c r="L1007" s="4">
        <v>11637.6</v>
      </c>
      <c r="M1007" s="4">
        <v>11637.6</v>
      </c>
      <c r="N1007" s="4">
        <v>0</v>
      </c>
      <c r="O1007" s="4">
        <v>1862.4</v>
      </c>
      <c r="P1007" s="20">
        <f t="shared" si="83"/>
        <v>0.8620444444444445</v>
      </c>
      <c r="Q1007" s="20">
        <f t="shared" si="79"/>
        <v>0.8620444444444445</v>
      </c>
      <c r="R1007" s="34">
        <f t="shared" si="80"/>
        <v>-1862.3999999999996</v>
      </c>
      <c r="S1007" s="34">
        <f t="shared" si="81"/>
        <v>-1862.3999999999996</v>
      </c>
    </row>
    <row r="1008" spans="1:19" x14ac:dyDescent="0.25">
      <c r="A1008" s="2">
        <v>10</v>
      </c>
      <c r="B1008" s="2">
        <v>15100</v>
      </c>
      <c r="C1008" s="2" t="s">
        <v>506</v>
      </c>
      <c r="D1008" s="2">
        <v>6090007</v>
      </c>
      <c r="E1008" s="2" t="s">
        <v>506</v>
      </c>
      <c r="F1008" s="2" t="str">
        <f t="shared" si="82"/>
        <v>10151006090007</v>
      </c>
      <c r="G1008" s="2" t="s">
        <v>465</v>
      </c>
      <c r="H1008" s="4">
        <v>0</v>
      </c>
      <c r="I1008" s="4">
        <v>58000</v>
      </c>
      <c r="J1008" s="4">
        <v>58000</v>
      </c>
      <c r="K1008" s="4">
        <v>48510.27</v>
      </c>
      <c r="L1008" s="4">
        <v>45654</v>
      </c>
      <c r="M1008" s="4">
        <v>45654</v>
      </c>
      <c r="N1008" s="4">
        <v>0</v>
      </c>
      <c r="O1008" s="4">
        <v>12346</v>
      </c>
      <c r="P1008" s="20" t="e">
        <f t="shared" si="83"/>
        <v>#DIV/0!</v>
      </c>
      <c r="Q1008" s="20">
        <f t="shared" si="79"/>
        <v>0.78713793103448271</v>
      </c>
      <c r="R1008" s="34">
        <f t="shared" si="80"/>
        <v>45654</v>
      </c>
      <c r="S1008" s="34">
        <f t="shared" si="81"/>
        <v>-12346</v>
      </c>
    </row>
    <row r="1009" spans="1:19" hidden="1" x14ac:dyDescent="0.25">
      <c r="A1009" s="2">
        <v>1</v>
      </c>
      <c r="B1009" s="2">
        <v>49100</v>
      </c>
      <c r="C1009" s="2" t="s">
        <v>505</v>
      </c>
      <c r="D1009" s="2">
        <v>2090002</v>
      </c>
      <c r="E1009" s="2" t="s">
        <v>505</v>
      </c>
      <c r="F1009" s="2" t="str">
        <f t="shared" si="82"/>
        <v>1491002090002</v>
      </c>
      <c r="G1009" s="2" t="s">
        <v>94</v>
      </c>
      <c r="H1009" s="4">
        <v>9400</v>
      </c>
      <c r="I1009" s="4">
        <v>0</v>
      </c>
      <c r="J1009" s="4">
        <v>9400</v>
      </c>
      <c r="K1009" s="4">
        <v>2170.08</v>
      </c>
      <c r="L1009" s="4">
        <v>2148.84</v>
      </c>
      <c r="M1009" s="4">
        <v>2148.84</v>
      </c>
      <c r="N1009" s="4">
        <v>0</v>
      </c>
      <c r="O1009" s="4">
        <v>7251.16</v>
      </c>
      <c r="P1009" s="20">
        <f t="shared" si="83"/>
        <v>0.22860000000000003</v>
      </c>
      <c r="Q1009" s="20">
        <f t="shared" si="79"/>
        <v>0.22860000000000003</v>
      </c>
      <c r="R1009" s="34">
        <f t="shared" si="80"/>
        <v>-7251.16</v>
      </c>
      <c r="S1009" s="34">
        <f t="shared" si="81"/>
        <v>-7251.16</v>
      </c>
    </row>
    <row r="1010" spans="1:19" hidden="1" x14ac:dyDescent="0.25">
      <c r="A1010" s="2">
        <v>5</v>
      </c>
      <c r="B1010" s="2">
        <v>33210</v>
      </c>
      <c r="C1010" s="2" t="s">
        <v>505</v>
      </c>
      <c r="D1010" s="2">
        <v>2090002</v>
      </c>
      <c r="E1010" s="2" t="s">
        <v>505</v>
      </c>
      <c r="F1010" s="2" t="str">
        <f t="shared" si="82"/>
        <v>5332102090002</v>
      </c>
      <c r="G1010" s="2" t="s">
        <v>94</v>
      </c>
      <c r="H1010" s="4">
        <v>600</v>
      </c>
      <c r="I1010" s="4">
        <v>0</v>
      </c>
      <c r="J1010" s="4">
        <v>600</v>
      </c>
      <c r="K1010" s="4">
        <v>0</v>
      </c>
      <c r="L1010" s="4">
        <v>0</v>
      </c>
      <c r="M1010" s="4">
        <v>0</v>
      </c>
      <c r="N1010" s="4">
        <v>0</v>
      </c>
      <c r="O1010" s="4">
        <v>600</v>
      </c>
      <c r="P1010" s="20">
        <f t="shared" si="83"/>
        <v>0</v>
      </c>
      <c r="Q1010" s="20">
        <f t="shared" si="79"/>
        <v>0</v>
      </c>
      <c r="R1010" s="34">
        <f t="shared" si="80"/>
        <v>-600</v>
      </c>
      <c r="S1010" s="34">
        <f t="shared" si="81"/>
        <v>-600</v>
      </c>
    </row>
    <row r="1011" spans="1:19" hidden="1" x14ac:dyDescent="0.25">
      <c r="A1011" s="2">
        <v>5</v>
      </c>
      <c r="B1011" s="2">
        <v>33401</v>
      </c>
      <c r="C1011" s="2" t="s">
        <v>505</v>
      </c>
      <c r="D1011" s="2">
        <v>2090002</v>
      </c>
      <c r="E1011" s="2" t="s">
        <v>505</v>
      </c>
      <c r="F1011" s="2" t="str">
        <f t="shared" si="82"/>
        <v>5334012090002</v>
      </c>
      <c r="G1011" s="2" t="s">
        <v>94</v>
      </c>
      <c r="H1011" s="4">
        <v>2000</v>
      </c>
      <c r="I1011" s="4">
        <v>0</v>
      </c>
      <c r="J1011" s="4">
        <v>2000</v>
      </c>
      <c r="K1011" s="4">
        <v>7239.63</v>
      </c>
      <c r="L1011" s="4">
        <v>7239.63</v>
      </c>
      <c r="M1011" s="4">
        <v>7239.63</v>
      </c>
      <c r="N1011" s="4">
        <v>0</v>
      </c>
      <c r="O1011" s="4">
        <v>-5239.63</v>
      </c>
      <c r="P1011" s="20">
        <f t="shared" si="83"/>
        <v>3.619815</v>
      </c>
      <c r="Q1011" s="20">
        <f t="shared" si="79"/>
        <v>3.619815</v>
      </c>
      <c r="R1011" s="34">
        <f t="shared" si="80"/>
        <v>5239.63</v>
      </c>
      <c r="S1011" s="34">
        <f t="shared" si="81"/>
        <v>5239.63</v>
      </c>
    </row>
    <row r="1012" spans="1:19" hidden="1" x14ac:dyDescent="0.25">
      <c r="A1012" s="2">
        <v>5</v>
      </c>
      <c r="B1012" s="2">
        <v>33800</v>
      </c>
      <c r="C1012" s="2" t="s">
        <v>505</v>
      </c>
      <c r="D1012" s="2">
        <v>2090002</v>
      </c>
      <c r="E1012" s="2" t="s">
        <v>505</v>
      </c>
      <c r="F1012" s="2" t="str">
        <f t="shared" si="82"/>
        <v>5338002090002</v>
      </c>
      <c r="G1012" s="2" t="s">
        <v>94</v>
      </c>
      <c r="H1012" s="4">
        <v>4000</v>
      </c>
      <c r="I1012" s="4">
        <v>0</v>
      </c>
      <c r="J1012" s="4">
        <v>4000</v>
      </c>
      <c r="K1012" s="4">
        <v>5514.37</v>
      </c>
      <c r="L1012" s="4">
        <v>5410.63</v>
      </c>
      <c r="M1012" s="4">
        <v>5410.63</v>
      </c>
      <c r="N1012" s="4">
        <v>0</v>
      </c>
      <c r="O1012" s="4">
        <v>-1410.63</v>
      </c>
      <c r="P1012" s="20">
        <f t="shared" si="83"/>
        <v>1.3526575000000001</v>
      </c>
      <c r="Q1012" s="20">
        <f t="shared" si="79"/>
        <v>1.3526575000000001</v>
      </c>
      <c r="R1012" s="34">
        <f t="shared" si="80"/>
        <v>1410.63</v>
      </c>
      <c r="S1012" s="34">
        <f t="shared" si="81"/>
        <v>1410.63</v>
      </c>
    </row>
    <row r="1013" spans="1:19" hidden="1" x14ac:dyDescent="0.25">
      <c r="A1013" s="2">
        <v>1</v>
      </c>
      <c r="B1013" s="2">
        <v>33302</v>
      </c>
      <c r="C1013" s="2" t="s">
        <v>505</v>
      </c>
      <c r="D1013" s="2">
        <v>2400000</v>
      </c>
      <c r="E1013" s="2" t="s">
        <v>505</v>
      </c>
      <c r="F1013" s="2" t="str">
        <f t="shared" si="82"/>
        <v>1333022400000</v>
      </c>
      <c r="G1013" s="2" t="s">
        <v>84</v>
      </c>
      <c r="H1013" s="4">
        <v>9000</v>
      </c>
      <c r="I1013" s="4">
        <v>0</v>
      </c>
      <c r="J1013" s="4">
        <v>9000</v>
      </c>
      <c r="K1013" s="4">
        <v>5607.76</v>
      </c>
      <c r="L1013" s="4">
        <v>2000</v>
      </c>
      <c r="M1013" s="4">
        <v>2000</v>
      </c>
      <c r="N1013" s="4">
        <v>0</v>
      </c>
      <c r="O1013" s="4">
        <v>7000</v>
      </c>
      <c r="P1013" s="20">
        <f t="shared" si="83"/>
        <v>0.22222222222222221</v>
      </c>
      <c r="Q1013" s="20">
        <f t="shared" si="79"/>
        <v>0.22222222222222221</v>
      </c>
      <c r="R1013" s="34">
        <f t="shared" si="80"/>
        <v>-7000</v>
      </c>
      <c r="S1013" s="34">
        <f t="shared" si="81"/>
        <v>-7000</v>
      </c>
    </row>
    <row r="1014" spans="1:19" hidden="1" x14ac:dyDescent="0.25">
      <c r="A1014" s="2">
        <v>5</v>
      </c>
      <c r="B1014" s="2">
        <v>33000</v>
      </c>
      <c r="C1014" s="2" t="s">
        <v>505</v>
      </c>
      <c r="D1014" s="2">
        <v>2400000</v>
      </c>
      <c r="E1014" s="2" t="s">
        <v>505</v>
      </c>
      <c r="F1014" s="2" t="str">
        <f t="shared" si="82"/>
        <v>5330002400000</v>
      </c>
      <c r="G1014" s="2" t="s">
        <v>84</v>
      </c>
      <c r="H1014" s="4">
        <v>7500</v>
      </c>
      <c r="I1014" s="4">
        <v>0</v>
      </c>
      <c r="J1014" s="4">
        <v>7500</v>
      </c>
      <c r="K1014" s="4">
        <v>3890.55</v>
      </c>
      <c r="L1014" s="4">
        <v>2258</v>
      </c>
      <c r="M1014" s="4">
        <v>2258</v>
      </c>
      <c r="N1014" s="4">
        <v>0</v>
      </c>
      <c r="O1014" s="4">
        <v>5242</v>
      </c>
      <c r="P1014" s="20">
        <f t="shared" si="83"/>
        <v>0.30106666666666665</v>
      </c>
      <c r="Q1014" s="20">
        <f t="shared" si="79"/>
        <v>0.30106666666666665</v>
      </c>
      <c r="R1014" s="34">
        <f t="shared" si="80"/>
        <v>-5242</v>
      </c>
      <c r="S1014" s="34">
        <f t="shared" si="81"/>
        <v>-5242</v>
      </c>
    </row>
    <row r="1015" spans="1:19" hidden="1" x14ac:dyDescent="0.25">
      <c r="A1015" s="2">
        <v>8</v>
      </c>
      <c r="B1015" s="2">
        <v>32702</v>
      </c>
      <c r="C1015" s="2" t="s">
        <v>505</v>
      </c>
      <c r="D1015" s="2">
        <v>2400000</v>
      </c>
      <c r="E1015" s="2" t="s">
        <v>505</v>
      </c>
      <c r="F1015" s="2" t="str">
        <f t="shared" si="82"/>
        <v>8327022400000</v>
      </c>
      <c r="G1015" s="2" t="s">
        <v>84</v>
      </c>
      <c r="H1015" s="4">
        <v>2500</v>
      </c>
      <c r="I1015" s="4">
        <v>0</v>
      </c>
      <c r="J1015" s="4">
        <v>2500</v>
      </c>
      <c r="K1015" s="4">
        <v>2630.01</v>
      </c>
      <c r="L1015" s="4">
        <v>2630.01</v>
      </c>
      <c r="M1015" s="4">
        <v>2630.01</v>
      </c>
      <c r="N1015" s="4">
        <v>0</v>
      </c>
      <c r="O1015" s="4">
        <v>-130.01</v>
      </c>
      <c r="P1015" s="20">
        <f t="shared" si="83"/>
        <v>1.0520040000000002</v>
      </c>
      <c r="Q1015" s="20">
        <f t="shared" si="79"/>
        <v>1.0520040000000002</v>
      </c>
      <c r="R1015" s="34">
        <f t="shared" si="80"/>
        <v>130.01000000000022</v>
      </c>
      <c r="S1015" s="34">
        <f t="shared" si="81"/>
        <v>130.01000000000022</v>
      </c>
    </row>
    <row r="1016" spans="1:19" hidden="1" x14ac:dyDescent="0.25">
      <c r="A1016" s="2">
        <v>4</v>
      </c>
      <c r="B1016" s="2">
        <v>16500</v>
      </c>
      <c r="C1016" s="2" t="s">
        <v>505</v>
      </c>
      <c r="D1016" s="2">
        <v>2120000</v>
      </c>
      <c r="E1016" s="2" t="s">
        <v>505</v>
      </c>
      <c r="F1016" s="2" t="str">
        <f t="shared" si="82"/>
        <v>4165002120000</v>
      </c>
      <c r="G1016" s="2" t="s">
        <v>212</v>
      </c>
      <c r="H1016" s="4">
        <v>0</v>
      </c>
      <c r="I1016" s="4">
        <v>0</v>
      </c>
      <c r="J1016" s="4">
        <v>0</v>
      </c>
      <c r="K1016" s="4">
        <v>121.77</v>
      </c>
      <c r="L1016" s="4">
        <v>121.77</v>
      </c>
      <c r="M1016" s="4">
        <v>121.77</v>
      </c>
      <c r="N1016" s="4">
        <v>0</v>
      </c>
      <c r="O1016" s="4">
        <v>-121.77</v>
      </c>
      <c r="P1016" s="20" t="e">
        <f t="shared" si="83"/>
        <v>#DIV/0!</v>
      </c>
      <c r="Q1016" s="20" t="e">
        <f t="shared" si="79"/>
        <v>#DIV/0!</v>
      </c>
      <c r="R1016" s="34">
        <f t="shared" si="80"/>
        <v>121.77</v>
      </c>
      <c r="S1016" s="34">
        <f t="shared" si="81"/>
        <v>121.77</v>
      </c>
    </row>
    <row r="1017" spans="1:19" hidden="1" x14ac:dyDescent="0.25">
      <c r="A1017" s="2">
        <v>5</v>
      </c>
      <c r="B1017" s="2">
        <v>33402</v>
      </c>
      <c r="C1017" s="2" t="s">
        <v>505</v>
      </c>
      <c r="D1017" s="2">
        <v>2120000</v>
      </c>
      <c r="E1017" s="2" t="s">
        <v>505</v>
      </c>
      <c r="F1017" s="2" t="str">
        <f t="shared" si="82"/>
        <v>5334022120000</v>
      </c>
      <c r="G1017" s="2" t="s">
        <v>212</v>
      </c>
      <c r="H1017" s="4">
        <v>0</v>
      </c>
      <c r="I1017" s="4">
        <v>0</v>
      </c>
      <c r="J1017" s="4">
        <v>0</v>
      </c>
      <c r="K1017" s="4">
        <v>2.4700000000000002</v>
      </c>
      <c r="L1017" s="4">
        <v>2.4700000000000002</v>
      </c>
      <c r="M1017" s="4">
        <v>2.4700000000000002</v>
      </c>
      <c r="N1017" s="4">
        <v>0</v>
      </c>
      <c r="O1017" s="4">
        <v>-2.4700000000000002</v>
      </c>
      <c r="P1017" s="20" t="e">
        <f t="shared" si="83"/>
        <v>#DIV/0!</v>
      </c>
      <c r="Q1017" s="20" t="e">
        <f t="shared" si="79"/>
        <v>#DIV/0!</v>
      </c>
      <c r="R1017" s="34">
        <f t="shared" si="80"/>
        <v>2.4700000000000002</v>
      </c>
      <c r="S1017" s="34">
        <f t="shared" si="81"/>
        <v>2.4700000000000002</v>
      </c>
    </row>
    <row r="1018" spans="1:19" hidden="1" x14ac:dyDescent="0.25">
      <c r="A1018" s="2">
        <v>5</v>
      </c>
      <c r="B1018" s="2">
        <v>33701</v>
      </c>
      <c r="C1018" s="2" t="s">
        <v>505</v>
      </c>
      <c r="D1018" s="2">
        <v>2120000</v>
      </c>
      <c r="E1018" s="2" t="s">
        <v>505</v>
      </c>
      <c r="F1018" s="2" t="str">
        <f t="shared" si="82"/>
        <v>5337012120000</v>
      </c>
      <c r="G1018" s="2" t="s">
        <v>212</v>
      </c>
      <c r="H1018" s="4">
        <v>0</v>
      </c>
      <c r="I1018" s="4">
        <v>0</v>
      </c>
      <c r="J1018" s="4">
        <v>0</v>
      </c>
      <c r="K1018" s="4">
        <v>60.69</v>
      </c>
      <c r="L1018" s="4">
        <v>60.69</v>
      </c>
      <c r="M1018" s="4">
        <v>60.69</v>
      </c>
      <c r="N1018" s="4">
        <v>0</v>
      </c>
      <c r="O1018" s="4">
        <v>-60.69</v>
      </c>
      <c r="P1018" s="20" t="e">
        <f t="shared" si="83"/>
        <v>#DIV/0!</v>
      </c>
      <c r="Q1018" s="20" t="e">
        <f t="shared" si="79"/>
        <v>#DIV/0!</v>
      </c>
      <c r="R1018" s="34">
        <f t="shared" si="80"/>
        <v>60.69</v>
      </c>
      <c r="S1018" s="34">
        <f t="shared" si="81"/>
        <v>60.69</v>
      </c>
    </row>
    <row r="1019" spans="1:19" x14ac:dyDescent="0.25">
      <c r="A1019" s="2">
        <v>10</v>
      </c>
      <c r="B1019" s="2">
        <v>15100</v>
      </c>
      <c r="C1019" s="2" t="s">
        <v>506</v>
      </c>
      <c r="D1019" s="2">
        <v>6320014</v>
      </c>
      <c r="E1019" s="2" t="s">
        <v>506</v>
      </c>
      <c r="F1019" s="2" t="str">
        <f t="shared" si="82"/>
        <v>10151006320014</v>
      </c>
      <c r="G1019" s="2" t="s">
        <v>470</v>
      </c>
      <c r="H1019" s="4">
        <v>200000</v>
      </c>
      <c r="I1019" s="4">
        <v>0</v>
      </c>
      <c r="J1019" s="4">
        <v>200000</v>
      </c>
      <c r="K1019" s="4">
        <v>92238.3</v>
      </c>
      <c r="L1019" s="4">
        <v>0</v>
      </c>
      <c r="M1019" s="4">
        <v>0</v>
      </c>
      <c r="N1019" s="4">
        <v>0</v>
      </c>
      <c r="O1019" s="4">
        <v>200000</v>
      </c>
      <c r="P1019" s="20">
        <f t="shared" si="83"/>
        <v>0</v>
      </c>
      <c r="Q1019" s="20">
        <f t="shared" si="79"/>
        <v>0</v>
      </c>
      <c r="R1019" s="34">
        <f t="shared" si="80"/>
        <v>-200000</v>
      </c>
      <c r="S1019" s="34">
        <f t="shared" si="81"/>
        <v>-200000</v>
      </c>
    </row>
    <row r="1020" spans="1:19" x14ac:dyDescent="0.25">
      <c r="A1020" s="2">
        <v>4</v>
      </c>
      <c r="B1020" s="2">
        <v>15320</v>
      </c>
      <c r="C1020" s="2" t="s">
        <v>506</v>
      </c>
      <c r="D1020" s="2">
        <v>6340000</v>
      </c>
      <c r="E1020" s="2" t="s">
        <v>506</v>
      </c>
      <c r="F1020" s="2" t="str">
        <f t="shared" si="82"/>
        <v>4153206340000</v>
      </c>
      <c r="G1020" s="2" t="s">
        <v>202</v>
      </c>
      <c r="H1020" s="4">
        <v>30000</v>
      </c>
      <c r="I1020" s="4">
        <v>35000</v>
      </c>
      <c r="J1020" s="4">
        <v>65000</v>
      </c>
      <c r="K1020" s="4">
        <v>31453.95</v>
      </c>
      <c r="L1020" s="4">
        <v>31453.95</v>
      </c>
      <c r="M1020" s="4">
        <v>31453.95</v>
      </c>
      <c r="N1020" s="4">
        <v>0</v>
      </c>
      <c r="O1020" s="4">
        <v>33546.050000000003</v>
      </c>
      <c r="P1020" s="20">
        <f t="shared" si="83"/>
        <v>1.048465</v>
      </c>
      <c r="Q1020" s="20">
        <f t="shared" si="79"/>
        <v>0.48390692307692307</v>
      </c>
      <c r="R1020" s="34">
        <f t="shared" si="80"/>
        <v>1453.9500000000007</v>
      </c>
      <c r="S1020" s="34">
        <f t="shared" si="81"/>
        <v>-33546.050000000003</v>
      </c>
    </row>
    <row r="1021" spans="1:19" hidden="1" x14ac:dyDescent="0.25">
      <c r="A1021" s="2">
        <v>7</v>
      </c>
      <c r="B1021" s="2">
        <v>23100</v>
      </c>
      <c r="C1021" s="2" t="s">
        <v>505</v>
      </c>
      <c r="D1021" s="2">
        <v>2210003</v>
      </c>
      <c r="E1021" s="2" t="s">
        <v>505</v>
      </c>
      <c r="F1021" s="2" t="str">
        <f t="shared" si="82"/>
        <v>7231002210003</v>
      </c>
      <c r="G1021" s="2" t="s">
        <v>364</v>
      </c>
      <c r="H1021" s="4">
        <v>500</v>
      </c>
      <c r="I1021" s="4">
        <v>0</v>
      </c>
      <c r="J1021" s="4">
        <v>500</v>
      </c>
      <c r="K1021" s="4">
        <v>78</v>
      </c>
      <c r="L1021" s="4">
        <v>78</v>
      </c>
      <c r="M1021" s="4">
        <v>78</v>
      </c>
      <c r="N1021" s="4">
        <v>0</v>
      </c>
      <c r="O1021" s="4">
        <v>422</v>
      </c>
      <c r="P1021" s="20">
        <f t="shared" si="83"/>
        <v>0.156</v>
      </c>
      <c r="Q1021" s="20">
        <f t="shared" si="79"/>
        <v>0.156</v>
      </c>
      <c r="R1021" s="34">
        <f>L1021-H1021</f>
        <v>-422</v>
      </c>
      <c r="S1021" s="34">
        <f t="shared" si="81"/>
        <v>-422</v>
      </c>
    </row>
    <row r="1022" spans="1:19" x14ac:dyDescent="0.25">
      <c r="A1022" s="2">
        <v>10</v>
      </c>
      <c r="B1022" s="2">
        <v>16500</v>
      </c>
      <c r="C1022" s="2" t="s">
        <v>506</v>
      </c>
      <c r="D1022" s="2">
        <v>6190057</v>
      </c>
      <c r="E1022" s="2" t="s">
        <v>506</v>
      </c>
      <c r="F1022" s="2" t="str">
        <f t="shared" si="82"/>
        <v>10165006190057</v>
      </c>
      <c r="G1022" s="2" t="s">
        <v>482</v>
      </c>
      <c r="H1022" s="4">
        <v>56000</v>
      </c>
      <c r="I1022" s="4">
        <v>0</v>
      </c>
      <c r="J1022" s="4">
        <v>56000</v>
      </c>
      <c r="K1022" s="4">
        <v>50690.77</v>
      </c>
      <c r="L1022" s="4">
        <v>50690.77</v>
      </c>
      <c r="M1022" s="4">
        <v>50690.77</v>
      </c>
      <c r="N1022" s="4">
        <v>0</v>
      </c>
      <c r="O1022" s="4">
        <v>5309.23</v>
      </c>
      <c r="P1022" s="20">
        <f t="shared" si="83"/>
        <v>0.90519232142857142</v>
      </c>
      <c r="Q1022" s="20">
        <f t="shared" si="79"/>
        <v>0.90519232142857142</v>
      </c>
      <c r="R1022" s="34">
        <f t="shared" si="80"/>
        <v>-5309.2300000000032</v>
      </c>
      <c r="S1022" s="34">
        <f t="shared" si="81"/>
        <v>-5309.2300000000032</v>
      </c>
    </row>
    <row r="1023" spans="1:19" x14ac:dyDescent="0.25">
      <c r="A1023" s="2">
        <v>5</v>
      </c>
      <c r="B1023" s="2">
        <v>33700</v>
      </c>
      <c r="C1023" s="2" t="s">
        <v>506</v>
      </c>
      <c r="D1023" s="2">
        <v>6320037</v>
      </c>
      <c r="E1023" s="2" t="s">
        <v>506</v>
      </c>
      <c r="F1023" s="2" t="str">
        <f t="shared" si="82"/>
        <v>5337006320037</v>
      </c>
      <c r="G1023" s="2" t="s">
        <v>285</v>
      </c>
      <c r="H1023" s="4">
        <v>3000</v>
      </c>
      <c r="I1023" s="4">
        <v>0</v>
      </c>
      <c r="J1023" s="4">
        <v>3000</v>
      </c>
      <c r="K1023" s="4">
        <v>413.81</v>
      </c>
      <c r="L1023" s="4">
        <v>413.81</v>
      </c>
      <c r="M1023" s="4">
        <v>413.81</v>
      </c>
      <c r="N1023" s="4">
        <v>0</v>
      </c>
      <c r="O1023" s="4">
        <v>2586.19</v>
      </c>
      <c r="P1023" s="20">
        <f t="shared" si="83"/>
        <v>0.13793666666666668</v>
      </c>
      <c r="Q1023" s="20">
        <f t="shared" si="79"/>
        <v>0.13793666666666668</v>
      </c>
      <c r="R1023" s="34">
        <f t="shared" si="80"/>
        <v>-2586.19</v>
      </c>
      <c r="S1023" s="34">
        <f t="shared" si="81"/>
        <v>-2586.19</v>
      </c>
    </row>
    <row r="1024" spans="1:19" x14ac:dyDescent="0.25">
      <c r="A1024" s="2">
        <v>6</v>
      </c>
      <c r="B1024" s="2">
        <v>24100</v>
      </c>
      <c r="C1024" s="2" t="s">
        <v>506</v>
      </c>
      <c r="D1024" s="2">
        <v>6220011</v>
      </c>
      <c r="E1024" s="2" t="s">
        <v>506</v>
      </c>
      <c r="F1024" s="2" t="str">
        <f t="shared" si="82"/>
        <v>6241006220011</v>
      </c>
      <c r="G1024" s="2" t="s">
        <v>313</v>
      </c>
      <c r="H1024" s="4">
        <v>0</v>
      </c>
      <c r="I1024" s="4">
        <v>5000</v>
      </c>
      <c r="J1024" s="4">
        <v>5000</v>
      </c>
      <c r="K1024" s="4">
        <v>3327.5</v>
      </c>
      <c r="L1024" s="4">
        <v>3327.5</v>
      </c>
      <c r="M1024" s="4">
        <v>3327.5</v>
      </c>
      <c r="N1024" s="4">
        <v>0</v>
      </c>
      <c r="O1024" s="4">
        <v>1672.5</v>
      </c>
      <c r="P1024" s="20" t="e">
        <f t="shared" si="83"/>
        <v>#DIV/0!</v>
      </c>
      <c r="Q1024" s="20">
        <f t="shared" si="79"/>
        <v>0.66549999999999998</v>
      </c>
      <c r="R1024" s="34">
        <f t="shared" si="80"/>
        <v>3327.5</v>
      </c>
      <c r="S1024" s="34">
        <f t="shared" si="81"/>
        <v>-1672.5</v>
      </c>
    </row>
    <row r="1025" spans="1:19" x14ac:dyDescent="0.25">
      <c r="A1025" s="2">
        <v>10</v>
      </c>
      <c r="B1025" s="2">
        <v>34200</v>
      </c>
      <c r="C1025" s="2" t="s">
        <v>506</v>
      </c>
      <c r="D1025" s="2">
        <v>6220010</v>
      </c>
      <c r="E1025" s="2" t="s">
        <v>506</v>
      </c>
      <c r="F1025" s="2" t="str">
        <f t="shared" si="82"/>
        <v>10342006220010</v>
      </c>
      <c r="G1025" s="2" t="s">
        <v>495</v>
      </c>
      <c r="H1025" s="4">
        <v>0</v>
      </c>
      <c r="I1025" s="4">
        <v>79768.37</v>
      </c>
      <c r="J1025" s="4">
        <v>79768.37</v>
      </c>
      <c r="K1025" s="4">
        <v>79768.37</v>
      </c>
      <c r="L1025" s="4">
        <v>79768.350000000006</v>
      </c>
      <c r="M1025" s="4">
        <v>79768.350000000006</v>
      </c>
      <c r="N1025" s="4">
        <v>0</v>
      </c>
      <c r="O1025" s="4">
        <v>0.02</v>
      </c>
      <c r="P1025" s="20" t="e">
        <f t="shared" si="83"/>
        <v>#DIV/0!</v>
      </c>
      <c r="Q1025" s="20">
        <f t="shared" si="79"/>
        <v>0.99999974927405455</v>
      </c>
      <c r="R1025" s="34">
        <f t="shared" si="80"/>
        <v>79768.350000000006</v>
      </c>
      <c r="S1025" s="34">
        <f t="shared" si="81"/>
        <v>-1.9999999989522621E-2</v>
      </c>
    </row>
    <row r="1026" spans="1:19" hidden="1" x14ac:dyDescent="0.25">
      <c r="A1026" s="2">
        <v>10</v>
      </c>
      <c r="B1026" s="2">
        <v>15100</v>
      </c>
      <c r="C1026" s="2" t="s">
        <v>505</v>
      </c>
      <c r="D1026" s="2">
        <v>2270600</v>
      </c>
      <c r="E1026" s="2" t="s">
        <v>505</v>
      </c>
      <c r="F1026" s="2" t="str">
        <f t="shared" si="82"/>
        <v>10151002270600</v>
      </c>
      <c r="G1026" s="2" t="s">
        <v>67</v>
      </c>
      <c r="H1026" s="4">
        <v>23000</v>
      </c>
      <c r="I1026" s="4">
        <v>0</v>
      </c>
      <c r="J1026" s="4">
        <v>23000</v>
      </c>
      <c r="K1026" s="4">
        <v>22421.3</v>
      </c>
      <c r="L1026" s="4">
        <v>21162.9</v>
      </c>
      <c r="M1026" s="4">
        <v>21162.9</v>
      </c>
      <c r="N1026" s="4">
        <v>0</v>
      </c>
      <c r="O1026" s="4">
        <v>1837.1</v>
      </c>
      <c r="P1026" s="20">
        <f t="shared" si="83"/>
        <v>0.92012608695652176</v>
      </c>
      <c r="Q1026" s="20">
        <f t="shared" si="79"/>
        <v>0.92012608695652176</v>
      </c>
      <c r="R1026" s="34">
        <f t="shared" si="80"/>
        <v>-1837.0999999999985</v>
      </c>
      <c r="S1026" s="34">
        <f t="shared" si="81"/>
        <v>-1837.0999999999985</v>
      </c>
    </row>
    <row r="1027" spans="1:19" hidden="1" x14ac:dyDescent="0.25">
      <c r="A1027" s="2">
        <v>10</v>
      </c>
      <c r="B1027" s="2">
        <v>15100</v>
      </c>
      <c r="C1027" s="2" t="s">
        <v>505</v>
      </c>
      <c r="D1027" s="2">
        <v>2270610</v>
      </c>
      <c r="E1027" s="2" t="s">
        <v>505</v>
      </c>
      <c r="F1027" s="2" t="str">
        <f t="shared" si="82"/>
        <v>10151002270610</v>
      </c>
      <c r="G1027" s="2" t="s">
        <v>67</v>
      </c>
      <c r="H1027" s="4">
        <v>10000</v>
      </c>
      <c r="I1027" s="4">
        <v>3700</v>
      </c>
      <c r="J1027" s="4">
        <v>13700</v>
      </c>
      <c r="K1027" s="4">
        <v>9075.73</v>
      </c>
      <c r="L1027" s="4">
        <v>9075.73</v>
      </c>
      <c r="M1027" s="4">
        <v>9075.73</v>
      </c>
      <c r="N1027" s="4">
        <v>0</v>
      </c>
      <c r="O1027" s="4">
        <v>4624.2700000000004</v>
      </c>
      <c r="P1027" s="20">
        <f t="shared" si="83"/>
        <v>0.90757299999999996</v>
      </c>
      <c r="Q1027" s="20">
        <f t="shared" ref="Q1027:Q1090" si="84">(L1027*100%)/J1027</f>
        <v>0.66246204379562046</v>
      </c>
      <c r="R1027" s="34">
        <f t="shared" ref="R1027:R1035" si="85">L1027-H1027</f>
        <v>-924.27000000000044</v>
      </c>
      <c r="S1027" s="34">
        <f t="shared" ref="S1027:S1090" si="86">L1027-J1027</f>
        <v>-4624.2700000000004</v>
      </c>
    </row>
    <row r="1028" spans="1:19" hidden="1" x14ac:dyDescent="0.25">
      <c r="A1028" s="2">
        <v>1</v>
      </c>
      <c r="B1028" s="2">
        <v>33301</v>
      </c>
      <c r="C1028" s="2" t="s">
        <v>505</v>
      </c>
      <c r="D1028" s="2">
        <v>2270600</v>
      </c>
      <c r="E1028" s="2" t="s">
        <v>505</v>
      </c>
      <c r="F1028" s="2" t="str">
        <f t="shared" si="82"/>
        <v>1333012270600</v>
      </c>
      <c r="G1028" s="2" t="s">
        <v>67</v>
      </c>
      <c r="H1028" s="4">
        <v>3000</v>
      </c>
      <c r="I1028" s="4">
        <v>0</v>
      </c>
      <c r="J1028" s="4">
        <v>3000</v>
      </c>
      <c r="K1028" s="4">
        <v>4481.1099999999997</v>
      </c>
      <c r="L1028" s="4">
        <v>4481.1099999999997</v>
      </c>
      <c r="M1028" s="4">
        <v>4481.1099999999997</v>
      </c>
      <c r="N1028" s="4">
        <v>0</v>
      </c>
      <c r="O1028" s="4">
        <v>-1481.11</v>
      </c>
      <c r="P1028" s="20">
        <f t="shared" si="83"/>
        <v>1.4937033333333332</v>
      </c>
      <c r="Q1028" s="20">
        <f t="shared" si="84"/>
        <v>1.4937033333333332</v>
      </c>
      <c r="R1028" s="34">
        <f t="shared" si="85"/>
        <v>1481.1099999999997</v>
      </c>
      <c r="S1028" s="34">
        <f t="shared" si="86"/>
        <v>1481.1099999999997</v>
      </c>
    </row>
    <row r="1029" spans="1:19" hidden="1" x14ac:dyDescent="0.25">
      <c r="A1029" s="2">
        <v>1</v>
      </c>
      <c r="B1029" s="2">
        <v>33302</v>
      </c>
      <c r="C1029" s="2" t="s">
        <v>505</v>
      </c>
      <c r="D1029" s="2">
        <v>2270600</v>
      </c>
      <c r="E1029" s="2" t="s">
        <v>505</v>
      </c>
      <c r="F1029" s="2" t="str">
        <f t="shared" si="82"/>
        <v>1333022270600</v>
      </c>
      <c r="G1029" s="2" t="s">
        <v>67</v>
      </c>
      <c r="H1029" s="4">
        <v>7000</v>
      </c>
      <c r="I1029" s="4">
        <v>0</v>
      </c>
      <c r="J1029" s="4">
        <v>7000</v>
      </c>
      <c r="K1029" s="4">
        <v>8685.0499999999993</v>
      </c>
      <c r="L1029" s="4">
        <v>8685.0499999999993</v>
      </c>
      <c r="M1029" s="4">
        <v>8685.0499999999993</v>
      </c>
      <c r="N1029" s="4">
        <v>0</v>
      </c>
      <c r="O1029" s="4">
        <v>-1685.05</v>
      </c>
      <c r="P1029" s="20">
        <f t="shared" si="83"/>
        <v>1.2407214285714285</v>
      </c>
      <c r="Q1029" s="20">
        <f t="shared" si="84"/>
        <v>1.2407214285714285</v>
      </c>
      <c r="R1029" s="34">
        <f t="shared" si="85"/>
        <v>1685.0499999999993</v>
      </c>
      <c r="S1029" s="34">
        <f t="shared" si="86"/>
        <v>1685.0499999999993</v>
      </c>
    </row>
    <row r="1030" spans="1:19" hidden="1" x14ac:dyDescent="0.25">
      <c r="A1030" s="2">
        <v>1</v>
      </c>
      <c r="B1030" s="2">
        <v>49100</v>
      </c>
      <c r="C1030" s="2" t="s">
        <v>505</v>
      </c>
      <c r="D1030" s="2">
        <v>2270600</v>
      </c>
      <c r="E1030" s="2" t="s">
        <v>505</v>
      </c>
      <c r="F1030" s="2" t="str">
        <f t="shared" si="82"/>
        <v>1491002270600</v>
      </c>
      <c r="G1030" s="2" t="s">
        <v>67</v>
      </c>
      <c r="H1030" s="4">
        <v>3500</v>
      </c>
      <c r="I1030" s="4">
        <v>0</v>
      </c>
      <c r="J1030" s="4">
        <v>3500</v>
      </c>
      <c r="K1030" s="4">
        <v>3555.8</v>
      </c>
      <c r="L1030" s="4">
        <v>3542.43</v>
      </c>
      <c r="M1030" s="4">
        <v>3542.43</v>
      </c>
      <c r="N1030" s="4">
        <v>0</v>
      </c>
      <c r="O1030" s="4">
        <v>-42.43</v>
      </c>
      <c r="P1030" s="20">
        <f t="shared" si="83"/>
        <v>1.0121228571428571</v>
      </c>
      <c r="Q1030" s="20">
        <f t="shared" si="84"/>
        <v>1.0121228571428571</v>
      </c>
      <c r="R1030" s="34">
        <f t="shared" si="85"/>
        <v>42.429999999999836</v>
      </c>
      <c r="S1030" s="34">
        <f t="shared" si="86"/>
        <v>42.429999999999836</v>
      </c>
    </row>
    <row r="1031" spans="1:19" hidden="1" x14ac:dyDescent="0.25">
      <c r="A1031" s="2">
        <v>4</v>
      </c>
      <c r="B1031" s="2">
        <v>15320</v>
      </c>
      <c r="C1031" s="2" t="s">
        <v>505</v>
      </c>
      <c r="D1031" s="2">
        <v>2270600</v>
      </c>
      <c r="E1031" s="2" t="s">
        <v>505</v>
      </c>
      <c r="F1031" s="2" t="str">
        <f t="shared" si="82"/>
        <v>4153202270600</v>
      </c>
      <c r="G1031" s="2" t="s">
        <v>67</v>
      </c>
      <c r="H1031" s="4">
        <v>5000</v>
      </c>
      <c r="I1031" s="4">
        <v>0</v>
      </c>
      <c r="J1031" s="4">
        <v>5000</v>
      </c>
      <c r="K1031" s="4">
        <v>0</v>
      </c>
      <c r="L1031" s="4">
        <v>0</v>
      </c>
      <c r="M1031" s="4">
        <v>0</v>
      </c>
      <c r="N1031" s="4">
        <v>0</v>
      </c>
      <c r="O1031" s="4">
        <v>5000</v>
      </c>
      <c r="P1031" s="20">
        <f t="shared" si="83"/>
        <v>0</v>
      </c>
      <c r="Q1031" s="20">
        <f t="shared" si="84"/>
        <v>0</v>
      </c>
      <c r="R1031" s="34">
        <f t="shared" si="85"/>
        <v>-5000</v>
      </c>
      <c r="S1031" s="34">
        <f t="shared" si="86"/>
        <v>-5000</v>
      </c>
    </row>
    <row r="1032" spans="1:19" hidden="1" x14ac:dyDescent="0.25">
      <c r="A1032" s="2">
        <v>4</v>
      </c>
      <c r="B1032" s="2">
        <v>17100</v>
      </c>
      <c r="C1032" s="2" t="s">
        <v>505</v>
      </c>
      <c r="D1032" s="2">
        <v>2270600</v>
      </c>
      <c r="E1032" s="2" t="s">
        <v>505</v>
      </c>
      <c r="F1032" s="2" t="str">
        <f t="shared" si="82"/>
        <v>4171002270600</v>
      </c>
      <c r="G1032" s="2" t="s">
        <v>67</v>
      </c>
      <c r="H1032" s="4">
        <v>500</v>
      </c>
      <c r="I1032" s="4">
        <v>1300.75</v>
      </c>
      <c r="J1032" s="4">
        <v>1800.75</v>
      </c>
      <c r="K1032" s="4">
        <v>1300.75</v>
      </c>
      <c r="L1032" s="4">
        <v>1300.75</v>
      </c>
      <c r="M1032" s="4">
        <v>1300.75</v>
      </c>
      <c r="N1032" s="4">
        <v>0</v>
      </c>
      <c r="O1032" s="4">
        <v>500</v>
      </c>
      <c r="P1032" s="20">
        <f t="shared" si="83"/>
        <v>2.6015000000000001</v>
      </c>
      <c r="Q1032" s="20">
        <f t="shared" si="84"/>
        <v>0.72233791475773979</v>
      </c>
      <c r="R1032" s="34">
        <f t="shared" si="85"/>
        <v>800.75</v>
      </c>
      <c r="S1032" s="34">
        <f t="shared" si="86"/>
        <v>-500</v>
      </c>
    </row>
    <row r="1033" spans="1:19" hidden="1" x14ac:dyDescent="0.25">
      <c r="A1033" s="2">
        <v>5</v>
      </c>
      <c r="B1033" s="2">
        <v>33400</v>
      </c>
      <c r="C1033" s="2" t="s">
        <v>505</v>
      </c>
      <c r="D1033" s="2">
        <v>2270600</v>
      </c>
      <c r="E1033" s="2" t="s">
        <v>505</v>
      </c>
      <c r="F1033" s="2" t="str">
        <f t="shared" si="82"/>
        <v>5334002270600</v>
      </c>
      <c r="G1033" s="2" t="s">
        <v>67</v>
      </c>
      <c r="H1033" s="4">
        <v>1500</v>
      </c>
      <c r="I1033" s="4">
        <v>0</v>
      </c>
      <c r="J1033" s="4">
        <v>1500</v>
      </c>
      <c r="K1033" s="4">
        <v>0</v>
      </c>
      <c r="L1033" s="4">
        <v>0</v>
      </c>
      <c r="M1033" s="4">
        <v>0</v>
      </c>
      <c r="N1033" s="4">
        <v>0</v>
      </c>
      <c r="O1033" s="4">
        <v>1500</v>
      </c>
      <c r="P1033" s="20">
        <f t="shared" si="83"/>
        <v>0</v>
      </c>
      <c r="Q1033" s="20">
        <f t="shared" si="84"/>
        <v>0</v>
      </c>
      <c r="R1033" s="34">
        <f t="shared" si="85"/>
        <v>-1500</v>
      </c>
      <c r="S1033" s="34">
        <f t="shared" si="86"/>
        <v>-1500</v>
      </c>
    </row>
    <row r="1034" spans="1:19" hidden="1" x14ac:dyDescent="0.25">
      <c r="A1034" s="2">
        <v>5</v>
      </c>
      <c r="B1034" s="2">
        <v>33800</v>
      </c>
      <c r="C1034" s="2" t="s">
        <v>505</v>
      </c>
      <c r="D1034" s="2">
        <v>2270600</v>
      </c>
      <c r="E1034" s="2" t="s">
        <v>505</v>
      </c>
      <c r="F1034" s="2" t="str">
        <f t="shared" si="82"/>
        <v>5338002270600</v>
      </c>
      <c r="G1034" s="2" t="s">
        <v>67</v>
      </c>
      <c r="H1034" s="4">
        <v>500</v>
      </c>
      <c r="I1034" s="4">
        <v>0</v>
      </c>
      <c r="J1034" s="4">
        <v>500</v>
      </c>
      <c r="K1034" s="4">
        <v>0</v>
      </c>
      <c r="L1034" s="4">
        <v>0</v>
      </c>
      <c r="M1034" s="4">
        <v>0</v>
      </c>
      <c r="N1034" s="4">
        <v>0</v>
      </c>
      <c r="O1034" s="4">
        <v>500</v>
      </c>
      <c r="P1034" s="20">
        <f t="shared" si="83"/>
        <v>0</v>
      </c>
      <c r="Q1034" s="20">
        <f t="shared" si="84"/>
        <v>0</v>
      </c>
      <c r="R1034" s="34">
        <f t="shared" si="85"/>
        <v>-500</v>
      </c>
      <c r="S1034" s="34">
        <f t="shared" si="86"/>
        <v>-500</v>
      </c>
    </row>
    <row r="1035" spans="1:19" hidden="1" x14ac:dyDescent="0.25">
      <c r="A1035" s="2">
        <v>6</v>
      </c>
      <c r="B1035" s="2">
        <v>32600</v>
      </c>
      <c r="C1035" s="2" t="s">
        <v>505</v>
      </c>
      <c r="D1035" s="2">
        <v>2270600</v>
      </c>
      <c r="E1035" s="2" t="s">
        <v>505</v>
      </c>
      <c r="F1035" s="2" t="str">
        <f t="shared" si="82"/>
        <v>6326002270600</v>
      </c>
      <c r="G1035" s="2" t="s">
        <v>67</v>
      </c>
      <c r="H1035" s="4">
        <v>50</v>
      </c>
      <c r="I1035" s="4">
        <v>0</v>
      </c>
      <c r="J1035" s="4">
        <v>50</v>
      </c>
      <c r="K1035" s="4">
        <v>0</v>
      </c>
      <c r="L1035" s="4">
        <v>0</v>
      </c>
      <c r="M1035" s="4">
        <v>0</v>
      </c>
      <c r="N1035" s="4">
        <v>0</v>
      </c>
      <c r="O1035" s="4">
        <v>50</v>
      </c>
      <c r="P1035" s="20">
        <f t="shared" si="83"/>
        <v>0</v>
      </c>
      <c r="Q1035" s="20">
        <f t="shared" si="84"/>
        <v>0</v>
      </c>
      <c r="R1035" s="34">
        <f t="shared" si="85"/>
        <v>-50</v>
      </c>
      <c r="S1035" s="34">
        <f t="shared" si="86"/>
        <v>-50</v>
      </c>
    </row>
    <row r="1036" spans="1:19" hidden="1" x14ac:dyDescent="0.25">
      <c r="A1036" s="2">
        <v>2</v>
      </c>
      <c r="B1036" s="2">
        <v>43113</v>
      </c>
      <c r="C1036" s="2" t="s">
        <v>507</v>
      </c>
      <c r="D1036" s="2">
        <v>4800058</v>
      </c>
      <c r="E1036" s="2" t="s">
        <v>507</v>
      </c>
      <c r="F1036" s="2" t="str">
        <f t="shared" si="82"/>
        <v>2431134800058</v>
      </c>
      <c r="G1036" s="2" t="s">
        <v>155</v>
      </c>
      <c r="H1036" s="4">
        <v>2000</v>
      </c>
      <c r="I1036" s="4">
        <v>0</v>
      </c>
      <c r="J1036" s="4">
        <v>2000</v>
      </c>
      <c r="K1036" s="4">
        <v>2000</v>
      </c>
      <c r="L1036" s="4">
        <v>2000</v>
      </c>
      <c r="M1036" s="4">
        <v>2000</v>
      </c>
      <c r="N1036" s="4">
        <v>0</v>
      </c>
      <c r="O1036" s="4">
        <v>0</v>
      </c>
      <c r="P1036" s="20">
        <f t="shared" si="83"/>
        <v>1</v>
      </c>
      <c r="Q1036" s="20">
        <f t="shared" si="84"/>
        <v>1</v>
      </c>
      <c r="R1036" s="34">
        <f t="shared" ref="R1027:R1090" si="87">L1036-H1036</f>
        <v>0</v>
      </c>
      <c r="S1036" s="34">
        <f t="shared" si="86"/>
        <v>0</v>
      </c>
    </row>
    <row r="1037" spans="1:19" hidden="1" x14ac:dyDescent="0.25">
      <c r="A1037" s="2">
        <v>2</v>
      </c>
      <c r="B1037" s="2">
        <v>43113</v>
      </c>
      <c r="C1037" s="2" t="s">
        <v>507</v>
      </c>
      <c r="D1037" s="2">
        <v>4800141</v>
      </c>
      <c r="E1037" s="2" t="s">
        <v>507</v>
      </c>
      <c r="F1037" s="2" t="str">
        <f t="shared" si="82"/>
        <v>2431134800141</v>
      </c>
      <c r="G1037" s="2" t="s">
        <v>156</v>
      </c>
      <c r="H1037" s="4">
        <v>10000</v>
      </c>
      <c r="I1037" s="4">
        <v>0</v>
      </c>
      <c r="J1037" s="4">
        <v>10000</v>
      </c>
      <c r="K1037" s="4">
        <v>10000</v>
      </c>
      <c r="L1037" s="4">
        <v>9908.52</v>
      </c>
      <c r="M1037" s="4">
        <v>9908.52</v>
      </c>
      <c r="N1037" s="4">
        <v>0</v>
      </c>
      <c r="O1037" s="4">
        <v>91.48</v>
      </c>
      <c r="P1037" s="20">
        <f t="shared" si="83"/>
        <v>0.99085200000000007</v>
      </c>
      <c r="Q1037" s="20">
        <f t="shared" si="84"/>
        <v>0.99085200000000007</v>
      </c>
      <c r="R1037" s="34">
        <f t="shared" si="87"/>
        <v>-91.479999999999563</v>
      </c>
      <c r="S1037" s="34">
        <f t="shared" si="86"/>
        <v>-91.479999999999563</v>
      </c>
    </row>
    <row r="1038" spans="1:19" hidden="1" x14ac:dyDescent="0.25">
      <c r="A1038" s="2">
        <v>4</v>
      </c>
      <c r="B1038" s="2">
        <v>16200</v>
      </c>
      <c r="C1038" s="2" t="s">
        <v>505</v>
      </c>
      <c r="D1038" s="2">
        <v>2279901</v>
      </c>
      <c r="E1038" s="2" t="s">
        <v>505</v>
      </c>
      <c r="F1038" s="2" t="str">
        <f t="shared" si="82"/>
        <v>4162002279901</v>
      </c>
      <c r="G1038" s="2" t="s">
        <v>205</v>
      </c>
      <c r="H1038" s="4">
        <v>120000</v>
      </c>
      <c r="I1038" s="4">
        <v>-4655.95</v>
      </c>
      <c r="J1038" s="4">
        <v>115344.05</v>
      </c>
      <c r="K1038" s="4">
        <v>115344.05</v>
      </c>
      <c r="L1038" s="4">
        <v>103031.52</v>
      </c>
      <c r="M1038" s="4">
        <v>103031.52</v>
      </c>
      <c r="N1038" s="4">
        <v>0</v>
      </c>
      <c r="O1038" s="4">
        <v>12312.53</v>
      </c>
      <c r="P1038" s="20">
        <f t="shared" si="83"/>
        <v>0.85859600000000003</v>
      </c>
      <c r="Q1038" s="20">
        <f t="shared" si="84"/>
        <v>0.89325387828847691</v>
      </c>
      <c r="R1038" s="34">
        <f t="shared" si="87"/>
        <v>-16968.479999999996</v>
      </c>
      <c r="S1038" s="34">
        <f t="shared" si="86"/>
        <v>-12312.529999999999</v>
      </c>
    </row>
    <row r="1039" spans="1:19" hidden="1" x14ac:dyDescent="0.25">
      <c r="A1039" s="2">
        <v>1</v>
      </c>
      <c r="B1039" s="2">
        <v>33302</v>
      </c>
      <c r="C1039" s="2" t="s">
        <v>505</v>
      </c>
      <c r="D1039" s="2">
        <v>2260604</v>
      </c>
      <c r="E1039" s="2" t="s">
        <v>505</v>
      </c>
      <c r="F1039" s="2" t="str">
        <f t="shared" si="82"/>
        <v>1333022260604</v>
      </c>
      <c r="G1039" s="2" t="s">
        <v>81</v>
      </c>
      <c r="H1039" s="4">
        <v>1000</v>
      </c>
      <c r="I1039" s="4">
        <v>0</v>
      </c>
      <c r="J1039" s="4">
        <v>1000</v>
      </c>
      <c r="K1039" s="4">
        <v>1389.42</v>
      </c>
      <c r="L1039" s="4">
        <v>1389.42</v>
      </c>
      <c r="M1039" s="4">
        <v>1389.42</v>
      </c>
      <c r="N1039" s="4">
        <v>0</v>
      </c>
      <c r="O1039" s="4">
        <v>-389.42</v>
      </c>
      <c r="P1039" s="20">
        <f t="shared" si="83"/>
        <v>1.3894200000000001</v>
      </c>
      <c r="Q1039" s="20">
        <f t="shared" si="84"/>
        <v>1.3894200000000001</v>
      </c>
      <c r="R1039" s="34">
        <f t="shared" si="87"/>
        <v>389.42000000000007</v>
      </c>
      <c r="S1039" s="34">
        <f t="shared" si="86"/>
        <v>389.42000000000007</v>
      </c>
    </row>
    <row r="1040" spans="1:19" hidden="1" x14ac:dyDescent="0.25">
      <c r="A1040" s="2">
        <v>1</v>
      </c>
      <c r="B1040" s="2">
        <v>33302</v>
      </c>
      <c r="C1040" s="2" t="s">
        <v>505</v>
      </c>
      <c r="D1040" s="2">
        <v>2260603</v>
      </c>
      <c r="E1040" s="2" t="s">
        <v>505</v>
      </c>
      <c r="F1040" s="2" t="str">
        <f t="shared" si="82"/>
        <v>1333022260603</v>
      </c>
      <c r="G1040" s="2" t="s">
        <v>80</v>
      </c>
      <c r="H1040" s="4">
        <v>7000</v>
      </c>
      <c r="I1040" s="4">
        <v>0</v>
      </c>
      <c r="J1040" s="4">
        <v>7000</v>
      </c>
      <c r="K1040" s="4">
        <v>12820.64</v>
      </c>
      <c r="L1040" s="4">
        <v>12820.64</v>
      </c>
      <c r="M1040" s="4">
        <v>12820.64</v>
      </c>
      <c r="N1040" s="4">
        <v>0</v>
      </c>
      <c r="O1040" s="4">
        <v>-5820.64</v>
      </c>
      <c r="P1040" s="20">
        <f t="shared" si="83"/>
        <v>1.8315199999999998</v>
      </c>
      <c r="Q1040" s="20">
        <f t="shared" si="84"/>
        <v>1.8315199999999998</v>
      </c>
      <c r="R1040" s="34">
        <f t="shared" si="87"/>
        <v>5820.6399999999994</v>
      </c>
      <c r="S1040" s="34">
        <f t="shared" si="86"/>
        <v>5820.6399999999994</v>
      </c>
    </row>
    <row r="1041" spans="1:19" hidden="1" x14ac:dyDescent="0.25">
      <c r="A1041" s="2">
        <v>5</v>
      </c>
      <c r="B1041" s="2">
        <v>33400</v>
      </c>
      <c r="C1041" s="2" t="s">
        <v>505</v>
      </c>
      <c r="D1041" s="2">
        <v>2279909</v>
      </c>
      <c r="E1041" s="2" t="s">
        <v>505</v>
      </c>
      <c r="F1041" s="2" t="str">
        <f t="shared" si="82"/>
        <v>5334002279909</v>
      </c>
      <c r="G1041" s="2" t="s">
        <v>253</v>
      </c>
      <c r="H1041" s="4">
        <v>8500</v>
      </c>
      <c r="I1041" s="4">
        <v>2750</v>
      </c>
      <c r="J1041" s="4">
        <v>11250</v>
      </c>
      <c r="K1041" s="4">
        <v>14000</v>
      </c>
      <c r="L1041" s="4">
        <v>8500</v>
      </c>
      <c r="M1041" s="4">
        <v>8500</v>
      </c>
      <c r="N1041" s="4">
        <v>0</v>
      </c>
      <c r="O1041" s="4">
        <v>2750</v>
      </c>
      <c r="P1041" s="20">
        <f t="shared" si="83"/>
        <v>1</v>
      </c>
      <c r="Q1041" s="20">
        <f t="shared" si="84"/>
        <v>0.75555555555555554</v>
      </c>
      <c r="R1041" s="34">
        <f t="shared" si="87"/>
        <v>0</v>
      </c>
      <c r="S1041" s="34">
        <f t="shared" si="86"/>
        <v>-2750</v>
      </c>
    </row>
    <row r="1042" spans="1:19" hidden="1" x14ac:dyDescent="0.25">
      <c r="A1042" s="2">
        <v>5</v>
      </c>
      <c r="B1042" s="2">
        <v>33800</v>
      </c>
      <c r="C1042" s="2" t="s">
        <v>505</v>
      </c>
      <c r="D1042" s="2">
        <v>2260908</v>
      </c>
      <c r="E1042" s="2" t="s">
        <v>505</v>
      </c>
      <c r="F1042" s="2" t="str">
        <f t="shared" si="82"/>
        <v>5338002260908</v>
      </c>
      <c r="G1042" s="2" t="s">
        <v>291</v>
      </c>
      <c r="H1042" s="4">
        <v>22000</v>
      </c>
      <c r="I1042" s="4">
        <v>0</v>
      </c>
      <c r="J1042" s="4">
        <v>22000</v>
      </c>
      <c r="K1042" s="4">
        <v>40351.03</v>
      </c>
      <c r="L1042" s="4">
        <v>40010.75</v>
      </c>
      <c r="M1042" s="4">
        <v>40010.75</v>
      </c>
      <c r="N1042" s="4">
        <v>0</v>
      </c>
      <c r="O1042" s="4">
        <v>-18010.75</v>
      </c>
      <c r="P1042" s="20">
        <f t="shared" si="83"/>
        <v>1.8186704545454546</v>
      </c>
      <c r="Q1042" s="20">
        <f t="shared" si="84"/>
        <v>1.8186704545454546</v>
      </c>
      <c r="R1042" s="34">
        <f t="shared" si="87"/>
        <v>18010.75</v>
      </c>
      <c r="S1042" s="34">
        <f t="shared" si="86"/>
        <v>18010.75</v>
      </c>
    </row>
    <row r="1043" spans="1:19" hidden="1" x14ac:dyDescent="0.25">
      <c r="A1043" s="2">
        <v>5</v>
      </c>
      <c r="B1043" s="2">
        <v>33000</v>
      </c>
      <c r="C1043" s="2" t="s">
        <v>505</v>
      </c>
      <c r="D1043" s="2">
        <v>2260911</v>
      </c>
      <c r="E1043" s="2" t="s">
        <v>505</v>
      </c>
      <c r="F1043" s="2" t="str">
        <f t="shared" si="82"/>
        <v>5330002260911</v>
      </c>
      <c r="G1043" s="2" t="s">
        <v>234</v>
      </c>
      <c r="H1043" s="4">
        <v>21000</v>
      </c>
      <c r="I1043" s="4">
        <v>10500</v>
      </c>
      <c r="J1043" s="4">
        <v>31500</v>
      </c>
      <c r="K1043" s="4">
        <v>29681.14</v>
      </c>
      <c r="L1043" s="4">
        <v>29681.14</v>
      </c>
      <c r="M1043" s="4">
        <v>29681.14</v>
      </c>
      <c r="N1043" s="4">
        <v>0</v>
      </c>
      <c r="O1043" s="4">
        <v>1818.86</v>
      </c>
      <c r="P1043" s="20">
        <f t="shared" si="83"/>
        <v>1.4133876190476191</v>
      </c>
      <c r="Q1043" s="20">
        <f t="shared" si="84"/>
        <v>0.94225841269841271</v>
      </c>
      <c r="R1043" s="34">
        <f t="shared" si="87"/>
        <v>8681.14</v>
      </c>
      <c r="S1043" s="34">
        <f t="shared" si="86"/>
        <v>-1818.8600000000006</v>
      </c>
    </row>
    <row r="1044" spans="1:19" hidden="1" x14ac:dyDescent="0.25">
      <c r="A1044" s="2">
        <v>5</v>
      </c>
      <c r="B1044" s="2">
        <v>33000</v>
      </c>
      <c r="C1044" s="2" t="s">
        <v>505</v>
      </c>
      <c r="D1044" s="2">
        <v>2260900</v>
      </c>
      <c r="E1044" s="2" t="s">
        <v>505</v>
      </c>
      <c r="F1044" s="2" t="str">
        <f t="shared" si="82"/>
        <v>5330002260900</v>
      </c>
      <c r="G1044" s="2" t="s">
        <v>229</v>
      </c>
      <c r="H1044" s="4">
        <v>8000</v>
      </c>
      <c r="I1044" s="4">
        <v>0</v>
      </c>
      <c r="J1044" s="4">
        <v>8000</v>
      </c>
      <c r="K1044" s="4">
        <v>4467.95</v>
      </c>
      <c r="L1044" s="4">
        <v>4467.95</v>
      </c>
      <c r="M1044" s="4">
        <v>4467.95</v>
      </c>
      <c r="N1044" s="4">
        <v>0</v>
      </c>
      <c r="O1044" s="4">
        <v>3532.05</v>
      </c>
      <c r="P1044" s="20">
        <f t="shared" si="83"/>
        <v>0.55849375000000001</v>
      </c>
      <c r="Q1044" s="20">
        <f t="shared" si="84"/>
        <v>0.55849375000000001</v>
      </c>
      <c r="R1044" s="34">
        <f t="shared" si="87"/>
        <v>-3532.05</v>
      </c>
      <c r="S1044" s="34">
        <f t="shared" si="86"/>
        <v>-3532.05</v>
      </c>
    </row>
    <row r="1045" spans="1:19" hidden="1" x14ac:dyDescent="0.25">
      <c r="A1045" s="2">
        <v>1</v>
      </c>
      <c r="B1045" s="2">
        <v>33301</v>
      </c>
      <c r="C1045" s="2" t="s">
        <v>505</v>
      </c>
      <c r="D1045" s="2">
        <v>2279958</v>
      </c>
      <c r="E1045" s="2" t="s">
        <v>505</v>
      </c>
      <c r="F1045" s="2" t="str">
        <f t="shared" si="82"/>
        <v>1333012279958</v>
      </c>
      <c r="G1045" s="2" t="s">
        <v>71</v>
      </c>
      <c r="H1045" s="4">
        <v>750</v>
      </c>
      <c r="I1045" s="4">
        <v>0</v>
      </c>
      <c r="J1045" s="4">
        <v>750</v>
      </c>
      <c r="K1045" s="4">
        <v>600</v>
      </c>
      <c r="L1045" s="4">
        <v>0</v>
      </c>
      <c r="M1045" s="4">
        <v>0</v>
      </c>
      <c r="N1045" s="4">
        <v>0</v>
      </c>
      <c r="O1045" s="4">
        <v>750</v>
      </c>
      <c r="P1045" s="20">
        <f t="shared" si="83"/>
        <v>0</v>
      </c>
      <c r="Q1045" s="20">
        <f t="shared" si="84"/>
        <v>0</v>
      </c>
      <c r="R1045" s="34">
        <f t="shared" si="87"/>
        <v>-750</v>
      </c>
      <c r="S1045" s="34">
        <f t="shared" si="86"/>
        <v>-750</v>
      </c>
    </row>
    <row r="1046" spans="1:19" hidden="1" x14ac:dyDescent="0.25">
      <c r="A1046" s="2">
        <v>2</v>
      </c>
      <c r="B1046" s="2">
        <v>43114</v>
      </c>
      <c r="C1046" s="2" t="s">
        <v>507</v>
      </c>
      <c r="D1046" s="2">
        <v>4800103</v>
      </c>
      <c r="E1046" s="2" t="s">
        <v>507</v>
      </c>
      <c r="F1046" s="2" t="str">
        <f t="shared" si="82"/>
        <v>2431144800103</v>
      </c>
      <c r="G1046" s="2" t="s">
        <v>157</v>
      </c>
      <c r="H1046" s="4">
        <v>2000</v>
      </c>
      <c r="I1046" s="4">
        <v>0</v>
      </c>
      <c r="J1046" s="4">
        <v>2000</v>
      </c>
      <c r="K1046" s="4">
        <v>2000</v>
      </c>
      <c r="L1046" s="4">
        <v>2000</v>
      </c>
      <c r="M1046" s="4">
        <v>2000</v>
      </c>
      <c r="N1046" s="4">
        <v>0</v>
      </c>
      <c r="O1046" s="4">
        <v>0</v>
      </c>
      <c r="P1046" s="20">
        <f t="shared" si="83"/>
        <v>1</v>
      </c>
      <c r="Q1046" s="20">
        <f t="shared" si="84"/>
        <v>1</v>
      </c>
      <c r="R1046" s="34">
        <f t="shared" si="87"/>
        <v>0</v>
      </c>
      <c r="S1046" s="34">
        <f t="shared" si="86"/>
        <v>0</v>
      </c>
    </row>
    <row r="1047" spans="1:19" hidden="1" x14ac:dyDescent="0.25">
      <c r="A1047" s="2">
        <v>6</v>
      </c>
      <c r="B1047" s="2">
        <v>32602</v>
      </c>
      <c r="C1047" s="2" t="s">
        <v>505</v>
      </c>
      <c r="D1047" s="2">
        <v>2269902</v>
      </c>
      <c r="E1047" s="2" t="s">
        <v>505</v>
      </c>
      <c r="F1047" s="2" t="str">
        <f t="shared" ref="F1047:F1110" si="88">_xlfn.CONCAT(A1047,B1047,D1047)</f>
        <v>6326022269902</v>
      </c>
      <c r="G1047" s="2" t="s">
        <v>340</v>
      </c>
      <c r="H1047" s="4">
        <v>2500</v>
      </c>
      <c r="I1047" s="4">
        <v>0</v>
      </c>
      <c r="J1047" s="4">
        <v>2500</v>
      </c>
      <c r="K1047" s="4">
        <v>1916.92</v>
      </c>
      <c r="L1047" s="4">
        <v>1916.92</v>
      </c>
      <c r="M1047" s="4">
        <v>1916.92</v>
      </c>
      <c r="N1047" s="4">
        <v>0</v>
      </c>
      <c r="O1047" s="4">
        <v>583.08000000000004</v>
      </c>
      <c r="P1047" s="20">
        <f t="shared" ref="P1047:P1110" si="89">(L1047*100%)/H1047</f>
        <v>0.76676800000000001</v>
      </c>
      <c r="Q1047" s="20">
        <f t="shared" si="84"/>
        <v>0.76676800000000001</v>
      </c>
      <c r="R1047" s="34">
        <f t="shared" si="87"/>
        <v>-583.07999999999993</v>
      </c>
      <c r="S1047" s="34">
        <f t="shared" si="86"/>
        <v>-583.07999999999993</v>
      </c>
    </row>
    <row r="1048" spans="1:19" hidden="1" x14ac:dyDescent="0.25">
      <c r="A1048" s="2">
        <v>1</v>
      </c>
      <c r="B1048" s="2">
        <v>13200</v>
      </c>
      <c r="C1048" s="2" t="s">
        <v>505</v>
      </c>
      <c r="D1048" s="2">
        <v>2200010</v>
      </c>
      <c r="E1048" s="2" t="s">
        <v>505</v>
      </c>
      <c r="F1048" s="2" t="str">
        <f t="shared" si="88"/>
        <v>1132002200010</v>
      </c>
      <c r="G1048" s="2" t="s">
        <v>38</v>
      </c>
      <c r="H1048" s="4">
        <v>1544</v>
      </c>
      <c r="I1048" s="4">
        <v>0</v>
      </c>
      <c r="J1048" s="4">
        <v>1544</v>
      </c>
      <c r="K1048" s="4">
        <v>1482.88</v>
      </c>
      <c r="L1048" s="4">
        <v>1012.41</v>
      </c>
      <c r="M1048" s="4">
        <v>1012.41</v>
      </c>
      <c r="N1048" s="4">
        <v>0</v>
      </c>
      <c r="O1048" s="4">
        <v>531.59</v>
      </c>
      <c r="P1048" s="20">
        <f t="shared" si="89"/>
        <v>0.65570595854922276</v>
      </c>
      <c r="Q1048" s="20">
        <f t="shared" si="84"/>
        <v>0.65570595854922276</v>
      </c>
      <c r="R1048" s="34">
        <f t="shared" si="87"/>
        <v>-531.59</v>
      </c>
      <c r="S1048" s="34">
        <f t="shared" si="86"/>
        <v>-531.59</v>
      </c>
    </row>
    <row r="1049" spans="1:19" hidden="1" x14ac:dyDescent="0.25">
      <c r="A1049" s="2">
        <v>1</v>
      </c>
      <c r="B1049" s="2">
        <v>15100</v>
      </c>
      <c r="C1049" s="2" t="s">
        <v>505</v>
      </c>
      <c r="D1049" s="2">
        <v>2200010</v>
      </c>
      <c r="E1049" s="2" t="s">
        <v>505</v>
      </c>
      <c r="F1049" s="2" t="str">
        <f t="shared" si="88"/>
        <v>1151002200010</v>
      </c>
      <c r="G1049" s="2" t="s">
        <v>38</v>
      </c>
      <c r="H1049" s="4">
        <v>3090.64</v>
      </c>
      <c r="I1049" s="4">
        <v>0</v>
      </c>
      <c r="J1049" s="4">
        <v>3090.64</v>
      </c>
      <c r="K1049" s="4">
        <v>3956.26</v>
      </c>
      <c r="L1049" s="4">
        <v>2653.25</v>
      </c>
      <c r="M1049" s="4">
        <v>2653.25</v>
      </c>
      <c r="N1049" s="4">
        <v>0</v>
      </c>
      <c r="O1049" s="4">
        <v>437.39</v>
      </c>
      <c r="P1049" s="20">
        <f t="shared" si="89"/>
        <v>0.85847914994952501</v>
      </c>
      <c r="Q1049" s="20">
        <f t="shared" si="84"/>
        <v>0.85847914994952501</v>
      </c>
      <c r="R1049" s="34">
        <f t="shared" si="87"/>
        <v>-437.38999999999987</v>
      </c>
      <c r="S1049" s="34">
        <f t="shared" si="86"/>
        <v>-437.38999999999987</v>
      </c>
    </row>
    <row r="1050" spans="1:19" hidden="1" x14ac:dyDescent="0.25">
      <c r="A1050" s="2">
        <v>1</v>
      </c>
      <c r="B1050" s="2">
        <v>15200</v>
      </c>
      <c r="C1050" s="2" t="s">
        <v>505</v>
      </c>
      <c r="D1050" s="2">
        <v>2200010</v>
      </c>
      <c r="E1050" s="2" t="s">
        <v>505</v>
      </c>
      <c r="F1050" s="2" t="str">
        <f t="shared" si="88"/>
        <v>1152002200010</v>
      </c>
      <c r="G1050" s="2" t="s">
        <v>47</v>
      </c>
      <c r="H1050" s="4">
        <v>70</v>
      </c>
      <c r="I1050" s="4">
        <v>0</v>
      </c>
      <c r="J1050" s="4">
        <v>70</v>
      </c>
      <c r="K1050" s="4">
        <v>172.29</v>
      </c>
      <c r="L1050" s="4">
        <v>105.62</v>
      </c>
      <c r="M1050" s="4">
        <v>105.62</v>
      </c>
      <c r="N1050" s="4">
        <v>0</v>
      </c>
      <c r="O1050" s="4">
        <v>-35.619999999999997</v>
      </c>
      <c r="P1050" s="20">
        <f t="shared" si="89"/>
        <v>1.5088571428571429</v>
      </c>
      <c r="Q1050" s="20">
        <f t="shared" si="84"/>
        <v>1.5088571428571429</v>
      </c>
      <c r="R1050" s="34">
        <f t="shared" si="87"/>
        <v>35.620000000000005</v>
      </c>
      <c r="S1050" s="34">
        <f t="shared" si="86"/>
        <v>35.620000000000005</v>
      </c>
    </row>
    <row r="1051" spans="1:19" hidden="1" x14ac:dyDescent="0.25">
      <c r="A1051" s="2">
        <v>1</v>
      </c>
      <c r="B1051" s="2">
        <v>15320</v>
      </c>
      <c r="C1051" s="2" t="s">
        <v>505</v>
      </c>
      <c r="D1051" s="2">
        <v>2200010</v>
      </c>
      <c r="E1051" s="2" t="s">
        <v>505</v>
      </c>
      <c r="F1051" s="2" t="str">
        <f t="shared" si="88"/>
        <v>1153202200010</v>
      </c>
      <c r="G1051" s="2" t="s">
        <v>38</v>
      </c>
      <c r="H1051" s="4">
        <v>381.16</v>
      </c>
      <c r="I1051" s="4">
        <v>0</v>
      </c>
      <c r="J1051" s="4">
        <v>381.16</v>
      </c>
      <c r="K1051" s="4">
        <v>381.15</v>
      </c>
      <c r="L1051" s="4">
        <v>335.67</v>
      </c>
      <c r="M1051" s="4">
        <v>335.67</v>
      </c>
      <c r="N1051" s="4">
        <v>0</v>
      </c>
      <c r="O1051" s="4">
        <v>45.49</v>
      </c>
      <c r="P1051" s="20">
        <f t="shared" si="89"/>
        <v>0.88065379368244301</v>
      </c>
      <c r="Q1051" s="20">
        <f t="shared" si="84"/>
        <v>0.88065379368244301</v>
      </c>
      <c r="R1051" s="34">
        <f t="shared" si="87"/>
        <v>-45.490000000000009</v>
      </c>
      <c r="S1051" s="34">
        <f t="shared" si="86"/>
        <v>-45.490000000000009</v>
      </c>
    </row>
    <row r="1052" spans="1:19" hidden="1" x14ac:dyDescent="0.25">
      <c r="A1052" s="2">
        <v>2</v>
      </c>
      <c r="B1052" s="2">
        <v>44110</v>
      </c>
      <c r="C1052" s="2" t="s">
        <v>507</v>
      </c>
      <c r="D1052" s="2">
        <v>4670002</v>
      </c>
      <c r="E1052" s="2" t="s">
        <v>507</v>
      </c>
      <c r="F1052" s="2" t="str">
        <f t="shared" si="88"/>
        <v>2441104670002</v>
      </c>
      <c r="G1052" s="2" t="s">
        <v>159</v>
      </c>
      <c r="H1052" s="4">
        <v>18000</v>
      </c>
      <c r="I1052" s="4">
        <v>14000</v>
      </c>
      <c r="J1052" s="4">
        <v>32000</v>
      </c>
      <c r="K1052" s="4">
        <v>17574.68</v>
      </c>
      <c r="L1052" s="4">
        <v>17574.68</v>
      </c>
      <c r="M1052" s="4">
        <v>17574.68</v>
      </c>
      <c r="N1052" s="4">
        <v>0</v>
      </c>
      <c r="O1052" s="4">
        <v>14425.32</v>
      </c>
      <c r="P1052" s="20">
        <f t="shared" si="89"/>
        <v>0.97637111111111108</v>
      </c>
      <c r="Q1052" s="20">
        <f t="shared" si="84"/>
        <v>0.54920875000000002</v>
      </c>
      <c r="R1052" s="34">
        <f t="shared" si="87"/>
        <v>-425.31999999999971</v>
      </c>
      <c r="S1052" s="34">
        <f t="shared" si="86"/>
        <v>-14425.32</v>
      </c>
    </row>
    <row r="1053" spans="1:19" hidden="1" x14ac:dyDescent="0.25">
      <c r="A1053" s="2">
        <v>2</v>
      </c>
      <c r="B1053" s="2">
        <v>44110</v>
      </c>
      <c r="C1053" s="2" t="s">
        <v>507</v>
      </c>
      <c r="D1053" s="2">
        <v>4720001</v>
      </c>
      <c r="E1053" s="2" t="s">
        <v>507</v>
      </c>
      <c r="F1053" s="2" t="str">
        <f t="shared" si="88"/>
        <v>2441104720001</v>
      </c>
      <c r="G1053" s="2" t="s">
        <v>160</v>
      </c>
      <c r="H1053" s="4">
        <v>93000</v>
      </c>
      <c r="I1053" s="4">
        <v>0</v>
      </c>
      <c r="J1053" s="4">
        <v>93000</v>
      </c>
      <c r="K1053" s="4">
        <v>106992.47</v>
      </c>
      <c r="L1053" s="4">
        <v>94688.62</v>
      </c>
      <c r="M1053" s="4">
        <v>94688.62</v>
      </c>
      <c r="N1053" s="4">
        <v>0</v>
      </c>
      <c r="O1053" s="4">
        <v>-1688.62</v>
      </c>
      <c r="P1053" s="20">
        <f t="shared" si="89"/>
        <v>1.0181572043010751</v>
      </c>
      <c r="Q1053" s="20">
        <f t="shared" si="84"/>
        <v>1.0181572043010751</v>
      </c>
      <c r="R1053" s="34">
        <f t="shared" si="87"/>
        <v>1688.6199999999953</v>
      </c>
      <c r="S1053" s="34">
        <f t="shared" si="86"/>
        <v>1688.6199999999953</v>
      </c>
    </row>
    <row r="1054" spans="1:19" hidden="1" x14ac:dyDescent="0.25">
      <c r="A1054" s="2">
        <v>1</v>
      </c>
      <c r="B1054" s="2">
        <v>23100</v>
      </c>
      <c r="C1054" s="2" t="s">
        <v>505</v>
      </c>
      <c r="D1054" s="2">
        <v>2200010</v>
      </c>
      <c r="E1054" s="2" t="s">
        <v>505</v>
      </c>
      <c r="F1054" s="2" t="str">
        <f t="shared" si="88"/>
        <v>1231002200010</v>
      </c>
      <c r="G1054" s="2" t="s">
        <v>38</v>
      </c>
      <c r="H1054" s="4">
        <v>500</v>
      </c>
      <c r="I1054" s="4">
        <v>0</v>
      </c>
      <c r="J1054" s="4">
        <v>500</v>
      </c>
      <c r="K1054" s="4">
        <v>734.62</v>
      </c>
      <c r="L1054" s="4">
        <v>378.02</v>
      </c>
      <c r="M1054" s="4">
        <v>378.02</v>
      </c>
      <c r="N1054" s="4">
        <v>0</v>
      </c>
      <c r="O1054" s="4">
        <v>121.98</v>
      </c>
      <c r="P1054" s="20">
        <f t="shared" si="89"/>
        <v>0.75603999999999993</v>
      </c>
      <c r="Q1054" s="20">
        <f t="shared" si="84"/>
        <v>0.75603999999999993</v>
      </c>
      <c r="R1054" s="34">
        <f t="shared" si="87"/>
        <v>-121.98000000000002</v>
      </c>
      <c r="S1054" s="34">
        <f t="shared" si="86"/>
        <v>-121.98000000000002</v>
      </c>
    </row>
    <row r="1055" spans="1:19" hidden="1" x14ac:dyDescent="0.25">
      <c r="A1055" s="2">
        <v>1</v>
      </c>
      <c r="B1055" s="2">
        <v>23103</v>
      </c>
      <c r="C1055" s="2" t="s">
        <v>505</v>
      </c>
      <c r="D1055" s="2">
        <v>2200010</v>
      </c>
      <c r="E1055" s="2" t="s">
        <v>505</v>
      </c>
      <c r="F1055" s="2" t="str">
        <f t="shared" si="88"/>
        <v>1231032200010</v>
      </c>
      <c r="G1055" s="2" t="s">
        <v>38</v>
      </c>
      <c r="H1055" s="4">
        <v>1246.3</v>
      </c>
      <c r="I1055" s="4">
        <v>0</v>
      </c>
      <c r="J1055" s="4">
        <v>1246.3</v>
      </c>
      <c r="K1055" s="4">
        <v>1264.08</v>
      </c>
      <c r="L1055" s="4">
        <v>366.88</v>
      </c>
      <c r="M1055" s="4">
        <v>366.88</v>
      </c>
      <c r="N1055" s="4">
        <v>0</v>
      </c>
      <c r="O1055" s="4">
        <v>879.42</v>
      </c>
      <c r="P1055" s="20">
        <f t="shared" si="89"/>
        <v>0.29437535103907569</v>
      </c>
      <c r="Q1055" s="20">
        <f t="shared" si="84"/>
        <v>0.29437535103907569</v>
      </c>
      <c r="R1055" s="34">
        <f t="shared" si="87"/>
        <v>-879.42</v>
      </c>
      <c r="S1055" s="34">
        <f t="shared" si="86"/>
        <v>-879.42</v>
      </c>
    </row>
    <row r="1056" spans="1:19" hidden="1" x14ac:dyDescent="0.25">
      <c r="A1056" s="2">
        <v>1</v>
      </c>
      <c r="B1056" s="2">
        <v>23104</v>
      </c>
      <c r="C1056" s="2" t="s">
        <v>505</v>
      </c>
      <c r="D1056" s="2">
        <v>2200010</v>
      </c>
      <c r="E1056" s="2" t="s">
        <v>505</v>
      </c>
      <c r="F1056" s="2" t="str">
        <f t="shared" si="88"/>
        <v>1231042200010</v>
      </c>
      <c r="G1056" s="2" t="s">
        <v>38</v>
      </c>
      <c r="H1056" s="4">
        <v>100</v>
      </c>
      <c r="I1056" s="4">
        <v>0</v>
      </c>
      <c r="J1056" s="4">
        <v>100</v>
      </c>
      <c r="K1056" s="4">
        <v>0</v>
      </c>
      <c r="L1056" s="4">
        <v>0</v>
      </c>
      <c r="M1056" s="4">
        <v>0</v>
      </c>
      <c r="N1056" s="4">
        <v>0</v>
      </c>
      <c r="O1056" s="4">
        <v>100</v>
      </c>
      <c r="P1056" s="20">
        <f t="shared" si="89"/>
        <v>0</v>
      </c>
      <c r="Q1056" s="20">
        <f t="shared" si="84"/>
        <v>0</v>
      </c>
      <c r="R1056" s="34">
        <f t="shared" si="87"/>
        <v>-100</v>
      </c>
      <c r="S1056" s="34">
        <f t="shared" si="86"/>
        <v>-100</v>
      </c>
    </row>
    <row r="1057" spans="1:19" hidden="1" x14ac:dyDescent="0.25">
      <c r="A1057" s="2">
        <v>1</v>
      </c>
      <c r="B1057" s="2">
        <v>24100</v>
      </c>
      <c r="C1057" s="2" t="s">
        <v>505</v>
      </c>
      <c r="D1057" s="2">
        <v>2200010</v>
      </c>
      <c r="E1057" s="2" t="s">
        <v>505</v>
      </c>
      <c r="F1057" s="2" t="str">
        <f t="shared" si="88"/>
        <v>1241002200010</v>
      </c>
      <c r="G1057" s="2" t="s">
        <v>38</v>
      </c>
      <c r="H1057" s="4">
        <v>1700</v>
      </c>
      <c r="I1057" s="4">
        <v>0</v>
      </c>
      <c r="J1057" s="4">
        <v>1700</v>
      </c>
      <c r="K1057" s="4">
        <v>1700</v>
      </c>
      <c r="L1057" s="4">
        <v>922.6</v>
      </c>
      <c r="M1057" s="4">
        <v>922.6</v>
      </c>
      <c r="N1057" s="4">
        <v>0</v>
      </c>
      <c r="O1057" s="4">
        <v>777.4</v>
      </c>
      <c r="P1057" s="20">
        <f t="shared" si="89"/>
        <v>0.54270588235294115</v>
      </c>
      <c r="Q1057" s="20">
        <f t="shared" si="84"/>
        <v>0.54270588235294115</v>
      </c>
      <c r="R1057" s="34">
        <f t="shared" si="87"/>
        <v>-777.4</v>
      </c>
      <c r="S1057" s="34">
        <f t="shared" si="86"/>
        <v>-777.4</v>
      </c>
    </row>
    <row r="1058" spans="1:19" hidden="1" x14ac:dyDescent="0.25">
      <c r="A1058" s="2">
        <v>1</v>
      </c>
      <c r="B1058" s="2">
        <v>32000</v>
      </c>
      <c r="C1058" s="2" t="s">
        <v>505</v>
      </c>
      <c r="D1058" s="2">
        <v>2200010</v>
      </c>
      <c r="E1058" s="2" t="s">
        <v>505</v>
      </c>
      <c r="F1058" s="2" t="str">
        <f t="shared" si="88"/>
        <v>1320002200010</v>
      </c>
      <c r="G1058" s="2" t="s">
        <v>38</v>
      </c>
      <c r="H1058" s="4">
        <v>520.29999999999995</v>
      </c>
      <c r="I1058" s="4">
        <v>0</v>
      </c>
      <c r="J1058" s="4">
        <v>520.29999999999995</v>
      </c>
      <c r="K1058" s="4">
        <v>520.29999999999995</v>
      </c>
      <c r="L1058" s="4">
        <v>18.43</v>
      </c>
      <c r="M1058" s="4">
        <v>18.43</v>
      </c>
      <c r="N1058" s="4">
        <v>0</v>
      </c>
      <c r="O1058" s="4">
        <v>501.87</v>
      </c>
      <c r="P1058" s="20">
        <f t="shared" si="89"/>
        <v>3.5421871996924856E-2</v>
      </c>
      <c r="Q1058" s="20">
        <f t="shared" si="84"/>
        <v>3.5421871996924856E-2</v>
      </c>
      <c r="R1058" s="34">
        <f t="shared" si="87"/>
        <v>-501.86999999999995</v>
      </c>
      <c r="S1058" s="34">
        <f t="shared" si="86"/>
        <v>-501.86999999999995</v>
      </c>
    </row>
    <row r="1059" spans="1:19" hidden="1" x14ac:dyDescent="0.25">
      <c r="A1059" s="2">
        <v>3</v>
      </c>
      <c r="B1059" s="2">
        <v>1100</v>
      </c>
      <c r="C1059" s="2" t="s">
        <v>508</v>
      </c>
      <c r="D1059" s="2">
        <v>3100001</v>
      </c>
      <c r="E1059" s="2" t="s">
        <v>508</v>
      </c>
      <c r="F1059" s="2" t="str">
        <f t="shared" si="88"/>
        <v>311003100001</v>
      </c>
      <c r="G1059" s="2" t="s">
        <v>161</v>
      </c>
      <c r="H1059" s="4">
        <v>37616.120000000003</v>
      </c>
      <c r="I1059" s="4">
        <v>15000</v>
      </c>
      <c r="J1059" s="4">
        <v>52616.12</v>
      </c>
      <c r="K1059" s="4">
        <v>44183.28</v>
      </c>
      <c r="L1059" s="4">
        <v>44183.28</v>
      </c>
      <c r="M1059" s="4">
        <v>44183.28</v>
      </c>
      <c r="N1059" s="4">
        <v>0</v>
      </c>
      <c r="O1059" s="4">
        <v>8432.84</v>
      </c>
      <c r="P1059" s="20">
        <f t="shared" si="89"/>
        <v>1.1745836625361679</v>
      </c>
      <c r="Q1059" s="20">
        <f t="shared" si="84"/>
        <v>0.83972896519165607</v>
      </c>
      <c r="R1059" s="34">
        <f t="shared" si="87"/>
        <v>6567.1599999999962</v>
      </c>
      <c r="S1059" s="34">
        <f t="shared" si="86"/>
        <v>-8432.8400000000038</v>
      </c>
    </row>
    <row r="1060" spans="1:19" hidden="1" x14ac:dyDescent="0.25">
      <c r="A1060" s="2">
        <v>3</v>
      </c>
      <c r="B1060" s="2">
        <v>1100</v>
      </c>
      <c r="C1060" s="2" t="s">
        <v>508</v>
      </c>
      <c r="D1060" s="2">
        <v>3100002</v>
      </c>
      <c r="E1060" s="2" t="s">
        <v>508</v>
      </c>
      <c r="F1060" s="2" t="str">
        <f t="shared" si="88"/>
        <v>311003100002</v>
      </c>
      <c r="G1060" s="2" t="s">
        <v>162</v>
      </c>
      <c r="H1060" s="4">
        <v>409.5</v>
      </c>
      <c r="I1060" s="4">
        <v>0</v>
      </c>
      <c r="J1060" s="4">
        <v>409.5</v>
      </c>
      <c r="K1060" s="4">
        <v>465.99</v>
      </c>
      <c r="L1060" s="4">
        <v>465.99</v>
      </c>
      <c r="M1060" s="4">
        <v>465.99</v>
      </c>
      <c r="N1060" s="4">
        <v>0</v>
      </c>
      <c r="O1060" s="4">
        <v>-56.49</v>
      </c>
      <c r="P1060" s="20">
        <f t="shared" si="89"/>
        <v>1.137948717948718</v>
      </c>
      <c r="Q1060" s="20">
        <f t="shared" si="84"/>
        <v>1.137948717948718</v>
      </c>
      <c r="R1060" s="34">
        <f t="shared" si="87"/>
        <v>56.490000000000009</v>
      </c>
      <c r="S1060" s="34">
        <f t="shared" si="86"/>
        <v>56.490000000000009</v>
      </c>
    </row>
    <row r="1061" spans="1:19" hidden="1" x14ac:dyDescent="0.25">
      <c r="A1061" s="2">
        <v>3</v>
      </c>
      <c r="B1061" s="2">
        <v>1100</v>
      </c>
      <c r="C1061" s="2" t="s">
        <v>508</v>
      </c>
      <c r="D1061" s="2">
        <v>3100004</v>
      </c>
      <c r="E1061" s="2" t="s">
        <v>508</v>
      </c>
      <c r="F1061" s="2" t="str">
        <f t="shared" si="88"/>
        <v>311003100004</v>
      </c>
      <c r="G1061" s="2" t="s">
        <v>163</v>
      </c>
      <c r="H1061" s="4">
        <v>5761.98</v>
      </c>
      <c r="I1061" s="4">
        <v>0</v>
      </c>
      <c r="J1061" s="4">
        <v>5761.98</v>
      </c>
      <c r="K1061" s="4">
        <v>6769.03</v>
      </c>
      <c r="L1061" s="4">
        <v>6769.03</v>
      </c>
      <c r="M1061" s="4">
        <v>6769.03</v>
      </c>
      <c r="N1061" s="4">
        <v>0</v>
      </c>
      <c r="O1061" s="4">
        <v>-1007.05</v>
      </c>
      <c r="P1061" s="20">
        <f t="shared" si="89"/>
        <v>1.174774990541446</v>
      </c>
      <c r="Q1061" s="20">
        <f t="shared" si="84"/>
        <v>1.174774990541446</v>
      </c>
      <c r="R1061" s="34">
        <f t="shared" si="87"/>
        <v>1007.0500000000002</v>
      </c>
      <c r="S1061" s="34">
        <f t="shared" si="86"/>
        <v>1007.0500000000002</v>
      </c>
    </row>
    <row r="1062" spans="1:19" hidden="1" x14ac:dyDescent="0.25">
      <c r="A1062" s="2">
        <v>3</v>
      </c>
      <c r="B1062" s="2">
        <v>1100</v>
      </c>
      <c r="C1062" s="2" t="s">
        <v>508</v>
      </c>
      <c r="D1062" s="2">
        <v>3100009</v>
      </c>
      <c r="E1062" s="2" t="s">
        <v>508</v>
      </c>
      <c r="F1062" s="2" t="str">
        <f t="shared" si="88"/>
        <v>311003100009</v>
      </c>
      <c r="G1062" s="2" t="s">
        <v>164</v>
      </c>
      <c r="H1062" s="4">
        <v>10041.540000000001</v>
      </c>
      <c r="I1062" s="4">
        <v>0</v>
      </c>
      <c r="J1062" s="4">
        <v>10041.540000000001</v>
      </c>
      <c r="K1062" s="4">
        <v>12120.64</v>
      </c>
      <c r="L1062" s="4">
        <v>12120.64</v>
      </c>
      <c r="M1062" s="4">
        <v>12120.64</v>
      </c>
      <c r="N1062" s="4">
        <v>0</v>
      </c>
      <c r="O1062" s="4">
        <v>-2079.1</v>
      </c>
      <c r="P1062" s="20">
        <f t="shared" si="89"/>
        <v>1.207049914654525</v>
      </c>
      <c r="Q1062" s="20">
        <f t="shared" si="84"/>
        <v>1.207049914654525</v>
      </c>
      <c r="R1062" s="34">
        <f t="shared" si="87"/>
        <v>2079.0999999999985</v>
      </c>
      <c r="S1062" s="34">
        <f t="shared" si="86"/>
        <v>2079.0999999999985</v>
      </c>
    </row>
    <row r="1063" spans="1:19" hidden="1" x14ac:dyDescent="0.25">
      <c r="A1063" s="2">
        <v>3</v>
      </c>
      <c r="B1063" s="2">
        <v>1100</v>
      </c>
      <c r="C1063" s="2" t="s">
        <v>508</v>
      </c>
      <c r="D1063" s="2">
        <v>3100010</v>
      </c>
      <c r="E1063" s="2" t="s">
        <v>508</v>
      </c>
      <c r="F1063" s="2" t="str">
        <f t="shared" si="88"/>
        <v>311003100010</v>
      </c>
      <c r="G1063" s="2" t="s">
        <v>165</v>
      </c>
      <c r="H1063" s="4">
        <v>2406.7199999999998</v>
      </c>
      <c r="I1063" s="4">
        <v>0</v>
      </c>
      <c r="J1063" s="4">
        <v>2406.7199999999998</v>
      </c>
      <c r="K1063" s="4">
        <v>2895.01</v>
      </c>
      <c r="L1063" s="4">
        <v>2895.01</v>
      </c>
      <c r="M1063" s="4">
        <v>2895.01</v>
      </c>
      <c r="N1063" s="4">
        <v>0</v>
      </c>
      <c r="O1063" s="4">
        <v>-488.29</v>
      </c>
      <c r="P1063" s="20">
        <f t="shared" si="89"/>
        <v>1.2028860856269115</v>
      </c>
      <c r="Q1063" s="20">
        <f t="shared" si="84"/>
        <v>1.2028860856269115</v>
      </c>
      <c r="R1063" s="34">
        <f t="shared" si="87"/>
        <v>488.29000000000042</v>
      </c>
      <c r="S1063" s="34">
        <f t="shared" si="86"/>
        <v>488.29000000000042</v>
      </c>
    </row>
    <row r="1064" spans="1:19" hidden="1" x14ac:dyDescent="0.25">
      <c r="A1064" s="2">
        <v>3</v>
      </c>
      <c r="B1064" s="2">
        <v>1100</v>
      </c>
      <c r="C1064" s="2" t="s">
        <v>508</v>
      </c>
      <c r="D1064" s="2">
        <v>3100012</v>
      </c>
      <c r="E1064" s="2" t="s">
        <v>508</v>
      </c>
      <c r="F1064" s="2" t="str">
        <f t="shared" si="88"/>
        <v>311003100012</v>
      </c>
      <c r="G1064" s="2" t="s">
        <v>166</v>
      </c>
      <c r="H1064" s="4">
        <v>5236.3100000000004</v>
      </c>
      <c r="I1064" s="4">
        <v>0</v>
      </c>
      <c r="J1064" s="4">
        <v>5236.3100000000004</v>
      </c>
      <c r="K1064" s="4">
        <v>5779.53</v>
      </c>
      <c r="L1064" s="4">
        <v>5779.53</v>
      </c>
      <c r="M1064" s="4">
        <v>5779.53</v>
      </c>
      <c r="N1064" s="4">
        <v>0</v>
      </c>
      <c r="O1064" s="4">
        <v>-543.22</v>
      </c>
      <c r="P1064" s="20">
        <f t="shared" si="89"/>
        <v>1.1037409931803119</v>
      </c>
      <c r="Q1064" s="20">
        <f t="shared" si="84"/>
        <v>1.1037409931803119</v>
      </c>
      <c r="R1064" s="34">
        <f t="shared" si="87"/>
        <v>543.21999999999935</v>
      </c>
      <c r="S1064" s="34">
        <f t="shared" si="86"/>
        <v>543.21999999999935</v>
      </c>
    </row>
    <row r="1065" spans="1:19" hidden="1" x14ac:dyDescent="0.25">
      <c r="A1065" s="2">
        <v>3</v>
      </c>
      <c r="B1065" s="2">
        <v>1100</v>
      </c>
      <c r="C1065" s="2" t="s">
        <v>508</v>
      </c>
      <c r="D1065" s="2">
        <v>3100013</v>
      </c>
      <c r="E1065" s="2" t="s">
        <v>508</v>
      </c>
      <c r="F1065" s="2" t="str">
        <f t="shared" si="88"/>
        <v>311003100013</v>
      </c>
      <c r="G1065" s="2" t="s">
        <v>167</v>
      </c>
      <c r="H1065" s="4">
        <v>13539.77</v>
      </c>
      <c r="I1065" s="4">
        <v>0</v>
      </c>
      <c r="J1065" s="4">
        <v>13539.77</v>
      </c>
      <c r="K1065" s="4">
        <v>0.02</v>
      </c>
      <c r="L1065" s="4">
        <v>0.02</v>
      </c>
      <c r="M1065" s="4">
        <v>0.02</v>
      </c>
      <c r="N1065" s="4">
        <v>0</v>
      </c>
      <c r="O1065" s="4">
        <v>13539.75</v>
      </c>
      <c r="P1065" s="20">
        <f t="shared" si="89"/>
        <v>1.4771299660186251E-6</v>
      </c>
      <c r="Q1065" s="20">
        <f t="shared" si="84"/>
        <v>1.4771299660186251E-6</v>
      </c>
      <c r="R1065" s="34">
        <f t="shared" si="87"/>
        <v>-13539.75</v>
      </c>
      <c r="S1065" s="34">
        <f t="shared" si="86"/>
        <v>-13539.75</v>
      </c>
    </row>
    <row r="1066" spans="1:19" hidden="1" x14ac:dyDescent="0.25">
      <c r="A1066" s="2">
        <v>3</v>
      </c>
      <c r="B1066" s="2">
        <v>1100</v>
      </c>
      <c r="C1066" s="2" t="s">
        <v>508</v>
      </c>
      <c r="D1066" s="2">
        <v>3100014</v>
      </c>
      <c r="E1066" s="2" t="s">
        <v>508</v>
      </c>
      <c r="F1066" s="2" t="str">
        <f t="shared" si="88"/>
        <v>311003100014</v>
      </c>
      <c r="G1066" s="2" t="s">
        <v>168</v>
      </c>
      <c r="H1066" s="4">
        <v>0</v>
      </c>
      <c r="I1066" s="4">
        <v>0</v>
      </c>
      <c r="J1066" s="4">
        <v>0</v>
      </c>
      <c r="K1066" s="4">
        <v>6926.5</v>
      </c>
      <c r="L1066" s="4">
        <v>6926.5</v>
      </c>
      <c r="M1066" s="4">
        <v>6926.5</v>
      </c>
      <c r="N1066" s="4">
        <v>0</v>
      </c>
      <c r="O1066" s="4">
        <v>-6926.5</v>
      </c>
      <c r="P1066" s="20" t="e">
        <f t="shared" si="89"/>
        <v>#DIV/0!</v>
      </c>
      <c r="Q1066" s="20" t="e">
        <f t="shared" si="84"/>
        <v>#DIV/0!</v>
      </c>
      <c r="R1066" s="34">
        <f t="shared" si="87"/>
        <v>6926.5</v>
      </c>
      <c r="S1066" s="34">
        <f t="shared" si="86"/>
        <v>6926.5</v>
      </c>
    </row>
    <row r="1067" spans="1:19" hidden="1" x14ac:dyDescent="0.25">
      <c r="A1067" s="2">
        <v>3</v>
      </c>
      <c r="B1067" s="2">
        <v>1100</v>
      </c>
      <c r="C1067" s="2" t="s">
        <v>508</v>
      </c>
      <c r="D1067" s="2">
        <v>3103701</v>
      </c>
      <c r="E1067" s="2" t="s">
        <v>508</v>
      </c>
      <c r="F1067" s="2" t="str">
        <f t="shared" si="88"/>
        <v>311003103701</v>
      </c>
      <c r="G1067" s="2" t="s">
        <v>169</v>
      </c>
      <c r="H1067" s="4">
        <v>500</v>
      </c>
      <c r="I1067" s="4">
        <v>0</v>
      </c>
      <c r="J1067" s="4">
        <v>500</v>
      </c>
      <c r="K1067" s="4">
        <v>0</v>
      </c>
      <c r="L1067" s="4">
        <v>0</v>
      </c>
      <c r="M1067" s="4">
        <v>0</v>
      </c>
      <c r="N1067" s="4">
        <v>0</v>
      </c>
      <c r="O1067" s="4">
        <v>500</v>
      </c>
      <c r="P1067" s="20">
        <f t="shared" si="89"/>
        <v>0</v>
      </c>
      <c r="Q1067" s="20">
        <f t="shared" si="84"/>
        <v>0</v>
      </c>
      <c r="R1067" s="34">
        <f t="shared" si="87"/>
        <v>-500</v>
      </c>
      <c r="S1067" s="34">
        <f t="shared" si="86"/>
        <v>-500</v>
      </c>
    </row>
    <row r="1068" spans="1:19" hidden="1" x14ac:dyDescent="0.25">
      <c r="A1068" s="2">
        <v>3</v>
      </c>
      <c r="B1068" s="2">
        <v>1100</v>
      </c>
      <c r="C1068" s="2" t="s">
        <v>508</v>
      </c>
      <c r="D1068" s="2">
        <v>3105101</v>
      </c>
      <c r="E1068" s="2" t="s">
        <v>508</v>
      </c>
      <c r="F1068" s="2" t="str">
        <f t="shared" si="88"/>
        <v>311003105101</v>
      </c>
      <c r="G1068" s="2" t="s">
        <v>170</v>
      </c>
      <c r="H1068" s="4">
        <v>20945.349999999999</v>
      </c>
      <c r="I1068" s="4">
        <v>0</v>
      </c>
      <c r="J1068" s="4">
        <v>20945.349999999999</v>
      </c>
      <c r="K1068" s="4">
        <v>24565.37</v>
      </c>
      <c r="L1068" s="4">
        <v>24565.37</v>
      </c>
      <c r="M1068" s="4">
        <v>24565.37</v>
      </c>
      <c r="N1068" s="4">
        <v>0</v>
      </c>
      <c r="O1068" s="4">
        <v>-3620.02</v>
      </c>
      <c r="P1068" s="20">
        <f t="shared" si="89"/>
        <v>1.1728316786303403</v>
      </c>
      <c r="Q1068" s="20">
        <f t="shared" si="84"/>
        <v>1.1728316786303403</v>
      </c>
      <c r="R1068" s="34">
        <f t="shared" si="87"/>
        <v>3620.0200000000004</v>
      </c>
      <c r="S1068" s="34">
        <f t="shared" si="86"/>
        <v>3620.0200000000004</v>
      </c>
    </row>
    <row r="1069" spans="1:19" hidden="1" x14ac:dyDescent="0.25">
      <c r="A1069" s="2">
        <v>3</v>
      </c>
      <c r="B1069" s="2">
        <v>1100</v>
      </c>
      <c r="C1069" s="2" t="s">
        <v>508</v>
      </c>
      <c r="D1069" s="2">
        <v>3105901</v>
      </c>
      <c r="E1069" s="2" t="s">
        <v>508</v>
      </c>
      <c r="F1069" s="2" t="str">
        <f t="shared" si="88"/>
        <v>311003105901</v>
      </c>
      <c r="G1069" s="2" t="s">
        <v>171</v>
      </c>
      <c r="H1069" s="4">
        <v>775.63</v>
      </c>
      <c r="I1069" s="4">
        <v>0</v>
      </c>
      <c r="J1069" s="4">
        <v>775.63</v>
      </c>
      <c r="K1069" s="4">
        <v>834.63</v>
      </c>
      <c r="L1069" s="4">
        <v>834.63</v>
      </c>
      <c r="M1069" s="4">
        <v>834.63</v>
      </c>
      <c r="N1069" s="4">
        <v>0</v>
      </c>
      <c r="O1069" s="4">
        <v>-59</v>
      </c>
      <c r="P1069" s="20">
        <f t="shared" si="89"/>
        <v>1.0760671969882547</v>
      </c>
      <c r="Q1069" s="20">
        <f t="shared" si="84"/>
        <v>1.0760671969882547</v>
      </c>
      <c r="R1069" s="34">
        <f t="shared" si="87"/>
        <v>59</v>
      </c>
      <c r="S1069" s="34">
        <f t="shared" si="86"/>
        <v>59</v>
      </c>
    </row>
    <row r="1070" spans="1:19" hidden="1" x14ac:dyDescent="0.25">
      <c r="A1070" s="2">
        <v>3</v>
      </c>
      <c r="B1070" s="2">
        <v>1100</v>
      </c>
      <c r="C1070" s="2" t="s">
        <v>508</v>
      </c>
      <c r="D1070" s="2">
        <v>3106201</v>
      </c>
      <c r="E1070" s="2" t="s">
        <v>508</v>
      </c>
      <c r="F1070" s="2" t="str">
        <f t="shared" si="88"/>
        <v>311003106201</v>
      </c>
      <c r="G1070" s="2" t="s">
        <v>172</v>
      </c>
      <c r="H1070" s="4">
        <v>9378.98</v>
      </c>
      <c r="I1070" s="4">
        <v>0</v>
      </c>
      <c r="J1070" s="4">
        <v>9378.98</v>
      </c>
      <c r="K1070" s="4">
        <v>11932.81</v>
      </c>
      <c r="L1070" s="4">
        <v>11932.81</v>
      </c>
      <c r="M1070" s="4">
        <v>11932.81</v>
      </c>
      <c r="N1070" s="4">
        <v>0</v>
      </c>
      <c r="O1070" s="4">
        <v>-2553.83</v>
      </c>
      <c r="P1070" s="20">
        <f t="shared" si="89"/>
        <v>1.2722929359056101</v>
      </c>
      <c r="Q1070" s="20">
        <f t="shared" si="84"/>
        <v>1.2722929359056101</v>
      </c>
      <c r="R1070" s="34">
        <f t="shared" si="87"/>
        <v>2553.83</v>
      </c>
      <c r="S1070" s="34">
        <f t="shared" si="86"/>
        <v>2553.83</v>
      </c>
    </row>
    <row r="1071" spans="1:19" hidden="1" x14ac:dyDescent="0.25">
      <c r="A1071" s="2">
        <v>3</v>
      </c>
      <c r="B1071" s="2">
        <v>1100</v>
      </c>
      <c r="C1071" s="2" t="s">
        <v>508</v>
      </c>
      <c r="D1071" s="2">
        <v>3110001</v>
      </c>
      <c r="E1071" s="2" t="s">
        <v>508</v>
      </c>
      <c r="F1071" s="2" t="str">
        <f t="shared" si="88"/>
        <v>311003110001</v>
      </c>
      <c r="G1071" s="2" t="s">
        <v>173</v>
      </c>
      <c r="H1071" s="4">
        <v>1000</v>
      </c>
      <c r="I1071" s="4">
        <v>0</v>
      </c>
      <c r="J1071" s="4">
        <v>1000</v>
      </c>
      <c r="K1071" s="4">
        <v>0</v>
      </c>
      <c r="L1071" s="4">
        <v>0</v>
      </c>
      <c r="M1071" s="4">
        <v>0</v>
      </c>
      <c r="N1071" s="4">
        <v>0</v>
      </c>
      <c r="O1071" s="4">
        <v>1000</v>
      </c>
      <c r="P1071" s="20">
        <f t="shared" si="89"/>
        <v>0</v>
      </c>
      <c r="Q1071" s="20">
        <f t="shared" si="84"/>
        <v>0</v>
      </c>
      <c r="R1071" s="34">
        <f t="shared" si="87"/>
        <v>-1000</v>
      </c>
      <c r="S1071" s="34">
        <f t="shared" si="86"/>
        <v>-1000</v>
      </c>
    </row>
    <row r="1072" spans="1:19" hidden="1" x14ac:dyDescent="0.25">
      <c r="A1072" s="2">
        <v>3</v>
      </c>
      <c r="B1072" s="2">
        <v>1102</v>
      </c>
      <c r="C1072" s="2" t="s">
        <v>509</v>
      </c>
      <c r="D1072" s="2">
        <v>9130001</v>
      </c>
      <c r="E1072" s="2" t="s">
        <v>509</v>
      </c>
      <c r="F1072" s="2" t="str">
        <f t="shared" si="88"/>
        <v>311029130001</v>
      </c>
      <c r="G1072" s="2" t="s">
        <v>174</v>
      </c>
      <c r="H1072" s="4">
        <v>222662.9</v>
      </c>
      <c r="I1072" s="4">
        <v>0</v>
      </c>
      <c r="J1072" s="4">
        <v>222662.9</v>
      </c>
      <c r="K1072" s="4">
        <v>222662.9</v>
      </c>
      <c r="L1072" s="4">
        <v>222662.9</v>
      </c>
      <c r="M1072" s="4">
        <v>222662.9</v>
      </c>
      <c r="N1072" s="4">
        <v>0</v>
      </c>
      <c r="O1072" s="4">
        <v>0</v>
      </c>
      <c r="P1072" s="20">
        <f t="shared" si="89"/>
        <v>1</v>
      </c>
      <c r="Q1072" s="20">
        <f t="shared" si="84"/>
        <v>1</v>
      </c>
      <c r="R1072" s="34">
        <f t="shared" si="87"/>
        <v>0</v>
      </c>
      <c r="S1072" s="34">
        <f t="shared" si="86"/>
        <v>0</v>
      </c>
    </row>
    <row r="1073" spans="1:19" hidden="1" x14ac:dyDescent="0.25">
      <c r="A1073" s="2">
        <v>3</v>
      </c>
      <c r="B1073" s="2">
        <v>1102</v>
      </c>
      <c r="C1073" s="2" t="s">
        <v>509</v>
      </c>
      <c r="D1073" s="2">
        <v>9130002</v>
      </c>
      <c r="E1073" s="2" t="s">
        <v>509</v>
      </c>
      <c r="F1073" s="2" t="str">
        <f t="shared" si="88"/>
        <v>311029130002</v>
      </c>
      <c r="G1073" s="2" t="s">
        <v>175</v>
      </c>
      <c r="H1073" s="4">
        <v>10000</v>
      </c>
      <c r="I1073" s="4">
        <v>0</v>
      </c>
      <c r="J1073" s="4">
        <v>10000</v>
      </c>
      <c r="K1073" s="4">
        <v>10000</v>
      </c>
      <c r="L1073" s="4">
        <v>10000</v>
      </c>
      <c r="M1073" s="4">
        <v>10000</v>
      </c>
      <c r="N1073" s="4">
        <v>0</v>
      </c>
      <c r="O1073" s="4">
        <v>0</v>
      </c>
      <c r="P1073" s="20">
        <f t="shared" si="89"/>
        <v>1</v>
      </c>
      <c r="Q1073" s="20">
        <f t="shared" si="84"/>
        <v>1</v>
      </c>
      <c r="R1073" s="34">
        <f t="shared" si="87"/>
        <v>0</v>
      </c>
      <c r="S1073" s="34">
        <f t="shared" si="86"/>
        <v>0</v>
      </c>
    </row>
    <row r="1074" spans="1:19" hidden="1" x14ac:dyDescent="0.25">
      <c r="A1074" s="2">
        <v>3</v>
      </c>
      <c r="B1074" s="2">
        <v>1102</v>
      </c>
      <c r="C1074" s="2" t="s">
        <v>509</v>
      </c>
      <c r="D1074" s="2">
        <v>9130004</v>
      </c>
      <c r="E1074" s="2" t="s">
        <v>509</v>
      </c>
      <c r="F1074" s="2" t="str">
        <f t="shared" si="88"/>
        <v>311029130004</v>
      </c>
      <c r="G1074" s="2" t="s">
        <v>176</v>
      </c>
      <c r="H1074" s="4">
        <v>27200</v>
      </c>
      <c r="I1074" s="4">
        <v>0</v>
      </c>
      <c r="J1074" s="4">
        <v>27200</v>
      </c>
      <c r="K1074" s="4">
        <v>27200</v>
      </c>
      <c r="L1074" s="4">
        <v>27200</v>
      </c>
      <c r="M1074" s="4">
        <v>27200</v>
      </c>
      <c r="N1074" s="4">
        <v>0</v>
      </c>
      <c r="O1074" s="4">
        <v>0</v>
      </c>
      <c r="P1074" s="20">
        <f t="shared" si="89"/>
        <v>1</v>
      </c>
      <c r="Q1074" s="20">
        <f t="shared" si="84"/>
        <v>1</v>
      </c>
      <c r="R1074" s="34">
        <f t="shared" si="87"/>
        <v>0</v>
      </c>
      <c r="S1074" s="34">
        <f t="shared" si="86"/>
        <v>0</v>
      </c>
    </row>
    <row r="1075" spans="1:19" hidden="1" x14ac:dyDescent="0.25">
      <c r="A1075" s="2">
        <v>3</v>
      </c>
      <c r="B1075" s="2">
        <v>1102</v>
      </c>
      <c r="C1075" s="2" t="s">
        <v>509</v>
      </c>
      <c r="D1075" s="2">
        <v>9130009</v>
      </c>
      <c r="E1075" s="2" t="s">
        <v>509</v>
      </c>
      <c r="F1075" s="2" t="str">
        <f t="shared" si="88"/>
        <v>311029130009</v>
      </c>
      <c r="G1075" s="2" t="s">
        <v>177</v>
      </c>
      <c r="H1075" s="4">
        <v>12250</v>
      </c>
      <c r="I1075" s="4">
        <v>0</v>
      </c>
      <c r="J1075" s="4">
        <v>12250</v>
      </c>
      <c r="K1075" s="4">
        <v>12250</v>
      </c>
      <c r="L1075" s="4">
        <v>12250</v>
      </c>
      <c r="M1075" s="4">
        <v>12250</v>
      </c>
      <c r="N1075" s="4">
        <v>0</v>
      </c>
      <c r="O1075" s="4">
        <v>0</v>
      </c>
      <c r="P1075" s="20">
        <f t="shared" si="89"/>
        <v>1</v>
      </c>
      <c r="Q1075" s="20">
        <f t="shared" si="84"/>
        <v>1</v>
      </c>
      <c r="R1075" s="34">
        <f t="shared" si="87"/>
        <v>0</v>
      </c>
      <c r="S1075" s="34">
        <f t="shared" si="86"/>
        <v>0</v>
      </c>
    </row>
    <row r="1076" spans="1:19" hidden="1" x14ac:dyDescent="0.25">
      <c r="A1076" s="2">
        <v>3</v>
      </c>
      <c r="B1076" s="2">
        <v>1102</v>
      </c>
      <c r="C1076" s="2" t="s">
        <v>509</v>
      </c>
      <c r="D1076" s="2">
        <v>9130010</v>
      </c>
      <c r="E1076" s="2" t="s">
        <v>509</v>
      </c>
      <c r="F1076" s="2" t="str">
        <f t="shared" si="88"/>
        <v>311029130010</v>
      </c>
      <c r="G1076" s="2" t="s">
        <v>178</v>
      </c>
      <c r="H1076" s="4">
        <v>9887.8799999999992</v>
      </c>
      <c r="I1076" s="4">
        <v>0</v>
      </c>
      <c r="J1076" s="4">
        <v>9887.8799999999992</v>
      </c>
      <c r="K1076" s="4">
        <v>9619.41</v>
      </c>
      <c r="L1076" s="4">
        <v>9619.41</v>
      </c>
      <c r="M1076" s="4">
        <v>9619.41</v>
      </c>
      <c r="N1076" s="4">
        <v>0</v>
      </c>
      <c r="O1076" s="4">
        <v>268.47000000000003</v>
      </c>
      <c r="P1076" s="20">
        <f t="shared" si="89"/>
        <v>0.97284857825944493</v>
      </c>
      <c r="Q1076" s="20">
        <f t="shared" si="84"/>
        <v>0.97284857825944493</v>
      </c>
      <c r="R1076" s="34">
        <f t="shared" si="87"/>
        <v>-268.46999999999935</v>
      </c>
      <c r="S1076" s="34">
        <f t="shared" si="86"/>
        <v>-268.46999999999935</v>
      </c>
    </row>
    <row r="1077" spans="1:19" hidden="1" x14ac:dyDescent="0.25">
      <c r="A1077" s="2">
        <v>3</v>
      </c>
      <c r="B1077" s="2">
        <v>1102</v>
      </c>
      <c r="C1077" s="2" t="s">
        <v>509</v>
      </c>
      <c r="D1077" s="2">
        <v>9130011</v>
      </c>
      <c r="E1077" s="2" t="s">
        <v>509</v>
      </c>
      <c r="F1077" s="2" t="str">
        <f t="shared" si="88"/>
        <v>311029130011</v>
      </c>
      <c r="G1077" s="2" t="s">
        <v>179</v>
      </c>
      <c r="H1077" s="4">
        <v>748016.89</v>
      </c>
      <c r="I1077" s="4">
        <v>0</v>
      </c>
      <c r="J1077" s="4">
        <v>748016.89</v>
      </c>
      <c r="K1077" s="4">
        <v>748016.89</v>
      </c>
      <c r="L1077" s="4">
        <v>748016.89</v>
      </c>
      <c r="M1077" s="4">
        <v>748016.89</v>
      </c>
      <c r="N1077" s="4">
        <v>0</v>
      </c>
      <c r="O1077" s="4">
        <v>0</v>
      </c>
      <c r="P1077" s="20">
        <f t="shared" si="89"/>
        <v>1</v>
      </c>
      <c r="Q1077" s="20">
        <f t="shared" si="84"/>
        <v>1</v>
      </c>
      <c r="R1077" s="34">
        <f t="shared" si="87"/>
        <v>0</v>
      </c>
      <c r="S1077" s="34">
        <f t="shared" si="86"/>
        <v>0</v>
      </c>
    </row>
    <row r="1078" spans="1:19" hidden="1" x14ac:dyDescent="0.25">
      <c r="A1078" s="2">
        <v>3</v>
      </c>
      <c r="B1078" s="2">
        <v>1102</v>
      </c>
      <c r="C1078" s="2" t="s">
        <v>509</v>
      </c>
      <c r="D1078" s="2">
        <v>9130012</v>
      </c>
      <c r="E1078" s="2" t="s">
        <v>509</v>
      </c>
      <c r="F1078" s="2" t="str">
        <f t="shared" si="88"/>
        <v>311029130012</v>
      </c>
      <c r="G1078" s="2" t="s">
        <v>180</v>
      </c>
      <c r="H1078" s="4">
        <v>21400</v>
      </c>
      <c r="I1078" s="4">
        <v>0</v>
      </c>
      <c r="J1078" s="4">
        <v>21400</v>
      </c>
      <c r="K1078" s="4">
        <v>21400</v>
      </c>
      <c r="L1078" s="4">
        <v>21400</v>
      </c>
      <c r="M1078" s="4">
        <v>21400</v>
      </c>
      <c r="N1078" s="4">
        <v>0</v>
      </c>
      <c r="O1078" s="4">
        <v>0</v>
      </c>
      <c r="P1078" s="20">
        <f t="shared" si="89"/>
        <v>1</v>
      </c>
      <c r="Q1078" s="20">
        <f t="shared" si="84"/>
        <v>1</v>
      </c>
      <c r="R1078" s="34">
        <f t="shared" si="87"/>
        <v>0</v>
      </c>
      <c r="S1078" s="34">
        <f t="shared" si="86"/>
        <v>0</v>
      </c>
    </row>
    <row r="1079" spans="1:19" hidden="1" x14ac:dyDescent="0.25">
      <c r="A1079" s="2">
        <v>3</v>
      </c>
      <c r="B1079" s="2">
        <v>1102</v>
      </c>
      <c r="C1079" s="2" t="s">
        <v>509</v>
      </c>
      <c r="D1079" s="2">
        <v>9130013</v>
      </c>
      <c r="E1079" s="2" t="s">
        <v>509</v>
      </c>
      <c r="F1079" s="2" t="str">
        <f t="shared" si="88"/>
        <v>311029130013</v>
      </c>
      <c r="G1079" s="2" t="s">
        <v>181</v>
      </c>
      <c r="H1079" s="4">
        <v>58000</v>
      </c>
      <c r="I1079" s="4">
        <v>-15000</v>
      </c>
      <c r="J1079" s="4">
        <v>43000</v>
      </c>
      <c r="K1079" s="4">
        <v>0</v>
      </c>
      <c r="L1079" s="4">
        <v>0</v>
      </c>
      <c r="M1079" s="4">
        <v>0</v>
      </c>
      <c r="N1079" s="4">
        <v>0</v>
      </c>
      <c r="O1079" s="4">
        <v>43000</v>
      </c>
      <c r="P1079" s="20">
        <f t="shared" si="89"/>
        <v>0</v>
      </c>
      <c r="Q1079" s="20">
        <f t="shared" si="84"/>
        <v>0</v>
      </c>
      <c r="R1079" s="34">
        <f t="shared" si="87"/>
        <v>-58000</v>
      </c>
      <c r="S1079" s="34">
        <f t="shared" si="86"/>
        <v>-43000</v>
      </c>
    </row>
    <row r="1080" spans="1:19" hidden="1" x14ac:dyDescent="0.25">
      <c r="A1080" s="2">
        <v>3</v>
      </c>
      <c r="B1080" s="2">
        <v>1102</v>
      </c>
      <c r="C1080" s="2" t="s">
        <v>509</v>
      </c>
      <c r="D1080" s="2">
        <v>9136101</v>
      </c>
      <c r="E1080" s="2" t="s">
        <v>509</v>
      </c>
      <c r="F1080" s="2" t="str">
        <f t="shared" si="88"/>
        <v>311029136101</v>
      </c>
      <c r="G1080" s="2" t="s">
        <v>171</v>
      </c>
      <c r="H1080" s="4">
        <v>84827.36</v>
      </c>
      <c r="I1080" s="4">
        <v>0</v>
      </c>
      <c r="J1080" s="4">
        <v>84827.36</v>
      </c>
      <c r="K1080" s="4">
        <v>84826.81</v>
      </c>
      <c r="L1080" s="4">
        <v>84826.81</v>
      </c>
      <c r="M1080" s="4">
        <v>84826.81</v>
      </c>
      <c r="N1080" s="4">
        <v>0</v>
      </c>
      <c r="O1080" s="4">
        <v>0.55000000000000004</v>
      </c>
      <c r="P1080" s="20">
        <f t="shared" si="89"/>
        <v>0.99999351624287258</v>
      </c>
      <c r="Q1080" s="20">
        <f t="shared" si="84"/>
        <v>0.99999351624287258</v>
      </c>
      <c r="R1080" s="34">
        <f t="shared" si="87"/>
        <v>-0.55000000000291038</v>
      </c>
      <c r="S1080" s="34">
        <f t="shared" si="86"/>
        <v>-0.55000000000291038</v>
      </c>
    </row>
    <row r="1081" spans="1:19" hidden="1" x14ac:dyDescent="0.25">
      <c r="A1081" s="2">
        <v>3</v>
      </c>
      <c r="B1081" s="2">
        <v>1102</v>
      </c>
      <c r="C1081" s="2" t="s">
        <v>509</v>
      </c>
      <c r="D1081" s="2">
        <v>9136401</v>
      </c>
      <c r="E1081" s="2" t="s">
        <v>509</v>
      </c>
      <c r="F1081" s="2" t="str">
        <f t="shared" si="88"/>
        <v>311029136401</v>
      </c>
      <c r="G1081" s="2" t="s">
        <v>172</v>
      </c>
      <c r="H1081" s="4">
        <v>77922.740000000005</v>
      </c>
      <c r="I1081" s="4">
        <v>0</v>
      </c>
      <c r="J1081" s="4">
        <v>77922.740000000005</v>
      </c>
      <c r="K1081" s="4">
        <v>76854.11</v>
      </c>
      <c r="L1081" s="4">
        <v>76854.11</v>
      </c>
      <c r="M1081" s="4">
        <v>76854.11</v>
      </c>
      <c r="N1081" s="4">
        <v>0</v>
      </c>
      <c r="O1081" s="4">
        <v>1068.6300000000001</v>
      </c>
      <c r="P1081" s="20">
        <f t="shared" si="89"/>
        <v>0.98628603152301875</v>
      </c>
      <c r="Q1081" s="20">
        <f t="shared" si="84"/>
        <v>0.98628603152301875</v>
      </c>
      <c r="R1081" s="34">
        <f t="shared" si="87"/>
        <v>-1068.6300000000047</v>
      </c>
      <c r="S1081" s="34">
        <f t="shared" si="86"/>
        <v>-1068.6300000000047</v>
      </c>
    </row>
    <row r="1082" spans="1:19" hidden="1" x14ac:dyDescent="0.25">
      <c r="A1082" s="2">
        <v>3</v>
      </c>
      <c r="B1082" s="2">
        <v>1102</v>
      </c>
      <c r="C1082" s="2" t="s">
        <v>509</v>
      </c>
      <c r="D1082" s="2">
        <v>9136801</v>
      </c>
      <c r="E1082" s="2" t="s">
        <v>509</v>
      </c>
      <c r="F1082" s="2" t="str">
        <f t="shared" si="88"/>
        <v>311029136801</v>
      </c>
      <c r="G1082" s="2" t="s">
        <v>182</v>
      </c>
      <c r="H1082" s="4">
        <v>333934.8</v>
      </c>
      <c r="I1082" s="4">
        <v>0</v>
      </c>
      <c r="J1082" s="4">
        <v>333934.8</v>
      </c>
      <c r="K1082" s="4">
        <v>333934.78999999998</v>
      </c>
      <c r="L1082" s="4">
        <v>333934.78999999998</v>
      </c>
      <c r="M1082" s="4">
        <v>333934.78999999998</v>
      </c>
      <c r="N1082" s="4">
        <v>0</v>
      </c>
      <c r="O1082" s="4">
        <v>0.01</v>
      </c>
      <c r="P1082" s="20">
        <f t="shared" si="89"/>
        <v>0.99999997005403451</v>
      </c>
      <c r="Q1082" s="20">
        <f t="shared" si="84"/>
        <v>0.99999997005403451</v>
      </c>
      <c r="R1082" s="34">
        <f t="shared" si="87"/>
        <v>-1.0000000009313226E-2</v>
      </c>
      <c r="S1082" s="34">
        <f t="shared" si="86"/>
        <v>-1.0000000009313226E-2</v>
      </c>
    </row>
    <row r="1083" spans="1:19" hidden="1" x14ac:dyDescent="0.25">
      <c r="A1083" s="2">
        <v>1</v>
      </c>
      <c r="B1083" s="2">
        <v>32304</v>
      </c>
      <c r="C1083" s="2" t="s">
        <v>505</v>
      </c>
      <c r="D1083" s="2">
        <v>2200010</v>
      </c>
      <c r="E1083" s="2" t="s">
        <v>505</v>
      </c>
      <c r="F1083" s="2" t="str">
        <f t="shared" si="88"/>
        <v>1323042200010</v>
      </c>
      <c r="G1083" s="2" t="s">
        <v>38</v>
      </c>
      <c r="H1083" s="4">
        <v>435.09</v>
      </c>
      <c r="I1083" s="4">
        <v>0</v>
      </c>
      <c r="J1083" s="4">
        <v>435.09</v>
      </c>
      <c r="K1083" s="4">
        <v>435.09</v>
      </c>
      <c r="L1083" s="4">
        <v>355.3</v>
      </c>
      <c r="M1083" s="4">
        <v>355.3</v>
      </c>
      <c r="N1083" s="4">
        <v>0</v>
      </c>
      <c r="O1083" s="4">
        <v>79.790000000000006</v>
      </c>
      <c r="P1083" s="20">
        <f t="shared" si="89"/>
        <v>0.81661265485301904</v>
      </c>
      <c r="Q1083" s="20">
        <f t="shared" si="84"/>
        <v>0.81661265485301904</v>
      </c>
      <c r="R1083" s="34">
        <f>L1083-H1083</f>
        <v>-79.789999999999964</v>
      </c>
      <c r="S1083" s="34">
        <f t="shared" si="86"/>
        <v>-79.789999999999964</v>
      </c>
    </row>
    <row r="1084" spans="1:19" hidden="1" x14ac:dyDescent="0.25">
      <c r="A1084" s="2">
        <v>3</v>
      </c>
      <c r="B1084" s="2">
        <v>92407</v>
      </c>
      <c r="C1084" s="2" t="s">
        <v>507</v>
      </c>
      <c r="D1084" s="2">
        <v>4680001</v>
      </c>
      <c r="E1084" s="2" t="s">
        <v>507</v>
      </c>
      <c r="F1084" s="2" t="str">
        <f t="shared" si="88"/>
        <v>3924074680001</v>
      </c>
      <c r="G1084" s="2" t="s">
        <v>184</v>
      </c>
      <c r="H1084" s="4">
        <v>90000</v>
      </c>
      <c r="I1084" s="4">
        <v>15059.8</v>
      </c>
      <c r="J1084" s="4">
        <v>105059.8</v>
      </c>
      <c r="K1084" s="4">
        <v>105059.8</v>
      </c>
      <c r="L1084" s="4">
        <v>105059.8</v>
      </c>
      <c r="M1084" s="4">
        <v>105059.8</v>
      </c>
      <c r="N1084" s="4">
        <v>0</v>
      </c>
      <c r="O1084" s="4">
        <v>0</v>
      </c>
      <c r="P1084" s="20">
        <f t="shared" si="89"/>
        <v>1.1673311111111111</v>
      </c>
      <c r="Q1084" s="20">
        <f t="shared" si="84"/>
        <v>1</v>
      </c>
      <c r="R1084" s="34">
        <f t="shared" si="87"/>
        <v>15059.800000000003</v>
      </c>
      <c r="S1084" s="34">
        <f t="shared" si="86"/>
        <v>0</v>
      </c>
    </row>
    <row r="1085" spans="1:19" hidden="1" x14ac:dyDescent="0.25">
      <c r="A1085" s="2">
        <v>1</v>
      </c>
      <c r="B1085" s="2">
        <v>32305</v>
      </c>
      <c r="C1085" s="2" t="s">
        <v>505</v>
      </c>
      <c r="D1085" s="2">
        <v>2200010</v>
      </c>
      <c r="E1085" s="2" t="s">
        <v>505</v>
      </c>
      <c r="F1085" s="2" t="str">
        <f t="shared" si="88"/>
        <v>1323052200010</v>
      </c>
      <c r="G1085" s="2" t="s">
        <v>38</v>
      </c>
      <c r="H1085" s="4">
        <v>112.53</v>
      </c>
      <c r="I1085" s="4">
        <v>0</v>
      </c>
      <c r="J1085" s="4">
        <v>112.53</v>
      </c>
      <c r="K1085" s="4">
        <v>212.53</v>
      </c>
      <c r="L1085" s="4">
        <v>164.48</v>
      </c>
      <c r="M1085" s="4">
        <v>164.48</v>
      </c>
      <c r="N1085" s="4">
        <v>0</v>
      </c>
      <c r="O1085" s="4">
        <v>-51.95</v>
      </c>
      <c r="P1085" s="20">
        <f t="shared" si="89"/>
        <v>1.4616546698658135</v>
      </c>
      <c r="Q1085" s="20">
        <f t="shared" si="84"/>
        <v>1.4616546698658135</v>
      </c>
      <c r="R1085" s="34">
        <f>L1085-H1085</f>
        <v>51.949999999999989</v>
      </c>
      <c r="S1085" s="34">
        <f t="shared" si="86"/>
        <v>51.949999999999989</v>
      </c>
    </row>
    <row r="1086" spans="1:19" hidden="1" x14ac:dyDescent="0.25">
      <c r="A1086" s="2">
        <v>3</v>
      </c>
      <c r="B1086" s="2">
        <v>92900</v>
      </c>
      <c r="C1086" s="2" t="s">
        <v>510</v>
      </c>
      <c r="D1086" s="2">
        <v>500</v>
      </c>
      <c r="E1086" s="2" t="s">
        <v>510</v>
      </c>
      <c r="F1086" s="2" t="str">
        <f t="shared" si="88"/>
        <v>392900500</v>
      </c>
      <c r="G1086" s="2" t="s">
        <v>186</v>
      </c>
      <c r="H1086" s="4">
        <v>48400</v>
      </c>
      <c r="I1086" s="4">
        <v>0</v>
      </c>
      <c r="J1086" s="4">
        <v>48400</v>
      </c>
      <c r="K1086" s="4">
        <v>0</v>
      </c>
      <c r="L1086" s="4">
        <v>0</v>
      </c>
      <c r="M1086" s="4">
        <v>0</v>
      </c>
      <c r="N1086" s="4">
        <v>0</v>
      </c>
      <c r="O1086" s="4">
        <v>48400</v>
      </c>
      <c r="P1086" s="20">
        <f t="shared" si="89"/>
        <v>0</v>
      </c>
      <c r="Q1086" s="20">
        <f t="shared" si="84"/>
        <v>0</v>
      </c>
      <c r="R1086" s="34">
        <f t="shared" si="87"/>
        <v>-48400</v>
      </c>
      <c r="S1086" s="34">
        <f t="shared" si="86"/>
        <v>-48400</v>
      </c>
    </row>
    <row r="1087" spans="1:19" hidden="1" x14ac:dyDescent="0.25">
      <c r="A1087" s="2">
        <v>3</v>
      </c>
      <c r="B1087" s="2">
        <v>93100</v>
      </c>
      <c r="C1087" s="2" t="s">
        <v>504</v>
      </c>
      <c r="D1087" s="2">
        <v>1620001</v>
      </c>
      <c r="E1087" s="2" t="s">
        <v>504</v>
      </c>
      <c r="F1087" s="2" t="str">
        <f t="shared" si="88"/>
        <v>3931001620001</v>
      </c>
      <c r="G1087" s="2" t="s">
        <v>45</v>
      </c>
      <c r="H1087" s="4">
        <v>2000</v>
      </c>
      <c r="I1087" s="4">
        <v>0</v>
      </c>
      <c r="J1087" s="4">
        <v>2000</v>
      </c>
      <c r="K1087" s="4">
        <v>870</v>
      </c>
      <c r="L1087" s="4">
        <v>870</v>
      </c>
      <c r="M1087" s="4">
        <v>870</v>
      </c>
      <c r="N1087" s="4">
        <v>0</v>
      </c>
      <c r="O1087" s="4">
        <v>1130</v>
      </c>
      <c r="P1087" s="20">
        <f t="shared" si="89"/>
        <v>0.435</v>
      </c>
      <c r="Q1087" s="20">
        <f t="shared" si="84"/>
        <v>0.435</v>
      </c>
      <c r="R1087" s="34">
        <f t="shared" si="87"/>
        <v>-1130</v>
      </c>
      <c r="S1087" s="34">
        <f t="shared" si="86"/>
        <v>-1130</v>
      </c>
    </row>
    <row r="1088" spans="1:19" hidden="1" x14ac:dyDescent="0.25">
      <c r="A1088" s="2">
        <v>1</v>
      </c>
      <c r="B1088" s="2">
        <v>32600</v>
      </c>
      <c r="C1088" s="2" t="s">
        <v>505</v>
      </c>
      <c r="D1088" s="2">
        <v>2200010</v>
      </c>
      <c r="E1088" s="2" t="s">
        <v>505</v>
      </c>
      <c r="F1088" s="2" t="str">
        <f t="shared" si="88"/>
        <v>1326002200010</v>
      </c>
      <c r="G1088" s="2" t="s">
        <v>38</v>
      </c>
      <c r="H1088" s="4">
        <v>700</v>
      </c>
      <c r="I1088" s="4">
        <v>0</v>
      </c>
      <c r="J1088" s="4">
        <v>700</v>
      </c>
      <c r="K1088" s="4">
        <v>584.66999999999996</v>
      </c>
      <c r="L1088" s="4">
        <v>584.66999999999996</v>
      </c>
      <c r="M1088" s="4">
        <v>584.66999999999996</v>
      </c>
      <c r="N1088" s="4">
        <v>0</v>
      </c>
      <c r="O1088" s="4">
        <v>115.33</v>
      </c>
      <c r="P1088" s="20">
        <f t="shared" si="89"/>
        <v>0.83524285714285706</v>
      </c>
      <c r="Q1088" s="20">
        <f t="shared" si="84"/>
        <v>0.83524285714285706</v>
      </c>
      <c r="R1088" s="34">
        <f t="shared" si="87"/>
        <v>-115.33000000000004</v>
      </c>
      <c r="S1088" s="34">
        <f t="shared" si="86"/>
        <v>-115.33000000000004</v>
      </c>
    </row>
    <row r="1089" spans="1:19" hidden="1" x14ac:dyDescent="0.25">
      <c r="A1089" s="2">
        <v>1</v>
      </c>
      <c r="B1089" s="2">
        <v>32601</v>
      </c>
      <c r="C1089" s="2" t="s">
        <v>505</v>
      </c>
      <c r="D1089" s="2">
        <v>2200010</v>
      </c>
      <c r="E1089" s="2" t="s">
        <v>505</v>
      </c>
      <c r="F1089" s="2" t="str">
        <f t="shared" si="88"/>
        <v>1326012200010</v>
      </c>
      <c r="G1089" s="2" t="s">
        <v>38</v>
      </c>
      <c r="H1089" s="4">
        <v>75.5</v>
      </c>
      <c r="I1089" s="4">
        <v>0</v>
      </c>
      <c r="J1089" s="4">
        <v>75.5</v>
      </c>
      <c r="K1089" s="4">
        <v>75.5</v>
      </c>
      <c r="L1089" s="4">
        <v>75.5</v>
      </c>
      <c r="M1089" s="4">
        <v>75.5</v>
      </c>
      <c r="N1089" s="4">
        <v>0</v>
      </c>
      <c r="O1089" s="4">
        <v>0</v>
      </c>
      <c r="P1089" s="20">
        <f t="shared" si="89"/>
        <v>1</v>
      </c>
      <c r="Q1089" s="20">
        <f t="shared" si="84"/>
        <v>1</v>
      </c>
      <c r="R1089" s="34">
        <f t="shared" si="87"/>
        <v>0</v>
      </c>
      <c r="S1089" s="34">
        <f t="shared" si="86"/>
        <v>0</v>
      </c>
    </row>
    <row r="1090" spans="1:19" hidden="1" x14ac:dyDescent="0.25">
      <c r="A1090" s="2">
        <v>1</v>
      </c>
      <c r="B1090" s="2">
        <v>32603</v>
      </c>
      <c r="C1090" s="2" t="s">
        <v>505</v>
      </c>
      <c r="D1090" s="2">
        <v>2200010</v>
      </c>
      <c r="E1090" s="2" t="s">
        <v>505</v>
      </c>
      <c r="F1090" s="2" t="str">
        <f t="shared" si="88"/>
        <v>1326032200010</v>
      </c>
      <c r="G1090" s="2" t="s">
        <v>47</v>
      </c>
      <c r="H1090" s="4">
        <v>0</v>
      </c>
      <c r="I1090" s="4">
        <v>0</v>
      </c>
      <c r="J1090" s="4">
        <v>0</v>
      </c>
      <c r="K1090" s="4">
        <v>335.8</v>
      </c>
      <c r="L1090" s="4">
        <v>335.8</v>
      </c>
      <c r="M1090" s="4">
        <v>335.8</v>
      </c>
      <c r="N1090" s="4">
        <v>0</v>
      </c>
      <c r="O1090" s="4">
        <v>-335.8</v>
      </c>
      <c r="P1090" s="20" t="e">
        <f t="shared" si="89"/>
        <v>#DIV/0!</v>
      </c>
      <c r="Q1090" s="20" t="e">
        <f t="shared" si="84"/>
        <v>#DIV/0!</v>
      </c>
      <c r="R1090" s="34">
        <f t="shared" si="87"/>
        <v>335.8</v>
      </c>
      <c r="S1090" s="34">
        <f t="shared" si="86"/>
        <v>335.8</v>
      </c>
    </row>
    <row r="1091" spans="1:19" hidden="1" x14ac:dyDescent="0.25">
      <c r="A1091" s="2">
        <v>1</v>
      </c>
      <c r="B1091" s="2">
        <v>32701</v>
      </c>
      <c r="C1091" s="2" t="s">
        <v>505</v>
      </c>
      <c r="D1091" s="2">
        <v>2200010</v>
      </c>
      <c r="E1091" s="2" t="s">
        <v>505</v>
      </c>
      <c r="F1091" s="2" t="str">
        <f t="shared" si="88"/>
        <v>1327012200010</v>
      </c>
      <c r="G1091" s="2" t="s">
        <v>38</v>
      </c>
      <c r="H1091" s="4">
        <v>87.12</v>
      </c>
      <c r="I1091" s="4">
        <v>0</v>
      </c>
      <c r="J1091" s="4">
        <v>87.12</v>
      </c>
      <c r="K1091" s="4">
        <v>104.9</v>
      </c>
      <c r="L1091" s="4">
        <v>104.9</v>
      </c>
      <c r="M1091" s="4">
        <v>104.9</v>
      </c>
      <c r="N1091" s="4">
        <v>0</v>
      </c>
      <c r="O1091" s="4">
        <v>-17.78</v>
      </c>
      <c r="P1091" s="20">
        <f t="shared" si="89"/>
        <v>1.2040863177226813</v>
      </c>
      <c r="Q1091" s="20">
        <f t="shared" ref="Q1091:Q1154" si="90">(L1091*100%)/J1091</f>
        <v>1.2040863177226813</v>
      </c>
      <c r="R1091" s="34">
        <f t="shared" ref="R1091:R1093" si="91">L1091-H1091</f>
        <v>17.78</v>
      </c>
      <c r="S1091" s="34">
        <f t="shared" ref="S1091:S1154" si="92">L1091-J1091</f>
        <v>17.78</v>
      </c>
    </row>
    <row r="1092" spans="1:19" hidden="1" x14ac:dyDescent="0.25">
      <c r="A1092" s="2">
        <v>1</v>
      </c>
      <c r="B1092" s="2">
        <v>32702</v>
      </c>
      <c r="C1092" s="2" t="s">
        <v>505</v>
      </c>
      <c r="D1092" s="2">
        <v>2200010</v>
      </c>
      <c r="E1092" s="2" t="s">
        <v>505</v>
      </c>
      <c r="F1092" s="2" t="str">
        <f t="shared" si="88"/>
        <v>1327022200010</v>
      </c>
      <c r="G1092" s="2" t="s">
        <v>38</v>
      </c>
      <c r="H1092" s="4">
        <v>762.3</v>
      </c>
      <c r="I1092" s="4">
        <v>0</v>
      </c>
      <c r="J1092" s="4">
        <v>762.3</v>
      </c>
      <c r="K1092" s="4">
        <v>762.3</v>
      </c>
      <c r="L1092" s="4">
        <v>454.63</v>
      </c>
      <c r="M1092" s="4">
        <v>454.63</v>
      </c>
      <c r="N1092" s="4">
        <v>0</v>
      </c>
      <c r="O1092" s="4">
        <v>307.67</v>
      </c>
      <c r="P1092" s="20">
        <f t="shared" si="89"/>
        <v>0.59639249639249647</v>
      </c>
      <c r="Q1092" s="20">
        <f t="shared" si="90"/>
        <v>0.59639249639249647</v>
      </c>
      <c r="R1092" s="34">
        <f t="shared" si="91"/>
        <v>-307.66999999999996</v>
      </c>
      <c r="S1092" s="34">
        <f t="shared" si="92"/>
        <v>-307.66999999999996</v>
      </c>
    </row>
    <row r="1093" spans="1:19" hidden="1" x14ac:dyDescent="0.25">
      <c r="A1093" s="2">
        <v>1</v>
      </c>
      <c r="B1093" s="2">
        <v>33000</v>
      </c>
      <c r="C1093" s="2" t="s">
        <v>505</v>
      </c>
      <c r="D1093" s="2">
        <v>2200010</v>
      </c>
      <c r="E1093" s="2" t="s">
        <v>505</v>
      </c>
      <c r="F1093" s="2" t="str">
        <f t="shared" si="88"/>
        <v>1330002200010</v>
      </c>
      <c r="G1093" s="2" t="s">
        <v>38</v>
      </c>
      <c r="H1093" s="4">
        <v>1582.68</v>
      </c>
      <c r="I1093" s="4">
        <v>0</v>
      </c>
      <c r="J1093" s="4">
        <v>1582.68</v>
      </c>
      <c r="K1093" s="4">
        <v>1833.39</v>
      </c>
      <c r="L1093" s="4">
        <v>887.64</v>
      </c>
      <c r="M1093" s="4">
        <v>887.64</v>
      </c>
      <c r="N1093" s="4">
        <v>0</v>
      </c>
      <c r="O1093" s="4">
        <v>695.04</v>
      </c>
      <c r="P1093" s="20">
        <f t="shared" si="89"/>
        <v>0.56084615967851992</v>
      </c>
      <c r="Q1093" s="20">
        <f t="shared" si="90"/>
        <v>0.56084615967851992</v>
      </c>
      <c r="R1093" s="34">
        <f t="shared" si="91"/>
        <v>-695.04000000000008</v>
      </c>
      <c r="S1093" s="34">
        <f t="shared" si="92"/>
        <v>-695.04000000000008</v>
      </c>
    </row>
    <row r="1094" spans="1:19" hidden="1" x14ac:dyDescent="0.25">
      <c r="A1094" s="2">
        <v>3</v>
      </c>
      <c r="B1094" s="2">
        <v>93100</v>
      </c>
      <c r="C1094" s="2" t="s">
        <v>508</v>
      </c>
      <c r="D1094" s="2">
        <v>3520001</v>
      </c>
      <c r="E1094" s="2" t="s">
        <v>508</v>
      </c>
      <c r="F1094" s="2" t="str">
        <f t="shared" si="88"/>
        <v>3931003520001</v>
      </c>
      <c r="G1094" s="2" t="s">
        <v>189</v>
      </c>
      <c r="H1094" s="4">
        <v>25000</v>
      </c>
      <c r="I1094" s="4">
        <v>0</v>
      </c>
      <c r="J1094" s="4">
        <v>25000</v>
      </c>
      <c r="K1094" s="4">
        <v>3279.65</v>
      </c>
      <c r="L1094" s="4">
        <v>3279.65</v>
      </c>
      <c r="M1094" s="4">
        <v>3279.65</v>
      </c>
      <c r="N1094" s="4">
        <v>0</v>
      </c>
      <c r="O1094" s="4">
        <v>21720.35</v>
      </c>
      <c r="P1094" s="20">
        <f t="shared" si="89"/>
        <v>0.131186</v>
      </c>
      <c r="Q1094" s="20">
        <f t="shared" si="90"/>
        <v>0.131186</v>
      </c>
      <c r="R1094" s="34">
        <f t="shared" ref="R1091:R1154" si="93">L1094-H1094</f>
        <v>-21720.35</v>
      </c>
      <c r="S1094" s="34">
        <f t="shared" si="92"/>
        <v>-21720.35</v>
      </c>
    </row>
    <row r="1095" spans="1:19" hidden="1" x14ac:dyDescent="0.25">
      <c r="A1095" s="2">
        <v>3</v>
      </c>
      <c r="B1095" s="2">
        <v>93100</v>
      </c>
      <c r="C1095" s="2" t="s">
        <v>508</v>
      </c>
      <c r="D1095" s="2">
        <v>3590001</v>
      </c>
      <c r="E1095" s="2" t="s">
        <v>508</v>
      </c>
      <c r="F1095" s="2" t="str">
        <f t="shared" si="88"/>
        <v>3931003590001</v>
      </c>
      <c r="G1095" s="2" t="s">
        <v>190</v>
      </c>
      <c r="H1095" s="4">
        <v>25000</v>
      </c>
      <c r="I1095" s="4">
        <v>0</v>
      </c>
      <c r="J1095" s="4">
        <v>25000</v>
      </c>
      <c r="K1095" s="4">
        <v>10541.41</v>
      </c>
      <c r="L1095" s="4">
        <v>10541.41</v>
      </c>
      <c r="M1095" s="4">
        <v>10541.41</v>
      </c>
      <c r="N1095" s="4">
        <v>0</v>
      </c>
      <c r="O1095" s="4">
        <v>14458.59</v>
      </c>
      <c r="P1095" s="20">
        <f t="shared" si="89"/>
        <v>0.42165639999999999</v>
      </c>
      <c r="Q1095" s="20">
        <f t="shared" si="90"/>
        <v>0.42165639999999999</v>
      </c>
      <c r="R1095" s="34">
        <f t="shared" si="93"/>
        <v>-14458.59</v>
      </c>
      <c r="S1095" s="34">
        <f t="shared" si="92"/>
        <v>-14458.59</v>
      </c>
    </row>
    <row r="1096" spans="1:19" hidden="1" x14ac:dyDescent="0.25">
      <c r="A1096" s="2">
        <v>1</v>
      </c>
      <c r="B1096" s="2">
        <v>33210</v>
      </c>
      <c r="C1096" s="2" t="s">
        <v>505</v>
      </c>
      <c r="D1096" s="2">
        <v>2200010</v>
      </c>
      <c r="E1096" s="2" t="s">
        <v>505</v>
      </c>
      <c r="F1096" s="2" t="str">
        <f t="shared" si="88"/>
        <v>1332102200010</v>
      </c>
      <c r="G1096" s="2" t="s">
        <v>38</v>
      </c>
      <c r="H1096" s="4">
        <v>1084.1600000000001</v>
      </c>
      <c r="I1096" s="4">
        <v>0</v>
      </c>
      <c r="J1096" s="4">
        <v>1084.1600000000001</v>
      </c>
      <c r="K1096" s="4">
        <v>1101.94</v>
      </c>
      <c r="L1096" s="4">
        <v>562.54</v>
      </c>
      <c r="M1096" s="4">
        <v>562.54</v>
      </c>
      <c r="N1096" s="4">
        <v>0</v>
      </c>
      <c r="O1096" s="4">
        <v>521.62</v>
      </c>
      <c r="P1096" s="20">
        <f t="shared" si="89"/>
        <v>0.51887175324675316</v>
      </c>
      <c r="Q1096" s="20">
        <f t="shared" si="90"/>
        <v>0.51887175324675316</v>
      </c>
      <c r="R1096" s="34">
        <f t="shared" si="93"/>
        <v>-521.62000000000012</v>
      </c>
      <c r="S1096" s="34">
        <f t="shared" si="92"/>
        <v>-521.62000000000012</v>
      </c>
    </row>
    <row r="1097" spans="1:19" hidden="1" x14ac:dyDescent="0.25">
      <c r="A1097" s="2">
        <v>1</v>
      </c>
      <c r="B1097" s="2">
        <v>33302</v>
      </c>
      <c r="C1097" s="2" t="s">
        <v>505</v>
      </c>
      <c r="D1097" s="2">
        <v>2200010</v>
      </c>
      <c r="E1097" s="2" t="s">
        <v>505</v>
      </c>
      <c r="F1097" s="2" t="str">
        <f t="shared" si="88"/>
        <v>1333022200010</v>
      </c>
      <c r="G1097" s="2" t="s">
        <v>38</v>
      </c>
      <c r="H1097" s="4">
        <v>306.74</v>
      </c>
      <c r="I1097" s="4">
        <v>0</v>
      </c>
      <c r="J1097" s="4">
        <v>306.74</v>
      </c>
      <c r="K1097" s="4">
        <v>324.52</v>
      </c>
      <c r="L1097" s="4">
        <v>324.52</v>
      </c>
      <c r="M1097" s="4">
        <v>324.52</v>
      </c>
      <c r="N1097" s="4">
        <v>0</v>
      </c>
      <c r="O1097" s="4">
        <v>-17.78</v>
      </c>
      <c r="P1097" s="20">
        <f t="shared" si="89"/>
        <v>1.0579643998174348</v>
      </c>
      <c r="Q1097" s="20">
        <f t="shared" si="90"/>
        <v>1.0579643998174348</v>
      </c>
      <c r="R1097" s="34">
        <f t="shared" si="93"/>
        <v>17.779999999999973</v>
      </c>
      <c r="S1097" s="34">
        <f t="shared" si="92"/>
        <v>17.779999999999973</v>
      </c>
    </row>
    <row r="1098" spans="1:19" hidden="1" x14ac:dyDescent="0.25">
      <c r="A1098" s="2">
        <v>1</v>
      </c>
      <c r="B1098" s="2">
        <v>34000</v>
      </c>
      <c r="C1098" s="2" t="s">
        <v>505</v>
      </c>
      <c r="D1098" s="2">
        <v>2200010</v>
      </c>
      <c r="E1098" s="2" t="s">
        <v>505</v>
      </c>
      <c r="F1098" s="2" t="str">
        <f t="shared" si="88"/>
        <v>1340002200010</v>
      </c>
      <c r="G1098" s="2" t="s">
        <v>38</v>
      </c>
      <c r="H1098" s="4">
        <v>384.78</v>
      </c>
      <c r="I1098" s="4">
        <v>0</v>
      </c>
      <c r="J1098" s="4">
        <v>384.78</v>
      </c>
      <c r="K1098" s="4">
        <v>420.36</v>
      </c>
      <c r="L1098" s="4">
        <v>420.36</v>
      </c>
      <c r="M1098" s="4">
        <v>420.36</v>
      </c>
      <c r="N1098" s="4">
        <v>0</v>
      </c>
      <c r="O1098" s="4">
        <v>-35.58</v>
      </c>
      <c r="P1098" s="20">
        <f t="shared" si="89"/>
        <v>1.0924684235147357</v>
      </c>
      <c r="Q1098" s="20">
        <f t="shared" si="90"/>
        <v>1.0924684235147357</v>
      </c>
      <c r="R1098" s="34">
        <f t="shared" si="93"/>
        <v>35.580000000000041</v>
      </c>
      <c r="S1098" s="34">
        <f t="shared" si="92"/>
        <v>35.580000000000041</v>
      </c>
    </row>
    <row r="1099" spans="1:19" hidden="1" x14ac:dyDescent="0.25">
      <c r="A1099" s="2">
        <v>1</v>
      </c>
      <c r="B1099" s="2">
        <v>34203</v>
      </c>
      <c r="C1099" s="2" t="s">
        <v>505</v>
      </c>
      <c r="D1099" s="2">
        <v>2200010</v>
      </c>
      <c r="E1099" s="2" t="s">
        <v>505</v>
      </c>
      <c r="F1099" s="2" t="str">
        <f t="shared" si="88"/>
        <v>1342032200010</v>
      </c>
      <c r="G1099" s="2" t="s">
        <v>38</v>
      </c>
      <c r="H1099" s="4">
        <v>1500</v>
      </c>
      <c r="I1099" s="4">
        <v>0</v>
      </c>
      <c r="J1099" s="4">
        <v>1500</v>
      </c>
      <c r="K1099" s="4">
        <v>984.03</v>
      </c>
      <c r="L1099" s="4">
        <v>984.03</v>
      </c>
      <c r="M1099" s="4">
        <v>984.03</v>
      </c>
      <c r="N1099" s="4">
        <v>0</v>
      </c>
      <c r="O1099" s="4">
        <v>515.97</v>
      </c>
      <c r="P1099" s="20">
        <f t="shared" si="89"/>
        <v>0.65601999999999994</v>
      </c>
      <c r="Q1099" s="20">
        <f t="shared" si="90"/>
        <v>0.65601999999999994</v>
      </c>
      <c r="R1099" s="34">
        <f t="shared" si="93"/>
        <v>-515.97</v>
      </c>
      <c r="S1099" s="34">
        <f t="shared" si="92"/>
        <v>-515.97</v>
      </c>
    </row>
    <row r="1100" spans="1:19" hidden="1" x14ac:dyDescent="0.25">
      <c r="A1100" s="2">
        <v>1</v>
      </c>
      <c r="B1100" s="2">
        <v>43301</v>
      </c>
      <c r="C1100" s="2" t="s">
        <v>505</v>
      </c>
      <c r="D1100" s="2">
        <v>2200010</v>
      </c>
      <c r="E1100" s="2" t="s">
        <v>505</v>
      </c>
      <c r="F1100" s="2" t="str">
        <f t="shared" si="88"/>
        <v>1433012200010</v>
      </c>
      <c r="G1100" s="2" t="s">
        <v>38</v>
      </c>
      <c r="H1100" s="4">
        <v>758.98</v>
      </c>
      <c r="I1100" s="4">
        <v>0</v>
      </c>
      <c r="J1100" s="4">
        <v>758.98</v>
      </c>
      <c r="K1100" s="4">
        <v>817.96</v>
      </c>
      <c r="L1100" s="4">
        <v>615.16</v>
      </c>
      <c r="M1100" s="4">
        <v>615.16</v>
      </c>
      <c r="N1100" s="4">
        <v>0</v>
      </c>
      <c r="O1100" s="4">
        <v>143.82</v>
      </c>
      <c r="P1100" s="20">
        <f t="shared" si="89"/>
        <v>0.81050884081266961</v>
      </c>
      <c r="Q1100" s="20">
        <f t="shared" si="90"/>
        <v>0.81050884081266961</v>
      </c>
      <c r="R1100" s="34">
        <f t="shared" si="93"/>
        <v>-143.82000000000005</v>
      </c>
      <c r="S1100" s="34">
        <f t="shared" si="92"/>
        <v>-143.82000000000005</v>
      </c>
    </row>
    <row r="1101" spans="1:19" hidden="1" x14ac:dyDescent="0.25">
      <c r="A1101" s="2">
        <v>1</v>
      </c>
      <c r="B1101" s="2">
        <v>45901</v>
      </c>
      <c r="C1101" s="2" t="s">
        <v>505</v>
      </c>
      <c r="D1101" s="2">
        <v>2200010</v>
      </c>
      <c r="E1101" s="2" t="s">
        <v>505</v>
      </c>
      <c r="F1101" s="2" t="str">
        <f t="shared" si="88"/>
        <v>1459012200010</v>
      </c>
      <c r="G1101" s="2" t="s">
        <v>38</v>
      </c>
      <c r="H1101" s="4">
        <v>50</v>
      </c>
      <c r="I1101" s="4">
        <v>0</v>
      </c>
      <c r="J1101" s="4">
        <v>50</v>
      </c>
      <c r="K1101" s="4">
        <v>0</v>
      </c>
      <c r="L1101" s="4">
        <v>0</v>
      </c>
      <c r="M1101" s="4">
        <v>0</v>
      </c>
      <c r="N1101" s="4">
        <v>0</v>
      </c>
      <c r="O1101" s="4">
        <v>50</v>
      </c>
      <c r="P1101" s="20">
        <f t="shared" si="89"/>
        <v>0</v>
      </c>
      <c r="Q1101" s="20">
        <f t="shared" si="90"/>
        <v>0</v>
      </c>
      <c r="R1101" s="34">
        <f t="shared" si="93"/>
        <v>-50</v>
      </c>
      <c r="S1101" s="34">
        <f t="shared" si="92"/>
        <v>-50</v>
      </c>
    </row>
    <row r="1102" spans="1:19" hidden="1" x14ac:dyDescent="0.25">
      <c r="A1102" s="2">
        <v>1</v>
      </c>
      <c r="B1102" s="2">
        <v>49100</v>
      </c>
      <c r="C1102" s="2" t="s">
        <v>505</v>
      </c>
      <c r="D1102" s="2">
        <v>2200010</v>
      </c>
      <c r="E1102" s="2" t="s">
        <v>505</v>
      </c>
      <c r="F1102" s="2" t="str">
        <f t="shared" si="88"/>
        <v>1491002200010</v>
      </c>
      <c r="G1102" s="2" t="s">
        <v>38</v>
      </c>
      <c r="H1102" s="4">
        <v>538.46</v>
      </c>
      <c r="I1102" s="4">
        <v>0</v>
      </c>
      <c r="J1102" s="4">
        <v>538.46</v>
      </c>
      <c r="K1102" s="4">
        <v>538.45000000000005</v>
      </c>
      <c r="L1102" s="4">
        <v>292.98</v>
      </c>
      <c r="M1102" s="4">
        <v>292.98</v>
      </c>
      <c r="N1102" s="4">
        <v>0</v>
      </c>
      <c r="O1102" s="4">
        <v>245.48</v>
      </c>
      <c r="P1102" s="20">
        <f t="shared" si="89"/>
        <v>0.54410726887791105</v>
      </c>
      <c r="Q1102" s="20">
        <f t="shared" si="90"/>
        <v>0.54410726887791105</v>
      </c>
      <c r="R1102" s="34">
        <f t="shared" si="93"/>
        <v>-245.48000000000002</v>
      </c>
      <c r="S1102" s="34">
        <f t="shared" si="92"/>
        <v>-245.48000000000002</v>
      </c>
    </row>
    <row r="1103" spans="1:19" hidden="1" x14ac:dyDescent="0.25">
      <c r="A1103" s="2">
        <v>1</v>
      </c>
      <c r="B1103" s="2">
        <v>92000</v>
      </c>
      <c r="C1103" s="2" t="s">
        <v>505</v>
      </c>
      <c r="D1103" s="2">
        <v>2200010</v>
      </c>
      <c r="E1103" s="2" t="s">
        <v>505</v>
      </c>
      <c r="F1103" s="2" t="str">
        <f t="shared" si="88"/>
        <v>1920002200010</v>
      </c>
      <c r="G1103" s="2" t="s">
        <v>38</v>
      </c>
      <c r="H1103" s="4">
        <v>6356.05</v>
      </c>
      <c r="I1103" s="4">
        <v>0</v>
      </c>
      <c r="J1103" s="4">
        <v>6356.05</v>
      </c>
      <c r="K1103" s="4">
        <v>8050.78</v>
      </c>
      <c r="L1103" s="4">
        <v>6051.55</v>
      </c>
      <c r="M1103" s="4">
        <v>6051.55</v>
      </c>
      <c r="N1103" s="4">
        <v>0</v>
      </c>
      <c r="O1103" s="4">
        <v>304.5</v>
      </c>
      <c r="P1103" s="20">
        <f t="shared" si="89"/>
        <v>0.95209288787847801</v>
      </c>
      <c r="Q1103" s="20">
        <f t="shared" si="90"/>
        <v>0.95209288787847801</v>
      </c>
      <c r="R1103" s="34">
        <f t="shared" si="93"/>
        <v>-304.5</v>
      </c>
      <c r="S1103" s="34">
        <f t="shared" si="92"/>
        <v>-304.5</v>
      </c>
    </row>
    <row r="1104" spans="1:19" hidden="1" x14ac:dyDescent="0.25">
      <c r="A1104" s="2">
        <v>1</v>
      </c>
      <c r="B1104" s="2">
        <v>92001</v>
      </c>
      <c r="C1104" s="2" t="s">
        <v>505</v>
      </c>
      <c r="D1104" s="2">
        <v>2200010</v>
      </c>
      <c r="E1104" s="2" t="s">
        <v>505</v>
      </c>
      <c r="F1104" s="2" t="str">
        <f t="shared" si="88"/>
        <v>1920012200010</v>
      </c>
      <c r="G1104" s="2" t="s">
        <v>38</v>
      </c>
      <c r="H1104" s="4">
        <v>1000</v>
      </c>
      <c r="I1104" s="4">
        <v>0</v>
      </c>
      <c r="J1104" s="4">
        <v>1000</v>
      </c>
      <c r="K1104" s="4">
        <v>51.76</v>
      </c>
      <c r="L1104" s="4">
        <v>51.76</v>
      </c>
      <c r="M1104" s="4">
        <v>51.76</v>
      </c>
      <c r="N1104" s="4">
        <v>0</v>
      </c>
      <c r="O1104" s="4">
        <v>948.24</v>
      </c>
      <c r="P1104" s="20">
        <f t="shared" si="89"/>
        <v>5.176E-2</v>
      </c>
      <c r="Q1104" s="20">
        <f t="shared" si="90"/>
        <v>5.176E-2</v>
      </c>
      <c r="R1104" s="34">
        <f t="shared" si="93"/>
        <v>-948.24</v>
      </c>
      <c r="S1104" s="34">
        <f t="shared" si="92"/>
        <v>-948.24</v>
      </c>
    </row>
    <row r="1105" spans="1:19" hidden="1" x14ac:dyDescent="0.25">
      <c r="A1105" s="2">
        <v>1</v>
      </c>
      <c r="B1105" s="2">
        <v>92400</v>
      </c>
      <c r="C1105" s="2" t="s">
        <v>505</v>
      </c>
      <c r="D1105" s="2">
        <v>2200010</v>
      </c>
      <c r="E1105" s="2" t="s">
        <v>505</v>
      </c>
      <c r="F1105" s="2" t="str">
        <f t="shared" si="88"/>
        <v>1924002200010</v>
      </c>
      <c r="G1105" s="2" t="s">
        <v>38</v>
      </c>
      <c r="H1105" s="4">
        <v>87.12</v>
      </c>
      <c r="I1105" s="4">
        <v>0</v>
      </c>
      <c r="J1105" s="4">
        <v>87.12</v>
      </c>
      <c r="K1105" s="4">
        <v>87.12</v>
      </c>
      <c r="L1105" s="4">
        <v>0</v>
      </c>
      <c r="M1105" s="4">
        <v>0</v>
      </c>
      <c r="N1105" s="4">
        <v>0</v>
      </c>
      <c r="O1105" s="4">
        <v>87.12</v>
      </c>
      <c r="P1105" s="20">
        <f t="shared" si="89"/>
        <v>0</v>
      </c>
      <c r="Q1105" s="20">
        <f t="shared" si="90"/>
        <v>0</v>
      </c>
      <c r="R1105" s="34">
        <f t="shared" si="93"/>
        <v>-87.12</v>
      </c>
      <c r="S1105" s="34">
        <f t="shared" si="92"/>
        <v>-87.12</v>
      </c>
    </row>
    <row r="1106" spans="1:19" hidden="1" x14ac:dyDescent="0.25">
      <c r="A1106" s="2">
        <v>1</v>
      </c>
      <c r="B1106" s="2">
        <v>92401</v>
      </c>
      <c r="C1106" s="2" t="s">
        <v>505</v>
      </c>
      <c r="D1106" s="2">
        <v>2200010</v>
      </c>
      <c r="E1106" s="2" t="s">
        <v>505</v>
      </c>
      <c r="F1106" s="2" t="str">
        <f t="shared" si="88"/>
        <v>1924012200010</v>
      </c>
      <c r="G1106" s="2" t="s">
        <v>38</v>
      </c>
      <c r="H1106" s="4">
        <v>1337.05</v>
      </c>
      <c r="I1106" s="4">
        <v>0</v>
      </c>
      <c r="J1106" s="4">
        <v>1337.05</v>
      </c>
      <c r="K1106" s="4">
        <v>1573.76</v>
      </c>
      <c r="L1106" s="4">
        <v>1386.32</v>
      </c>
      <c r="M1106" s="4">
        <v>1386.32</v>
      </c>
      <c r="N1106" s="4">
        <v>0</v>
      </c>
      <c r="O1106" s="4">
        <v>-49.27</v>
      </c>
      <c r="P1106" s="20">
        <f t="shared" si="89"/>
        <v>1.0368497812348079</v>
      </c>
      <c r="Q1106" s="20">
        <f t="shared" si="90"/>
        <v>1.0368497812348079</v>
      </c>
      <c r="R1106" s="34">
        <f t="shared" si="93"/>
        <v>49.269999999999982</v>
      </c>
      <c r="S1106" s="34">
        <f t="shared" si="92"/>
        <v>49.269999999999982</v>
      </c>
    </row>
    <row r="1107" spans="1:19" hidden="1" x14ac:dyDescent="0.25">
      <c r="A1107" s="2">
        <v>1</v>
      </c>
      <c r="B1107" s="2">
        <v>93100</v>
      </c>
      <c r="C1107" s="2" t="s">
        <v>505</v>
      </c>
      <c r="D1107" s="2">
        <v>2200010</v>
      </c>
      <c r="E1107" s="2" t="s">
        <v>505</v>
      </c>
      <c r="F1107" s="2" t="str">
        <f t="shared" si="88"/>
        <v>1931002200010</v>
      </c>
      <c r="G1107" s="2" t="s">
        <v>38</v>
      </c>
      <c r="H1107" s="4">
        <v>500.94</v>
      </c>
      <c r="I1107" s="4">
        <v>0</v>
      </c>
      <c r="J1107" s="4">
        <v>500.94</v>
      </c>
      <c r="K1107" s="4">
        <v>500.94</v>
      </c>
      <c r="L1107" s="4">
        <v>324.54000000000002</v>
      </c>
      <c r="M1107" s="4">
        <v>324.54000000000002</v>
      </c>
      <c r="N1107" s="4">
        <v>0</v>
      </c>
      <c r="O1107" s="4">
        <v>176.4</v>
      </c>
      <c r="P1107" s="20">
        <f t="shared" si="89"/>
        <v>0.64786201940352139</v>
      </c>
      <c r="Q1107" s="20">
        <f t="shared" si="90"/>
        <v>0.64786201940352139</v>
      </c>
      <c r="R1107" s="34">
        <f t="shared" si="93"/>
        <v>-176.39999999999998</v>
      </c>
      <c r="S1107" s="34">
        <f t="shared" si="92"/>
        <v>-176.39999999999998</v>
      </c>
    </row>
    <row r="1108" spans="1:19" hidden="1" x14ac:dyDescent="0.25">
      <c r="A1108" s="2">
        <v>7</v>
      </c>
      <c r="B1108" s="2">
        <v>23104</v>
      </c>
      <c r="C1108" s="2" t="s">
        <v>505</v>
      </c>
      <c r="D1108" s="2">
        <v>2279900</v>
      </c>
      <c r="E1108" s="2" t="s">
        <v>505</v>
      </c>
      <c r="F1108" s="2" t="str">
        <f t="shared" si="88"/>
        <v>7231042279900</v>
      </c>
      <c r="G1108" s="2" t="s">
        <v>384</v>
      </c>
      <c r="H1108" s="4">
        <v>45306.5</v>
      </c>
      <c r="I1108" s="4">
        <v>3775.54</v>
      </c>
      <c r="J1108" s="4">
        <v>49082.04</v>
      </c>
      <c r="K1108" s="4">
        <v>49292.03</v>
      </c>
      <c r="L1108" s="4">
        <v>45516.480000000003</v>
      </c>
      <c r="M1108" s="4">
        <v>45516.480000000003</v>
      </c>
      <c r="N1108" s="4">
        <v>0</v>
      </c>
      <c r="O1108" s="4">
        <v>3565.56</v>
      </c>
      <c r="P1108" s="20">
        <f t="shared" si="89"/>
        <v>1.0046346550715681</v>
      </c>
      <c r="Q1108" s="20">
        <f t="shared" si="90"/>
        <v>0.92735509770987523</v>
      </c>
      <c r="R1108" s="34">
        <f t="shared" si="93"/>
        <v>209.9800000000032</v>
      </c>
      <c r="S1108" s="34">
        <f t="shared" si="92"/>
        <v>-3565.5599999999977</v>
      </c>
    </row>
    <row r="1109" spans="1:19" hidden="1" x14ac:dyDescent="0.25">
      <c r="A1109" s="2">
        <v>5</v>
      </c>
      <c r="B1109" s="2">
        <v>92402</v>
      </c>
      <c r="C1109" s="2" t="s">
        <v>505</v>
      </c>
      <c r="D1109" s="2">
        <v>2279903</v>
      </c>
      <c r="E1109" s="2" t="s">
        <v>505</v>
      </c>
      <c r="F1109" s="2" t="str">
        <f t="shared" si="88"/>
        <v>5924022279903</v>
      </c>
      <c r="G1109" s="2" t="s">
        <v>306</v>
      </c>
      <c r="H1109" s="4">
        <v>5335.17</v>
      </c>
      <c r="I1109" s="4">
        <v>0</v>
      </c>
      <c r="J1109" s="4">
        <v>5335.17</v>
      </c>
      <c r="K1109" s="4">
        <v>3473.54</v>
      </c>
      <c r="L1109" s="4">
        <v>3183.8</v>
      </c>
      <c r="M1109" s="4">
        <v>3183.8</v>
      </c>
      <c r="N1109" s="4">
        <v>0</v>
      </c>
      <c r="O1109" s="4">
        <v>2151.37</v>
      </c>
      <c r="P1109" s="20">
        <f t="shared" si="89"/>
        <v>0.5967569918109451</v>
      </c>
      <c r="Q1109" s="20">
        <f t="shared" si="90"/>
        <v>0.5967569918109451</v>
      </c>
      <c r="R1109" s="34">
        <f t="shared" si="93"/>
        <v>-2151.37</v>
      </c>
      <c r="S1109" s="34">
        <f t="shared" si="92"/>
        <v>-2151.37</v>
      </c>
    </row>
    <row r="1110" spans="1:19" hidden="1" x14ac:dyDescent="0.25">
      <c r="A1110" s="2">
        <v>5</v>
      </c>
      <c r="B1110" s="2">
        <v>92403</v>
      </c>
      <c r="C1110" s="2" t="s">
        <v>505</v>
      </c>
      <c r="D1110" s="2">
        <v>2279903</v>
      </c>
      <c r="E1110" s="2" t="s">
        <v>505</v>
      </c>
      <c r="F1110" s="2" t="str">
        <f t="shared" si="88"/>
        <v>5924032279903</v>
      </c>
      <c r="G1110" s="2" t="s">
        <v>306</v>
      </c>
      <c r="H1110" s="4">
        <v>1700</v>
      </c>
      <c r="I1110" s="4">
        <v>0</v>
      </c>
      <c r="J1110" s="4">
        <v>1700</v>
      </c>
      <c r="K1110" s="4">
        <v>0</v>
      </c>
      <c r="L1110" s="4">
        <v>0</v>
      </c>
      <c r="M1110" s="4">
        <v>0</v>
      </c>
      <c r="N1110" s="4">
        <v>0</v>
      </c>
      <c r="O1110" s="4">
        <v>1700</v>
      </c>
      <c r="P1110" s="20">
        <f t="shared" si="89"/>
        <v>0</v>
      </c>
      <c r="Q1110" s="20">
        <f t="shared" si="90"/>
        <v>0</v>
      </c>
      <c r="R1110" s="34">
        <f t="shared" si="93"/>
        <v>-1700</v>
      </c>
      <c r="S1110" s="34">
        <f t="shared" si="92"/>
        <v>-1700</v>
      </c>
    </row>
    <row r="1111" spans="1:19" hidden="1" x14ac:dyDescent="0.25">
      <c r="A1111" s="2">
        <v>5</v>
      </c>
      <c r="B1111" s="2">
        <v>92404</v>
      </c>
      <c r="C1111" s="2" t="s">
        <v>505</v>
      </c>
      <c r="D1111" s="2">
        <v>2279903</v>
      </c>
      <c r="E1111" s="2" t="s">
        <v>505</v>
      </c>
      <c r="F1111" s="2" t="str">
        <f t="shared" ref="F1111:F1174" si="94">_xlfn.CONCAT(A1111,B1111,D1111)</f>
        <v>5924042279903</v>
      </c>
      <c r="G1111" s="2" t="s">
        <v>306</v>
      </c>
      <c r="H1111" s="4">
        <v>6372</v>
      </c>
      <c r="I1111" s="4">
        <v>0</v>
      </c>
      <c r="J1111" s="4">
        <v>6372</v>
      </c>
      <c r="K1111" s="4">
        <v>0</v>
      </c>
      <c r="L1111" s="4">
        <v>0</v>
      </c>
      <c r="M1111" s="4">
        <v>0</v>
      </c>
      <c r="N1111" s="4">
        <v>0</v>
      </c>
      <c r="O1111" s="4">
        <v>6372</v>
      </c>
      <c r="P1111" s="20">
        <f t="shared" ref="P1111:P1174" si="95">(L1111*100%)/H1111</f>
        <v>0</v>
      </c>
      <c r="Q1111" s="20">
        <f t="shared" si="90"/>
        <v>0</v>
      </c>
      <c r="R1111" s="34">
        <f t="shared" si="93"/>
        <v>-6372</v>
      </c>
      <c r="S1111" s="34">
        <f t="shared" si="92"/>
        <v>-6372</v>
      </c>
    </row>
    <row r="1112" spans="1:19" hidden="1" x14ac:dyDescent="0.25">
      <c r="A1112" s="2">
        <v>5</v>
      </c>
      <c r="B1112" s="2">
        <v>92402</v>
      </c>
      <c r="C1112" s="2" t="s">
        <v>505</v>
      </c>
      <c r="D1112" s="2">
        <v>2279900</v>
      </c>
      <c r="E1112" s="2" t="s">
        <v>505</v>
      </c>
      <c r="F1112" s="2" t="str">
        <f t="shared" si="94"/>
        <v>5924022279900</v>
      </c>
      <c r="G1112" s="2" t="s">
        <v>304</v>
      </c>
      <c r="H1112" s="4">
        <v>0</v>
      </c>
      <c r="I1112" s="4">
        <v>788.53</v>
      </c>
      <c r="J1112" s="4">
        <v>788.53</v>
      </c>
      <c r="K1112" s="4">
        <v>0</v>
      </c>
      <c r="L1112" s="4">
        <v>0</v>
      </c>
      <c r="M1112" s="4">
        <v>0</v>
      </c>
      <c r="N1112" s="4">
        <v>0</v>
      </c>
      <c r="O1112" s="4">
        <v>788.53</v>
      </c>
      <c r="P1112" s="20" t="e">
        <f t="shared" si="95"/>
        <v>#DIV/0!</v>
      </c>
      <c r="Q1112" s="20">
        <f t="shared" si="90"/>
        <v>0</v>
      </c>
      <c r="R1112" s="34">
        <f t="shared" si="93"/>
        <v>0</v>
      </c>
      <c r="S1112" s="34">
        <f t="shared" si="92"/>
        <v>-788.53</v>
      </c>
    </row>
    <row r="1113" spans="1:19" hidden="1" x14ac:dyDescent="0.25">
      <c r="A1113" s="2">
        <v>5</v>
      </c>
      <c r="B1113" s="2">
        <v>92402</v>
      </c>
      <c r="C1113" s="2" t="s">
        <v>505</v>
      </c>
      <c r="D1113" s="2">
        <v>2279901</v>
      </c>
      <c r="E1113" s="2" t="s">
        <v>505</v>
      </c>
      <c r="F1113" s="2" t="str">
        <f t="shared" si="94"/>
        <v>5924022279901</v>
      </c>
      <c r="G1113" s="2" t="s">
        <v>305</v>
      </c>
      <c r="H1113" s="4">
        <v>12500</v>
      </c>
      <c r="I1113" s="4">
        <v>0</v>
      </c>
      <c r="J1113" s="4">
        <v>12500</v>
      </c>
      <c r="K1113" s="4">
        <v>1594.18</v>
      </c>
      <c r="L1113" s="4">
        <v>1594.18</v>
      </c>
      <c r="M1113" s="4">
        <v>1594.18</v>
      </c>
      <c r="N1113" s="4">
        <v>0</v>
      </c>
      <c r="O1113" s="4">
        <v>10905.82</v>
      </c>
      <c r="P1113" s="20">
        <f t="shared" si="95"/>
        <v>0.12753439999999999</v>
      </c>
      <c r="Q1113" s="20">
        <f t="shared" si="90"/>
        <v>0.12753439999999999</v>
      </c>
      <c r="R1113" s="34">
        <f t="shared" si="93"/>
        <v>-10905.82</v>
      </c>
      <c r="S1113" s="34">
        <f t="shared" si="92"/>
        <v>-10905.82</v>
      </c>
    </row>
    <row r="1114" spans="1:19" hidden="1" x14ac:dyDescent="0.25">
      <c r="A1114" s="2">
        <v>5</v>
      </c>
      <c r="B1114" s="2">
        <v>92403</v>
      </c>
      <c r="C1114" s="2" t="s">
        <v>505</v>
      </c>
      <c r="D1114" s="2">
        <v>2279901</v>
      </c>
      <c r="E1114" s="2" t="s">
        <v>505</v>
      </c>
      <c r="F1114" s="2" t="str">
        <f t="shared" si="94"/>
        <v>5924032279901</v>
      </c>
      <c r="G1114" s="2" t="s">
        <v>305</v>
      </c>
      <c r="H1114" s="4">
        <v>1700</v>
      </c>
      <c r="I1114" s="4">
        <v>0</v>
      </c>
      <c r="J1114" s="4">
        <v>1700</v>
      </c>
      <c r="K1114" s="4">
        <v>1775.67</v>
      </c>
      <c r="L1114" s="4">
        <v>1775.67</v>
      </c>
      <c r="M1114" s="4">
        <v>1775.67</v>
      </c>
      <c r="N1114" s="4">
        <v>0</v>
      </c>
      <c r="O1114" s="4">
        <v>-75.67</v>
      </c>
      <c r="P1114" s="20">
        <f t="shared" si="95"/>
        <v>1.0445117647058824</v>
      </c>
      <c r="Q1114" s="20">
        <f t="shared" si="90"/>
        <v>1.0445117647058824</v>
      </c>
      <c r="R1114" s="34">
        <f t="shared" si="93"/>
        <v>75.670000000000073</v>
      </c>
      <c r="S1114" s="34">
        <f t="shared" si="92"/>
        <v>75.670000000000073</v>
      </c>
    </row>
    <row r="1115" spans="1:19" hidden="1" x14ac:dyDescent="0.25">
      <c r="A1115" s="2">
        <v>5</v>
      </c>
      <c r="B1115" s="2">
        <v>92400</v>
      </c>
      <c r="C1115" s="2" t="s">
        <v>505</v>
      </c>
      <c r="D1115" s="2">
        <v>2279902</v>
      </c>
      <c r="E1115" s="2" t="s">
        <v>505</v>
      </c>
      <c r="F1115" s="2" t="str">
        <f t="shared" si="94"/>
        <v>5924002279902</v>
      </c>
      <c r="G1115" s="2" t="s">
        <v>297</v>
      </c>
      <c r="H1115" s="4">
        <v>12500</v>
      </c>
      <c r="I1115" s="4">
        <v>0</v>
      </c>
      <c r="J1115" s="4">
        <v>12500</v>
      </c>
      <c r="K1115" s="4">
        <v>12717.1</v>
      </c>
      <c r="L1115" s="4">
        <v>0</v>
      </c>
      <c r="M1115" s="4">
        <v>0</v>
      </c>
      <c r="N1115" s="4">
        <v>0</v>
      </c>
      <c r="O1115" s="4">
        <v>12500</v>
      </c>
      <c r="P1115" s="20">
        <f t="shared" si="95"/>
        <v>0</v>
      </c>
      <c r="Q1115" s="20">
        <f t="shared" si="90"/>
        <v>0</v>
      </c>
      <c r="R1115" s="34">
        <f t="shared" si="93"/>
        <v>-12500</v>
      </c>
      <c r="S1115" s="34">
        <f t="shared" si="92"/>
        <v>-12500</v>
      </c>
    </row>
    <row r="1116" spans="1:19" hidden="1" x14ac:dyDescent="0.25">
      <c r="A1116" s="2">
        <v>3</v>
      </c>
      <c r="B1116" s="2">
        <v>92900</v>
      </c>
      <c r="C1116" s="2" t="s">
        <v>505</v>
      </c>
      <c r="D1116" s="2">
        <v>2269935</v>
      </c>
      <c r="E1116" s="2" t="s">
        <v>505</v>
      </c>
      <c r="F1116" s="2" t="str">
        <f t="shared" si="94"/>
        <v>3929002269935</v>
      </c>
      <c r="G1116" s="2" t="s">
        <v>185</v>
      </c>
      <c r="H1116" s="4">
        <v>1400</v>
      </c>
      <c r="I1116" s="4">
        <v>0</v>
      </c>
      <c r="J1116" s="4">
        <v>1400</v>
      </c>
      <c r="K1116" s="4">
        <v>1400</v>
      </c>
      <c r="L1116" s="4">
        <v>1400</v>
      </c>
      <c r="M1116" s="4">
        <v>0</v>
      </c>
      <c r="N1116" s="4">
        <v>1400</v>
      </c>
      <c r="O1116" s="4">
        <v>0</v>
      </c>
      <c r="P1116" s="20">
        <f t="shared" si="95"/>
        <v>1</v>
      </c>
      <c r="Q1116" s="20">
        <f t="shared" si="90"/>
        <v>1</v>
      </c>
      <c r="R1116" s="34">
        <f t="shared" si="93"/>
        <v>0</v>
      </c>
      <c r="S1116" s="34">
        <f t="shared" si="92"/>
        <v>0</v>
      </c>
    </row>
    <row r="1117" spans="1:19" hidden="1" x14ac:dyDescent="0.25">
      <c r="A1117" s="2">
        <v>10</v>
      </c>
      <c r="B1117" s="2">
        <v>15100</v>
      </c>
      <c r="C1117" s="2" t="s">
        <v>505</v>
      </c>
      <c r="D1117" s="2">
        <v>2279924</v>
      </c>
      <c r="E1117" s="2" t="s">
        <v>505</v>
      </c>
      <c r="F1117" s="2" t="str">
        <f t="shared" si="94"/>
        <v>10151002279924</v>
      </c>
      <c r="G1117" s="2" t="s">
        <v>116</v>
      </c>
      <c r="H1117" s="4">
        <v>1500</v>
      </c>
      <c r="I1117" s="4">
        <v>3000</v>
      </c>
      <c r="J1117" s="4">
        <v>4500</v>
      </c>
      <c r="K1117" s="4">
        <v>2373.38</v>
      </c>
      <c r="L1117" s="4">
        <v>2213.17</v>
      </c>
      <c r="M1117" s="4">
        <v>2213.17</v>
      </c>
      <c r="N1117" s="4">
        <v>0</v>
      </c>
      <c r="O1117" s="4">
        <v>2286.83</v>
      </c>
      <c r="P1117" s="20">
        <f t="shared" si="95"/>
        <v>1.4754466666666668</v>
      </c>
      <c r="Q1117" s="20">
        <f t="shared" si="90"/>
        <v>0.49181555555555556</v>
      </c>
      <c r="R1117" s="34">
        <f t="shared" si="93"/>
        <v>713.17000000000007</v>
      </c>
      <c r="S1117" s="34">
        <f t="shared" si="92"/>
        <v>-2286.83</v>
      </c>
    </row>
    <row r="1118" spans="1:19" hidden="1" x14ac:dyDescent="0.25">
      <c r="A1118" s="2">
        <v>1</v>
      </c>
      <c r="B1118" s="2">
        <v>92000</v>
      </c>
      <c r="C1118" s="2" t="s">
        <v>505</v>
      </c>
      <c r="D1118" s="2">
        <v>2279924</v>
      </c>
      <c r="E1118" s="2" t="s">
        <v>505</v>
      </c>
      <c r="F1118" s="2" t="str">
        <f t="shared" si="94"/>
        <v>1920002279924</v>
      </c>
      <c r="G1118" s="2" t="s">
        <v>116</v>
      </c>
      <c r="H1118" s="4">
        <v>0</v>
      </c>
      <c r="I1118" s="4">
        <v>0</v>
      </c>
      <c r="J1118" s="4">
        <v>0</v>
      </c>
      <c r="K1118" s="4">
        <v>2500</v>
      </c>
      <c r="L1118" s="4">
        <v>1689.76</v>
      </c>
      <c r="M1118" s="4">
        <v>1689.76</v>
      </c>
      <c r="N1118" s="4">
        <v>0</v>
      </c>
      <c r="O1118" s="4">
        <v>-1689.76</v>
      </c>
      <c r="P1118" s="20" t="e">
        <f t="shared" si="95"/>
        <v>#DIV/0!</v>
      </c>
      <c r="Q1118" s="20" t="e">
        <f t="shared" si="90"/>
        <v>#DIV/0!</v>
      </c>
      <c r="R1118" s="34">
        <f t="shared" si="93"/>
        <v>1689.76</v>
      </c>
      <c r="S1118" s="34">
        <f t="shared" si="92"/>
        <v>1689.76</v>
      </c>
    </row>
    <row r="1119" spans="1:19" x14ac:dyDescent="0.25">
      <c r="A1119" s="2">
        <v>4</v>
      </c>
      <c r="B1119" s="2">
        <v>34201</v>
      </c>
      <c r="C1119" s="2" t="s">
        <v>506</v>
      </c>
      <c r="D1119" s="2">
        <v>6330010</v>
      </c>
      <c r="E1119" s="2" t="s">
        <v>506</v>
      </c>
      <c r="F1119" s="2" t="str">
        <f t="shared" si="94"/>
        <v>4342016330010</v>
      </c>
      <c r="G1119" s="2" t="s">
        <v>228</v>
      </c>
      <c r="H1119" s="4">
        <v>0</v>
      </c>
      <c r="I1119" s="4">
        <v>19550.009999999998</v>
      </c>
      <c r="J1119" s="4">
        <v>19550.009999999998</v>
      </c>
      <c r="K1119" s="4">
        <v>19550.009999999998</v>
      </c>
      <c r="L1119" s="4">
        <v>19550.009999999998</v>
      </c>
      <c r="M1119" s="4">
        <v>19550.009999999998</v>
      </c>
      <c r="N1119" s="4">
        <v>0</v>
      </c>
      <c r="O1119" s="4">
        <v>0</v>
      </c>
      <c r="P1119" s="20" t="e">
        <f t="shared" si="95"/>
        <v>#DIV/0!</v>
      </c>
      <c r="Q1119" s="20">
        <f t="shared" si="90"/>
        <v>1</v>
      </c>
      <c r="R1119" s="34">
        <f t="shared" si="93"/>
        <v>19550.009999999998</v>
      </c>
      <c r="S1119" s="34">
        <f t="shared" si="92"/>
        <v>0</v>
      </c>
    </row>
    <row r="1120" spans="1:19" x14ac:dyDescent="0.25">
      <c r="A1120" s="2">
        <v>6</v>
      </c>
      <c r="B1120" s="2">
        <v>32600</v>
      </c>
      <c r="C1120" s="2" t="s">
        <v>506</v>
      </c>
      <c r="D1120" s="2">
        <v>6330009</v>
      </c>
      <c r="E1120" s="2" t="s">
        <v>506</v>
      </c>
      <c r="F1120" s="2" t="str">
        <f t="shared" si="94"/>
        <v>6326006330009</v>
      </c>
      <c r="G1120" s="2" t="s">
        <v>337</v>
      </c>
      <c r="H1120" s="4">
        <v>3000</v>
      </c>
      <c r="I1120" s="4">
        <v>0</v>
      </c>
      <c r="J1120" s="4">
        <v>3000</v>
      </c>
      <c r="K1120" s="4">
        <v>2986.02</v>
      </c>
      <c r="L1120" s="4">
        <v>2986.02</v>
      </c>
      <c r="M1120" s="4">
        <v>2986.02</v>
      </c>
      <c r="N1120" s="4">
        <v>0</v>
      </c>
      <c r="O1120" s="4">
        <v>13.98</v>
      </c>
      <c r="P1120" s="20">
        <f t="shared" si="95"/>
        <v>0.99534</v>
      </c>
      <c r="Q1120" s="20">
        <f t="shared" si="90"/>
        <v>0.99534</v>
      </c>
      <c r="R1120" s="34">
        <f t="shared" si="93"/>
        <v>-13.980000000000018</v>
      </c>
      <c r="S1120" s="34">
        <f t="shared" si="92"/>
        <v>-13.980000000000018</v>
      </c>
    </row>
    <row r="1121" spans="1:19" hidden="1" x14ac:dyDescent="0.25">
      <c r="A1121" s="2">
        <v>1</v>
      </c>
      <c r="B1121" s="2">
        <v>33302</v>
      </c>
      <c r="C1121" s="2" t="s">
        <v>505</v>
      </c>
      <c r="D1121" s="2">
        <v>2270607</v>
      </c>
      <c r="E1121" s="2" t="s">
        <v>505</v>
      </c>
      <c r="F1121" s="2" t="str">
        <f t="shared" si="94"/>
        <v>1333022270607</v>
      </c>
      <c r="G1121" s="2" t="s">
        <v>83</v>
      </c>
      <c r="H1121" s="4">
        <v>5000</v>
      </c>
      <c r="I1121" s="4">
        <v>10194.81</v>
      </c>
      <c r="J1121" s="4">
        <v>15194.81</v>
      </c>
      <c r="K1121" s="4">
        <v>17150.54</v>
      </c>
      <c r="L1121" s="4">
        <v>17150.54</v>
      </c>
      <c r="M1121" s="4">
        <v>17150.54</v>
      </c>
      <c r="N1121" s="4">
        <v>0</v>
      </c>
      <c r="O1121" s="4">
        <v>-1955.73</v>
      </c>
      <c r="P1121" s="20">
        <f t="shared" si="95"/>
        <v>3.4301080000000002</v>
      </c>
      <c r="Q1121" s="20">
        <f t="shared" si="90"/>
        <v>1.1287103951941486</v>
      </c>
      <c r="R1121" s="34">
        <f>L1121-H1121</f>
        <v>12150.54</v>
      </c>
      <c r="S1121" s="34">
        <f t="shared" si="92"/>
        <v>1955.7300000000014</v>
      </c>
    </row>
    <row r="1122" spans="1:19" x14ac:dyDescent="0.25">
      <c r="A1122" s="2">
        <v>1</v>
      </c>
      <c r="B1122" s="2">
        <v>33302</v>
      </c>
      <c r="C1122" s="2" t="s">
        <v>506</v>
      </c>
      <c r="D1122" s="2">
        <v>6330001</v>
      </c>
      <c r="E1122" s="2" t="s">
        <v>506</v>
      </c>
      <c r="F1122" s="2" t="str">
        <f t="shared" si="94"/>
        <v>1333026330001</v>
      </c>
      <c r="G1122" s="2" t="s">
        <v>87</v>
      </c>
      <c r="H1122" s="4">
        <v>5000</v>
      </c>
      <c r="I1122" s="4">
        <v>5700</v>
      </c>
      <c r="J1122" s="4">
        <v>10700</v>
      </c>
      <c r="K1122" s="4">
        <v>17068.169999999998</v>
      </c>
      <c r="L1122" s="4">
        <v>16878.68</v>
      </c>
      <c r="M1122" s="4">
        <v>16878.68</v>
      </c>
      <c r="N1122" s="4">
        <v>0</v>
      </c>
      <c r="O1122" s="4">
        <v>-6178.68</v>
      </c>
      <c r="P1122" s="20">
        <f t="shared" si="95"/>
        <v>3.3757359999999998</v>
      </c>
      <c r="Q1122" s="20">
        <f t="shared" si="90"/>
        <v>1.5774467289719627</v>
      </c>
      <c r="R1122" s="34">
        <f t="shared" si="93"/>
        <v>11878.68</v>
      </c>
      <c r="S1122" s="34">
        <f t="shared" si="92"/>
        <v>6178.68</v>
      </c>
    </row>
    <row r="1123" spans="1:19" x14ac:dyDescent="0.25">
      <c r="A1123" s="2">
        <v>4</v>
      </c>
      <c r="B1123" s="2">
        <v>15320</v>
      </c>
      <c r="C1123" s="2" t="s">
        <v>506</v>
      </c>
      <c r="D1123" s="2">
        <v>6230000</v>
      </c>
      <c r="E1123" s="2" t="s">
        <v>506</v>
      </c>
      <c r="F1123" s="2" t="str">
        <f t="shared" si="94"/>
        <v>4153206230000</v>
      </c>
      <c r="G1123" s="2" t="s">
        <v>201</v>
      </c>
      <c r="H1123" s="4">
        <v>5000</v>
      </c>
      <c r="I1123" s="4">
        <v>2816.88</v>
      </c>
      <c r="J1123" s="4">
        <v>7816.88</v>
      </c>
      <c r="K1123" s="4">
        <v>5788.04</v>
      </c>
      <c r="L1123" s="4">
        <v>5788.04</v>
      </c>
      <c r="M1123" s="4">
        <v>5788.04</v>
      </c>
      <c r="N1123" s="4">
        <v>0</v>
      </c>
      <c r="O1123" s="4">
        <v>2028.84</v>
      </c>
      <c r="P1123" s="20">
        <f t="shared" si="95"/>
        <v>1.157608</v>
      </c>
      <c r="Q1123" s="20">
        <f t="shared" si="90"/>
        <v>0.74045399187399574</v>
      </c>
      <c r="R1123" s="34">
        <f t="shared" si="93"/>
        <v>788.04</v>
      </c>
      <c r="S1123" s="34">
        <f t="shared" si="92"/>
        <v>-2028.8400000000001</v>
      </c>
    </row>
    <row r="1124" spans="1:19" x14ac:dyDescent="0.25">
      <c r="A1124" s="2">
        <v>4</v>
      </c>
      <c r="B1124" s="2">
        <v>16300</v>
      </c>
      <c r="C1124" s="2" t="s">
        <v>506</v>
      </c>
      <c r="D1124" s="2">
        <v>6230000</v>
      </c>
      <c r="E1124" s="2" t="s">
        <v>506</v>
      </c>
      <c r="F1124" s="2" t="str">
        <f t="shared" si="94"/>
        <v>4163006230000</v>
      </c>
      <c r="G1124" s="2" t="s">
        <v>201</v>
      </c>
      <c r="H1124" s="4">
        <v>3000</v>
      </c>
      <c r="I1124" s="4">
        <v>0</v>
      </c>
      <c r="J1124" s="4">
        <v>3000</v>
      </c>
      <c r="K1124" s="4">
        <v>0</v>
      </c>
      <c r="L1124" s="4">
        <v>0</v>
      </c>
      <c r="M1124" s="4">
        <v>0</v>
      </c>
      <c r="N1124" s="4">
        <v>0</v>
      </c>
      <c r="O1124" s="4">
        <v>3000</v>
      </c>
      <c r="P1124" s="20">
        <f t="shared" si="95"/>
        <v>0</v>
      </c>
      <c r="Q1124" s="20">
        <f t="shared" si="90"/>
        <v>0</v>
      </c>
      <c r="R1124" s="34">
        <f t="shared" si="93"/>
        <v>-3000</v>
      </c>
      <c r="S1124" s="34">
        <f t="shared" si="92"/>
        <v>-3000</v>
      </c>
    </row>
    <row r="1125" spans="1:19" x14ac:dyDescent="0.25">
      <c r="A1125" s="2">
        <v>4</v>
      </c>
      <c r="B1125" s="2">
        <v>17100</v>
      </c>
      <c r="C1125" s="2" t="s">
        <v>506</v>
      </c>
      <c r="D1125" s="2">
        <v>6230000</v>
      </c>
      <c r="E1125" s="2" t="s">
        <v>506</v>
      </c>
      <c r="F1125" s="2" t="str">
        <f t="shared" si="94"/>
        <v>4171006230000</v>
      </c>
      <c r="G1125" s="2" t="s">
        <v>201</v>
      </c>
      <c r="H1125" s="4">
        <v>3000</v>
      </c>
      <c r="I1125" s="4">
        <v>0</v>
      </c>
      <c r="J1125" s="4">
        <v>3000</v>
      </c>
      <c r="K1125" s="4">
        <v>1891.26</v>
      </c>
      <c r="L1125" s="4">
        <v>1891.26</v>
      </c>
      <c r="M1125" s="4">
        <v>1891.26</v>
      </c>
      <c r="N1125" s="4">
        <v>0</v>
      </c>
      <c r="O1125" s="4">
        <v>1108.74</v>
      </c>
      <c r="P1125" s="20">
        <f t="shared" si="95"/>
        <v>0.63041999999999998</v>
      </c>
      <c r="Q1125" s="20">
        <f t="shared" si="90"/>
        <v>0.63041999999999998</v>
      </c>
      <c r="R1125" s="34">
        <f t="shared" si="93"/>
        <v>-1108.74</v>
      </c>
      <c r="S1125" s="34">
        <f t="shared" si="92"/>
        <v>-1108.74</v>
      </c>
    </row>
    <row r="1126" spans="1:19" x14ac:dyDescent="0.25">
      <c r="A1126" s="2">
        <v>5</v>
      </c>
      <c r="B1126" s="2">
        <v>33401</v>
      </c>
      <c r="C1126" s="2" t="s">
        <v>506</v>
      </c>
      <c r="D1126" s="2">
        <v>6230000</v>
      </c>
      <c r="E1126" s="2" t="s">
        <v>506</v>
      </c>
      <c r="F1126" s="2" t="str">
        <f t="shared" si="94"/>
        <v>5334016230000</v>
      </c>
      <c r="G1126" s="2" t="s">
        <v>201</v>
      </c>
      <c r="H1126" s="4">
        <v>4000</v>
      </c>
      <c r="I1126" s="4">
        <v>9000</v>
      </c>
      <c r="J1126" s="4">
        <v>13000</v>
      </c>
      <c r="K1126" s="4">
        <v>12446.11</v>
      </c>
      <c r="L1126" s="4">
        <v>12446.11</v>
      </c>
      <c r="M1126" s="4">
        <v>12446.11</v>
      </c>
      <c r="N1126" s="4">
        <v>0</v>
      </c>
      <c r="O1126" s="4">
        <v>553.89</v>
      </c>
      <c r="P1126" s="20">
        <f t="shared" si="95"/>
        <v>3.1115275000000002</v>
      </c>
      <c r="Q1126" s="20">
        <f t="shared" si="90"/>
        <v>0.95739307692307696</v>
      </c>
      <c r="R1126" s="34">
        <f t="shared" si="93"/>
        <v>8446.11</v>
      </c>
      <c r="S1126" s="34">
        <f t="shared" si="92"/>
        <v>-553.88999999999942</v>
      </c>
    </row>
    <row r="1127" spans="1:19" x14ac:dyDescent="0.25">
      <c r="A1127" s="2">
        <v>5</v>
      </c>
      <c r="B1127" s="2">
        <v>92406</v>
      </c>
      <c r="C1127" s="2" t="s">
        <v>506</v>
      </c>
      <c r="D1127" s="2">
        <v>6230000</v>
      </c>
      <c r="E1127" s="2" t="s">
        <v>506</v>
      </c>
      <c r="F1127" s="2" t="str">
        <f t="shared" si="94"/>
        <v>5924066230000</v>
      </c>
      <c r="G1127" s="2" t="s">
        <v>201</v>
      </c>
      <c r="H1127" s="4">
        <v>3000</v>
      </c>
      <c r="I1127" s="4">
        <v>-2644.26</v>
      </c>
      <c r="J1127" s="4">
        <v>355.74</v>
      </c>
      <c r="K1127" s="4">
        <v>355.74</v>
      </c>
      <c r="L1127" s="4">
        <v>355.74</v>
      </c>
      <c r="M1127" s="4">
        <v>355.74</v>
      </c>
      <c r="N1127" s="4">
        <v>0</v>
      </c>
      <c r="O1127" s="4">
        <v>0</v>
      </c>
      <c r="P1127" s="20">
        <f t="shared" si="95"/>
        <v>0.11858</v>
      </c>
      <c r="Q1127" s="20">
        <f t="shared" si="90"/>
        <v>1</v>
      </c>
      <c r="R1127" s="34">
        <f t="shared" si="93"/>
        <v>-2644.26</v>
      </c>
      <c r="S1127" s="34">
        <f t="shared" si="92"/>
        <v>0</v>
      </c>
    </row>
    <row r="1128" spans="1:19" hidden="1" x14ac:dyDescent="0.25">
      <c r="A1128" s="2">
        <v>1</v>
      </c>
      <c r="B1128" s="2">
        <v>33403</v>
      </c>
      <c r="C1128" s="2" t="s">
        <v>505</v>
      </c>
      <c r="D1128" s="2">
        <v>2260600</v>
      </c>
      <c r="E1128" s="2" t="s">
        <v>505</v>
      </c>
      <c r="F1128" s="2" t="str">
        <f t="shared" si="94"/>
        <v>1334032260600</v>
      </c>
      <c r="G1128" s="2" t="s">
        <v>90</v>
      </c>
      <c r="H1128" s="4">
        <v>2000</v>
      </c>
      <c r="I1128" s="4">
        <v>0</v>
      </c>
      <c r="J1128" s="4">
        <v>2000</v>
      </c>
      <c r="K1128" s="4">
        <v>0</v>
      </c>
      <c r="L1128" s="4">
        <v>0</v>
      </c>
      <c r="M1128" s="4">
        <v>0</v>
      </c>
      <c r="N1128" s="4">
        <v>0</v>
      </c>
      <c r="O1128" s="4">
        <v>2000</v>
      </c>
      <c r="P1128" s="20">
        <f t="shared" si="95"/>
        <v>0</v>
      </c>
      <c r="Q1128" s="20">
        <f t="shared" si="90"/>
        <v>0</v>
      </c>
      <c r="R1128" s="34">
        <f t="shared" si="93"/>
        <v>-2000</v>
      </c>
      <c r="S1128" s="34">
        <f t="shared" si="92"/>
        <v>-2000</v>
      </c>
    </row>
    <row r="1129" spans="1:19" hidden="1" x14ac:dyDescent="0.25">
      <c r="A1129" s="2">
        <v>1</v>
      </c>
      <c r="B1129" s="2">
        <v>92000</v>
      </c>
      <c r="C1129" s="2" t="s">
        <v>505</v>
      </c>
      <c r="D1129" s="2">
        <v>2260401</v>
      </c>
      <c r="E1129" s="2" t="s">
        <v>505</v>
      </c>
      <c r="F1129" s="2" t="str">
        <f t="shared" si="94"/>
        <v>1920002260401</v>
      </c>
      <c r="G1129" s="2" t="s">
        <v>113</v>
      </c>
      <c r="H1129" s="4">
        <v>25000</v>
      </c>
      <c r="I1129" s="4">
        <v>0</v>
      </c>
      <c r="J1129" s="4">
        <v>25000</v>
      </c>
      <c r="K1129" s="4">
        <v>34401.53</v>
      </c>
      <c r="L1129" s="4">
        <v>22846.03</v>
      </c>
      <c r="M1129" s="4">
        <v>22846.03</v>
      </c>
      <c r="N1129" s="4">
        <v>0</v>
      </c>
      <c r="O1129" s="4">
        <v>2153.9699999999998</v>
      </c>
      <c r="P1129" s="20">
        <f t="shared" si="95"/>
        <v>0.91384119999999991</v>
      </c>
      <c r="Q1129" s="20">
        <f t="shared" si="90"/>
        <v>0.91384119999999991</v>
      </c>
      <c r="R1129" s="34">
        <f t="shared" si="93"/>
        <v>-2153.9700000000012</v>
      </c>
      <c r="S1129" s="34">
        <f t="shared" si="92"/>
        <v>-2153.9700000000012</v>
      </c>
    </row>
    <row r="1130" spans="1:19" hidden="1" x14ac:dyDescent="0.25">
      <c r="A1130" s="2">
        <v>10</v>
      </c>
      <c r="B1130" s="2">
        <v>16100</v>
      </c>
      <c r="C1130" s="2" t="s">
        <v>505</v>
      </c>
      <c r="D1130" s="2">
        <v>2279945</v>
      </c>
      <c r="E1130" s="2" t="s">
        <v>505</v>
      </c>
      <c r="F1130" s="2" t="str">
        <f t="shared" si="94"/>
        <v>10161002279945</v>
      </c>
      <c r="G1130" s="2" t="s">
        <v>481</v>
      </c>
      <c r="H1130" s="4">
        <v>0</v>
      </c>
      <c r="I1130" s="4">
        <v>29778.15</v>
      </c>
      <c r="J1130" s="4">
        <v>29778.15</v>
      </c>
      <c r="K1130" s="4">
        <v>29778.15</v>
      </c>
      <c r="L1130" s="4">
        <v>29778.15</v>
      </c>
      <c r="M1130" s="4">
        <v>29778.15</v>
      </c>
      <c r="N1130" s="4">
        <v>0</v>
      </c>
      <c r="O1130" s="4">
        <v>0</v>
      </c>
      <c r="P1130" s="20" t="e">
        <f t="shared" si="95"/>
        <v>#DIV/0!</v>
      </c>
      <c r="Q1130" s="20">
        <f t="shared" si="90"/>
        <v>1</v>
      </c>
      <c r="R1130" s="34">
        <f t="shared" si="93"/>
        <v>29778.15</v>
      </c>
      <c r="S1130" s="34">
        <f t="shared" si="92"/>
        <v>0</v>
      </c>
    </row>
    <row r="1131" spans="1:19" x14ac:dyDescent="0.25">
      <c r="A1131" s="2">
        <v>10</v>
      </c>
      <c r="B1131" s="2">
        <v>17200</v>
      </c>
      <c r="C1131" s="2" t="s">
        <v>506</v>
      </c>
      <c r="D1131" s="2">
        <v>6190054</v>
      </c>
      <c r="E1131" s="2" t="s">
        <v>506</v>
      </c>
      <c r="F1131" s="2" t="str">
        <f t="shared" si="94"/>
        <v>10172006190054</v>
      </c>
      <c r="G1131" s="2" t="s">
        <v>487</v>
      </c>
      <c r="H1131" s="4">
        <v>0</v>
      </c>
      <c r="I1131" s="4">
        <v>87096.24</v>
      </c>
      <c r="J1131" s="4">
        <v>87096.24</v>
      </c>
      <c r="K1131" s="4">
        <v>87096.24</v>
      </c>
      <c r="L1131" s="4">
        <v>87094.46</v>
      </c>
      <c r="M1131" s="4">
        <v>87094.46</v>
      </c>
      <c r="N1131" s="4">
        <v>0</v>
      </c>
      <c r="O1131" s="4">
        <v>1.78</v>
      </c>
      <c r="P1131" s="20" t="e">
        <f t="shared" si="95"/>
        <v>#DIV/0!</v>
      </c>
      <c r="Q1131" s="20">
        <f t="shared" si="90"/>
        <v>0.99997956283761502</v>
      </c>
      <c r="R1131" s="34">
        <f t="shared" si="93"/>
        <v>87094.46</v>
      </c>
      <c r="S1131" s="34">
        <f t="shared" si="92"/>
        <v>-1.7799999999988358</v>
      </c>
    </row>
    <row r="1132" spans="1:19" x14ac:dyDescent="0.25">
      <c r="A1132" s="2">
        <v>5</v>
      </c>
      <c r="B1132" s="2">
        <v>33210</v>
      </c>
      <c r="C1132" s="2" t="s">
        <v>506</v>
      </c>
      <c r="D1132" s="2">
        <v>6290000</v>
      </c>
      <c r="E1132" s="2" t="s">
        <v>506</v>
      </c>
      <c r="F1132" s="2" t="str">
        <f t="shared" si="94"/>
        <v>5332106290000</v>
      </c>
      <c r="G1132" s="2" t="s">
        <v>247</v>
      </c>
      <c r="H1132" s="4">
        <v>11000</v>
      </c>
      <c r="I1132" s="4">
        <v>6000</v>
      </c>
      <c r="J1132" s="4">
        <v>17000</v>
      </c>
      <c r="K1132" s="4">
        <v>16164.51</v>
      </c>
      <c r="L1132" s="4">
        <v>15881.55</v>
      </c>
      <c r="M1132" s="4">
        <v>15881.55</v>
      </c>
      <c r="N1132" s="4">
        <v>0</v>
      </c>
      <c r="O1132" s="4">
        <v>1118.45</v>
      </c>
      <c r="P1132" s="20">
        <f t="shared" si="95"/>
        <v>1.4437772727272726</v>
      </c>
      <c r="Q1132" s="20">
        <f t="shared" si="90"/>
        <v>0.9342088235294117</v>
      </c>
      <c r="R1132" s="34">
        <f t="shared" si="93"/>
        <v>4881.5499999999993</v>
      </c>
      <c r="S1132" s="34">
        <f t="shared" si="92"/>
        <v>-1118.4500000000007</v>
      </c>
    </row>
    <row r="1133" spans="1:19" hidden="1" x14ac:dyDescent="0.25">
      <c r="A1133" s="2">
        <v>2</v>
      </c>
      <c r="B1133" s="2">
        <v>43000</v>
      </c>
      <c r="C1133" s="2" t="s">
        <v>505</v>
      </c>
      <c r="D1133" s="2">
        <v>2269913</v>
      </c>
      <c r="E1133" s="2" t="s">
        <v>505</v>
      </c>
      <c r="F1133" s="2" t="str">
        <f t="shared" si="94"/>
        <v>2430002269913</v>
      </c>
      <c r="G1133" s="2" t="s">
        <v>141</v>
      </c>
      <c r="H1133" s="4">
        <v>12500</v>
      </c>
      <c r="I1133" s="4">
        <v>0</v>
      </c>
      <c r="J1133" s="4">
        <v>12500</v>
      </c>
      <c r="K1133" s="4">
        <v>15688.41</v>
      </c>
      <c r="L1133" s="4">
        <v>15688.41</v>
      </c>
      <c r="M1133" s="4">
        <v>15688.41</v>
      </c>
      <c r="N1133" s="4">
        <v>0</v>
      </c>
      <c r="O1133" s="4">
        <v>-3188.41</v>
      </c>
      <c r="P1133" s="20">
        <f t="shared" si="95"/>
        <v>1.2550728</v>
      </c>
      <c r="Q1133" s="20">
        <f t="shared" si="90"/>
        <v>1.2550728</v>
      </c>
      <c r="R1133" s="34">
        <f t="shared" si="93"/>
        <v>3188.41</v>
      </c>
      <c r="S1133" s="34">
        <f t="shared" si="92"/>
        <v>3188.41</v>
      </c>
    </row>
    <row r="1134" spans="1:19" hidden="1" x14ac:dyDescent="0.25">
      <c r="A1134" s="2">
        <v>10</v>
      </c>
      <c r="B1134" s="2">
        <v>15100</v>
      </c>
      <c r="C1134" s="2" t="s">
        <v>505</v>
      </c>
      <c r="D1134" s="2">
        <v>2312000</v>
      </c>
      <c r="E1134" s="2" t="s">
        <v>505</v>
      </c>
      <c r="F1134" s="2" t="str">
        <f t="shared" si="94"/>
        <v>10151002312000</v>
      </c>
      <c r="G1134" s="2" t="s">
        <v>73</v>
      </c>
      <c r="H1134" s="4">
        <v>200</v>
      </c>
      <c r="I1134" s="4">
        <v>0</v>
      </c>
      <c r="J1134" s="4">
        <v>200</v>
      </c>
      <c r="K1134" s="4">
        <v>442.2</v>
      </c>
      <c r="L1134" s="4">
        <v>442.2</v>
      </c>
      <c r="M1134" s="4">
        <v>442.2</v>
      </c>
      <c r="N1134" s="4">
        <v>0</v>
      </c>
      <c r="O1134" s="4">
        <v>-242.2</v>
      </c>
      <c r="P1134" s="20">
        <f t="shared" si="95"/>
        <v>2.2109999999999999</v>
      </c>
      <c r="Q1134" s="20">
        <f t="shared" si="90"/>
        <v>2.2109999999999999</v>
      </c>
      <c r="R1134" s="34">
        <f t="shared" si="93"/>
        <v>242.2</v>
      </c>
      <c r="S1134" s="34">
        <f t="shared" si="92"/>
        <v>242.2</v>
      </c>
    </row>
    <row r="1135" spans="1:19" hidden="1" x14ac:dyDescent="0.25">
      <c r="A1135" s="2">
        <v>1</v>
      </c>
      <c r="B1135" s="2">
        <v>33301</v>
      </c>
      <c r="C1135" s="2" t="s">
        <v>505</v>
      </c>
      <c r="D1135" s="2">
        <v>2312000</v>
      </c>
      <c r="E1135" s="2" t="s">
        <v>505</v>
      </c>
      <c r="F1135" s="2" t="str">
        <f t="shared" si="94"/>
        <v>1333012312000</v>
      </c>
      <c r="G1135" s="2" t="s">
        <v>73</v>
      </c>
      <c r="H1135" s="4">
        <v>50</v>
      </c>
      <c r="I1135" s="4">
        <v>0</v>
      </c>
      <c r="J1135" s="4">
        <v>50</v>
      </c>
      <c r="K1135" s="4">
        <v>0</v>
      </c>
      <c r="L1135" s="4">
        <v>0</v>
      </c>
      <c r="M1135" s="4">
        <v>0</v>
      </c>
      <c r="N1135" s="4">
        <v>0</v>
      </c>
      <c r="O1135" s="4">
        <v>50</v>
      </c>
      <c r="P1135" s="20">
        <f t="shared" si="95"/>
        <v>0</v>
      </c>
      <c r="Q1135" s="20">
        <f t="shared" si="90"/>
        <v>0</v>
      </c>
      <c r="R1135" s="34">
        <f t="shared" si="93"/>
        <v>-50</v>
      </c>
      <c r="S1135" s="34">
        <f t="shared" si="92"/>
        <v>-50</v>
      </c>
    </row>
    <row r="1136" spans="1:19" hidden="1" x14ac:dyDescent="0.25">
      <c r="A1136" s="2">
        <v>4</v>
      </c>
      <c r="B1136" s="2">
        <v>16200</v>
      </c>
      <c r="C1136" s="2" t="s">
        <v>507</v>
      </c>
      <c r="D1136" s="2">
        <v>4800055</v>
      </c>
      <c r="E1136" s="2" t="s">
        <v>507</v>
      </c>
      <c r="F1136" s="2" t="str">
        <f t="shared" si="94"/>
        <v>4162004800055</v>
      </c>
      <c r="G1136" s="2" t="s">
        <v>209</v>
      </c>
      <c r="H1136" s="4">
        <v>5000</v>
      </c>
      <c r="I1136" s="4">
        <v>0</v>
      </c>
      <c r="J1136" s="4">
        <v>5000</v>
      </c>
      <c r="K1136" s="4">
        <v>0</v>
      </c>
      <c r="L1136" s="4">
        <v>0</v>
      </c>
      <c r="M1136" s="4">
        <v>0</v>
      </c>
      <c r="N1136" s="4">
        <v>0</v>
      </c>
      <c r="O1136" s="4">
        <v>5000</v>
      </c>
      <c r="P1136" s="20">
        <f t="shared" si="95"/>
        <v>0</v>
      </c>
      <c r="Q1136" s="20">
        <f t="shared" si="90"/>
        <v>0</v>
      </c>
      <c r="R1136" s="34">
        <f t="shared" si="93"/>
        <v>-5000</v>
      </c>
      <c r="S1136" s="34">
        <f t="shared" si="92"/>
        <v>-5000</v>
      </c>
    </row>
    <row r="1137" spans="1:19" hidden="1" x14ac:dyDescent="0.25">
      <c r="A1137" s="2">
        <v>1</v>
      </c>
      <c r="B1137" s="2">
        <v>33302</v>
      </c>
      <c r="C1137" s="2" t="s">
        <v>505</v>
      </c>
      <c r="D1137" s="2">
        <v>2312000</v>
      </c>
      <c r="E1137" s="2" t="s">
        <v>505</v>
      </c>
      <c r="F1137" s="2" t="str">
        <f t="shared" si="94"/>
        <v>1333022312000</v>
      </c>
      <c r="G1137" s="2" t="s">
        <v>73</v>
      </c>
      <c r="H1137" s="4">
        <v>300</v>
      </c>
      <c r="I1137" s="4">
        <v>0</v>
      </c>
      <c r="J1137" s="4">
        <v>300</v>
      </c>
      <c r="K1137" s="4">
        <v>849.9</v>
      </c>
      <c r="L1137" s="4">
        <v>849.9</v>
      </c>
      <c r="M1137" s="4">
        <v>849.9</v>
      </c>
      <c r="N1137" s="4">
        <v>0</v>
      </c>
      <c r="O1137" s="4">
        <v>-549.9</v>
      </c>
      <c r="P1137" s="20">
        <f t="shared" si="95"/>
        <v>2.8329999999999997</v>
      </c>
      <c r="Q1137" s="20">
        <f t="shared" si="90"/>
        <v>2.8329999999999997</v>
      </c>
      <c r="R1137" s="34">
        <f t="shared" si="93"/>
        <v>549.9</v>
      </c>
      <c r="S1137" s="34">
        <f t="shared" si="92"/>
        <v>549.9</v>
      </c>
    </row>
    <row r="1138" spans="1:19" hidden="1" x14ac:dyDescent="0.25">
      <c r="A1138" s="2">
        <v>1</v>
      </c>
      <c r="B1138" s="2">
        <v>49100</v>
      </c>
      <c r="C1138" s="2" t="s">
        <v>505</v>
      </c>
      <c r="D1138" s="2">
        <v>2312000</v>
      </c>
      <c r="E1138" s="2" t="s">
        <v>505</v>
      </c>
      <c r="F1138" s="2" t="str">
        <f t="shared" si="94"/>
        <v>1491002312000</v>
      </c>
      <c r="G1138" s="2" t="s">
        <v>73</v>
      </c>
      <c r="H1138" s="4">
        <v>200</v>
      </c>
      <c r="I1138" s="4">
        <v>0</v>
      </c>
      <c r="J1138" s="4">
        <v>200</v>
      </c>
      <c r="K1138" s="4">
        <v>405.33</v>
      </c>
      <c r="L1138" s="4">
        <v>405.33</v>
      </c>
      <c r="M1138" s="4">
        <v>405.33</v>
      </c>
      <c r="N1138" s="4">
        <v>0</v>
      </c>
      <c r="O1138" s="4">
        <v>-205.33</v>
      </c>
      <c r="P1138" s="20">
        <f t="shared" si="95"/>
        <v>2.0266500000000001</v>
      </c>
      <c r="Q1138" s="20">
        <f t="shared" si="90"/>
        <v>2.0266500000000001</v>
      </c>
      <c r="R1138" s="34">
        <f t="shared" si="93"/>
        <v>205.32999999999998</v>
      </c>
      <c r="S1138" s="34">
        <f t="shared" si="92"/>
        <v>205.32999999999998</v>
      </c>
    </row>
    <row r="1139" spans="1:19" hidden="1" x14ac:dyDescent="0.25">
      <c r="A1139" s="2">
        <v>1</v>
      </c>
      <c r="B1139" s="2">
        <v>92000</v>
      </c>
      <c r="C1139" s="2" t="s">
        <v>505</v>
      </c>
      <c r="D1139" s="2">
        <v>2312000</v>
      </c>
      <c r="E1139" s="2" t="s">
        <v>505</v>
      </c>
      <c r="F1139" s="2" t="str">
        <f t="shared" si="94"/>
        <v>1920002312000</v>
      </c>
      <c r="G1139" s="2" t="s">
        <v>73</v>
      </c>
      <c r="H1139" s="4">
        <v>1000</v>
      </c>
      <c r="I1139" s="4">
        <v>0</v>
      </c>
      <c r="J1139" s="4">
        <v>1000</v>
      </c>
      <c r="K1139" s="4">
        <v>371.28</v>
      </c>
      <c r="L1139" s="4">
        <v>371.28</v>
      </c>
      <c r="M1139" s="4">
        <v>371.28</v>
      </c>
      <c r="N1139" s="4">
        <v>0</v>
      </c>
      <c r="O1139" s="4">
        <v>628.72</v>
      </c>
      <c r="P1139" s="20">
        <f t="shared" si="95"/>
        <v>0.37128</v>
      </c>
      <c r="Q1139" s="20">
        <f t="shared" si="90"/>
        <v>0.37128</v>
      </c>
      <c r="R1139" s="34">
        <f t="shared" si="93"/>
        <v>-628.72</v>
      </c>
      <c r="S1139" s="34">
        <f t="shared" si="92"/>
        <v>-628.72</v>
      </c>
    </row>
    <row r="1140" spans="1:19" hidden="1" x14ac:dyDescent="0.25">
      <c r="A1140" s="2">
        <v>2</v>
      </c>
      <c r="B1140" s="2">
        <v>13200</v>
      </c>
      <c r="C1140" s="2" t="s">
        <v>505</v>
      </c>
      <c r="D1140" s="2">
        <v>2312000</v>
      </c>
      <c r="E1140" s="2" t="s">
        <v>505</v>
      </c>
      <c r="F1140" s="2" t="str">
        <f t="shared" si="94"/>
        <v>2132002312000</v>
      </c>
      <c r="G1140" s="2" t="s">
        <v>73</v>
      </c>
      <c r="H1140" s="4">
        <v>1500</v>
      </c>
      <c r="I1140" s="4">
        <v>0</v>
      </c>
      <c r="J1140" s="4">
        <v>1500</v>
      </c>
      <c r="K1140" s="4">
        <v>373.2</v>
      </c>
      <c r="L1140" s="4">
        <v>373.2</v>
      </c>
      <c r="M1140" s="4">
        <v>373.2</v>
      </c>
      <c r="N1140" s="4">
        <v>0</v>
      </c>
      <c r="O1140" s="4">
        <v>1126.8</v>
      </c>
      <c r="P1140" s="20">
        <f t="shared" si="95"/>
        <v>0.24879999999999999</v>
      </c>
      <c r="Q1140" s="20">
        <f t="shared" si="90"/>
        <v>0.24879999999999999</v>
      </c>
      <c r="R1140" s="34">
        <f t="shared" si="93"/>
        <v>-1126.8</v>
      </c>
      <c r="S1140" s="34">
        <f t="shared" si="92"/>
        <v>-1126.8</v>
      </c>
    </row>
    <row r="1141" spans="1:19" hidden="1" x14ac:dyDescent="0.25">
      <c r="A1141" s="2">
        <v>2</v>
      </c>
      <c r="B1141" s="2">
        <v>43000</v>
      </c>
      <c r="C1141" s="2" t="s">
        <v>505</v>
      </c>
      <c r="D1141" s="2">
        <v>2312000</v>
      </c>
      <c r="E1141" s="2" t="s">
        <v>505</v>
      </c>
      <c r="F1141" s="2" t="str">
        <f t="shared" si="94"/>
        <v>2430002312000</v>
      </c>
      <c r="G1141" s="2" t="s">
        <v>73</v>
      </c>
      <c r="H1141" s="4">
        <v>50</v>
      </c>
      <c r="I1141" s="4">
        <v>0</v>
      </c>
      <c r="J1141" s="4">
        <v>50</v>
      </c>
      <c r="K1141" s="4">
        <v>310.2</v>
      </c>
      <c r="L1141" s="4">
        <v>310.2</v>
      </c>
      <c r="M1141" s="4">
        <v>310.2</v>
      </c>
      <c r="N1141" s="4">
        <v>0</v>
      </c>
      <c r="O1141" s="4">
        <v>-260.2</v>
      </c>
      <c r="P1141" s="20">
        <f t="shared" si="95"/>
        <v>6.2039999999999997</v>
      </c>
      <c r="Q1141" s="20">
        <f t="shared" si="90"/>
        <v>6.2039999999999997</v>
      </c>
      <c r="R1141" s="34">
        <f t="shared" si="93"/>
        <v>260.2</v>
      </c>
      <c r="S1141" s="34">
        <f t="shared" si="92"/>
        <v>260.2</v>
      </c>
    </row>
    <row r="1142" spans="1:19" hidden="1" x14ac:dyDescent="0.25">
      <c r="A1142" s="2">
        <v>3</v>
      </c>
      <c r="B1142" s="2">
        <v>93100</v>
      </c>
      <c r="C1142" s="2" t="s">
        <v>505</v>
      </c>
      <c r="D1142" s="2">
        <v>2312000</v>
      </c>
      <c r="E1142" s="2" t="s">
        <v>505</v>
      </c>
      <c r="F1142" s="2" t="str">
        <f t="shared" si="94"/>
        <v>3931002312000</v>
      </c>
      <c r="G1142" s="2" t="s">
        <v>73</v>
      </c>
      <c r="H1142" s="4">
        <v>250</v>
      </c>
      <c r="I1142" s="4">
        <v>0</v>
      </c>
      <c r="J1142" s="4">
        <v>250</v>
      </c>
      <c r="K1142" s="4">
        <v>213.6</v>
      </c>
      <c r="L1142" s="4">
        <v>213.6</v>
      </c>
      <c r="M1142" s="4">
        <v>213.6</v>
      </c>
      <c r="N1142" s="4">
        <v>0</v>
      </c>
      <c r="O1142" s="4">
        <v>36.4</v>
      </c>
      <c r="P1142" s="20">
        <f t="shared" si="95"/>
        <v>0.85439999999999994</v>
      </c>
      <c r="Q1142" s="20">
        <f t="shared" si="90"/>
        <v>0.85439999999999994</v>
      </c>
      <c r="R1142" s="34">
        <f t="shared" si="93"/>
        <v>-36.400000000000006</v>
      </c>
      <c r="S1142" s="34">
        <f t="shared" si="92"/>
        <v>-36.400000000000006</v>
      </c>
    </row>
    <row r="1143" spans="1:19" hidden="1" x14ac:dyDescent="0.25">
      <c r="A1143" s="2">
        <v>4</v>
      </c>
      <c r="B1143" s="2">
        <v>15320</v>
      </c>
      <c r="C1143" s="2" t="s">
        <v>505</v>
      </c>
      <c r="D1143" s="2">
        <v>2312000</v>
      </c>
      <c r="E1143" s="2" t="s">
        <v>505</v>
      </c>
      <c r="F1143" s="2" t="str">
        <f t="shared" si="94"/>
        <v>4153202312000</v>
      </c>
      <c r="G1143" s="2" t="s">
        <v>73</v>
      </c>
      <c r="H1143" s="4">
        <v>50</v>
      </c>
      <c r="I1143" s="4">
        <v>0</v>
      </c>
      <c r="J1143" s="4">
        <v>50</v>
      </c>
      <c r="K1143" s="4">
        <v>0</v>
      </c>
      <c r="L1143" s="4">
        <v>0</v>
      </c>
      <c r="M1143" s="4">
        <v>0</v>
      </c>
      <c r="N1143" s="4">
        <v>0</v>
      </c>
      <c r="O1143" s="4">
        <v>50</v>
      </c>
      <c r="P1143" s="20">
        <f t="shared" si="95"/>
        <v>0</v>
      </c>
      <c r="Q1143" s="20">
        <f t="shared" si="90"/>
        <v>0</v>
      </c>
      <c r="R1143" s="34">
        <f t="shared" si="93"/>
        <v>-50</v>
      </c>
      <c r="S1143" s="34">
        <f t="shared" si="92"/>
        <v>-50</v>
      </c>
    </row>
    <row r="1144" spans="1:19" hidden="1" x14ac:dyDescent="0.25">
      <c r="A1144" s="2">
        <v>4</v>
      </c>
      <c r="B1144" s="2">
        <v>17100</v>
      </c>
      <c r="C1144" s="2" t="s">
        <v>505</v>
      </c>
      <c r="D1144" s="2">
        <v>2312000</v>
      </c>
      <c r="E1144" s="2" t="s">
        <v>505</v>
      </c>
      <c r="F1144" s="2" t="str">
        <f t="shared" si="94"/>
        <v>4171002312000</v>
      </c>
      <c r="G1144" s="2" t="s">
        <v>73</v>
      </c>
      <c r="H1144" s="4">
        <v>50</v>
      </c>
      <c r="I1144" s="4">
        <v>0</v>
      </c>
      <c r="J1144" s="4">
        <v>50</v>
      </c>
      <c r="K1144" s="4">
        <v>0</v>
      </c>
      <c r="L1144" s="4">
        <v>0</v>
      </c>
      <c r="M1144" s="4">
        <v>0</v>
      </c>
      <c r="N1144" s="4">
        <v>0</v>
      </c>
      <c r="O1144" s="4">
        <v>50</v>
      </c>
      <c r="P1144" s="20">
        <f t="shared" si="95"/>
        <v>0</v>
      </c>
      <c r="Q1144" s="20">
        <f t="shared" si="90"/>
        <v>0</v>
      </c>
      <c r="R1144" s="34">
        <f t="shared" si="93"/>
        <v>-50</v>
      </c>
      <c r="S1144" s="34">
        <f t="shared" si="92"/>
        <v>-50</v>
      </c>
    </row>
    <row r="1145" spans="1:19" hidden="1" x14ac:dyDescent="0.25">
      <c r="A1145" s="2">
        <v>5</v>
      </c>
      <c r="B1145" s="2">
        <v>33000</v>
      </c>
      <c r="C1145" s="2" t="s">
        <v>505</v>
      </c>
      <c r="D1145" s="2">
        <v>2312000</v>
      </c>
      <c r="E1145" s="2" t="s">
        <v>505</v>
      </c>
      <c r="F1145" s="2" t="str">
        <f t="shared" si="94"/>
        <v>5330002312000</v>
      </c>
      <c r="G1145" s="2" t="s">
        <v>73</v>
      </c>
      <c r="H1145" s="4">
        <v>1000</v>
      </c>
      <c r="I1145" s="4">
        <v>0</v>
      </c>
      <c r="J1145" s="4">
        <v>1000</v>
      </c>
      <c r="K1145" s="4">
        <v>1865.91</v>
      </c>
      <c r="L1145" s="4">
        <v>1865.91</v>
      </c>
      <c r="M1145" s="4">
        <v>1865.91</v>
      </c>
      <c r="N1145" s="4">
        <v>0</v>
      </c>
      <c r="O1145" s="4">
        <v>-865.91</v>
      </c>
      <c r="P1145" s="20">
        <f t="shared" si="95"/>
        <v>1.8659100000000002</v>
      </c>
      <c r="Q1145" s="20">
        <f t="shared" si="90"/>
        <v>1.8659100000000002</v>
      </c>
      <c r="R1145" s="34">
        <f t="shared" si="93"/>
        <v>865.91000000000008</v>
      </c>
      <c r="S1145" s="34">
        <f t="shared" si="92"/>
        <v>865.91000000000008</v>
      </c>
    </row>
    <row r="1146" spans="1:19" hidden="1" x14ac:dyDescent="0.25">
      <c r="A1146" s="2">
        <v>5</v>
      </c>
      <c r="B1146" s="2">
        <v>33210</v>
      </c>
      <c r="C1146" s="2" t="s">
        <v>505</v>
      </c>
      <c r="D1146" s="2">
        <v>2312000</v>
      </c>
      <c r="E1146" s="2" t="s">
        <v>505</v>
      </c>
      <c r="F1146" s="2" t="str">
        <f t="shared" si="94"/>
        <v>5332102312000</v>
      </c>
      <c r="G1146" s="2" t="s">
        <v>73</v>
      </c>
      <c r="H1146" s="4">
        <v>100</v>
      </c>
      <c r="I1146" s="4">
        <v>0</v>
      </c>
      <c r="J1146" s="4">
        <v>100</v>
      </c>
      <c r="K1146" s="4">
        <v>21</v>
      </c>
      <c r="L1146" s="4">
        <v>21</v>
      </c>
      <c r="M1146" s="4">
        <v>21</v>
      </c>
      <c r="N1146" s="4">
        <v>0</v>
      </c>
      <c r="O1146" s="4">
        <v>79</v>
      </c>
      <c r="P1146" s="20">
        <f t="shared" si="95"/>
        <v>0.21</v>
      </c>
      <c r="Q1146" s="20">
        <f t="shared" si="90"/>
        <v>0.21</v>
      </c>
      <c r="R1146" s="34">
        <f t="shared" si="93"/>
        <v>-79</v>
      </c>
      <c r="S1146" s="34">
        <f t="shared" si="92"/>
        <v>-79</v>
      </c>
    </row>
    <row r="1147" spans="1:19" hidden="1" x14ac:dyDescent="0.25">
      <c r="A1147" s="2">
        <v>5</v>
      </c>
      <c r="B1147" s="2">
        <v>33401</v>
      </c>
      <c r="C1147" s="2" t="s">
        <v>505</v>
      </c>
      <c r="D1147" s="2">
        <v>2312000</v>
      </c>
      <c r="E1147" s="2" t="s">
        <v>505</v>
      </c>
      <c r="F1147" s="2" t="str">
        <f t="shared" si="94"/>
        <v>5334012312000</v>
      </c>
      <c r="G1147" s="2" t="s">
        <v>73</v>
      </c>
      <c r="H1147" s="4">
        <v>100</v>
      </c>
      <c r="I1147" s="4">
        <v>0</v>
      </c>
      <c r="J1147" s="4">
        <v>100</v>
      </c>
      <c r="K1147" s="4">
        <v>66</v>
      </c>
      <c r="L1147" s="4">
        <v>66</v>
      </c>
      <c r="M1147" s="4">
        <v>66</v>
      </c>
      <c r="N1147" s="4">
        <v>0</v>
      </c>
      <c r="O1147" s="4">
        <v>34</v>
      </c>
      <c r="P1147" s="20">
        <f t="shared" si="95"/>
        <v>0.66</v>
      </c>
      <c r="Q1147" s="20">
        <f t="shared" si="90"/>
        <v>0.66</v>
      </c>
      <c r="R1147" s="34">
        <f t="shared" si="93"/>
        <v>-34</v>
      </c>
      <c r="S1147" s="34">
        <f t="shared" si="92"/>
        <v>-34</v>
      </c>
    </row>
    <row r="1148" spans="1:19" hidden="1" x14ac:dyDescent="0.25">
      <c r="A1148" s="2">
        <v>5</v>
      </c>
      <c r="B1148" s="2">
        <v>33701</v>
      </c>
      <c r="C1148" s="2" t="s">
        <v>505</v>
      </c>
      <c r="D1148" s="2">
        <v>2312000</v>
      </c>
      <c r="E1148" s="2" t="s">
        <v>505</v>
      </c>
      <c r="F1148" s="2" t="str">
        <f t="shared" si="94"/>
        <v>5337012312000</v>
      </c>
      <c r="G1148" s="2" t="s">
        <v>73</v>
      </c>
      <c r="H1148" s="4">
        <v>100</v>
      </c>
      <c r="I1148" s="4">
        <v>0</v>
      </c>
      <c r="J1148" s="4">
        <v>100</v>
      </c>
      <c r="K1148" s="4">
        <v>0</v>
      </c>
      <c r="L1148" s="4">
        <v>0</v>
      </c>
      <c r="M1148" s="4">
        <v>0</v>
      </c>
      <c r="N1148" s="4">
        <v>0</v>
      </c>
      <c r="O1148" s="4">
        <v>100</v>
      </c>
      <c r="P1148" s="20">
        <f t="shared" si="95"/>
        <v>0</v>
      </c>
      <c r="Q1148" s="20">
        <f t="shared" si="90"/>
        <v>0</v>
      </c>
      <c r="R1148" s="34">
        <f t="shared" si="93"/>
        <v>-100</v>
      </c>
      <c r="S1148" s="34">
        <f t="shared" si="92"/>
        <v>-100</v>
      </c>
    </row>
    <row r="1149" spans="1:19" hidden="1" x14ac:dyDescent="0.25">
      <c r="A1149" s="2">
        <v>5</v>
      </c>
      <c r="B1149" s="2">
        <v>92400</v>
      </c>
      <c r="C1149" s="2" t="s">
        <v>505</v>
      </c>
      <c r="D1149" s="2">
        <v>2312000</v>
      </c>
      <c r="E1149" s="2" t="s">
        <v>505</v>
      </c>
      <c r="F1149" s="2" t="str">
        <f t="shared" si="94"/>
        <v>5924002312000</v>
      </c>
      <c r="G1149" s="2" t="s">
        <v>73</v>
      </c>
      <c r="H1149" s="4">
        <v>100</v>
      </c>
      <c r="I1149" s="4">
        <v>0</v>
      </c>
      <c r="J1149" s="4">
        <v>100</v>
      </c>
      <c r="K1149" s="4">
        <v>0</v>
      </c>
      <c r="L1149" s="4">
        <v>0</v>
      </c>
      <c r="M1149" s="4">
        <v>0</v>
      </c>
      <c r="N1149" s="4">
        <v>0</v>
      </c>
      <c r="O1149" s="4">
        <v>100</v>
      </c>
      <c r="P1149" s="20">
        <f t="shared" si="95"/>
        <v>0</v>
      </c>
      <c r="Q1149" s="20">
        <f t="shared" si="90"/>
        <v>0</v>
      </c>
      <c r="R1149" s="34">
        <f t="shared" si="93"/>
        <v>-100</v>
      </c>
      <c r="S1149" s="34">
        <f t="shared" si="92"/>
        <v>-100</v>
      </c>
    </row>
    <row r="1150" spans="1:19" hidden="1" x14ac:dyDescent="0.25">
      <c r="A1150" s="2">
        <v>6</v>
      </c>
      <c r="B1150" s="2">
        <v>24100</v>
      </c>
      <c r="C1150" s="2" t="s">
        <v>505</v>
      </c>
      <c r="D1150" s="2">
        <v>2312000</v>
      </c>
      <c r="E1150" s="2" t="s">
        <v>505</v>
      </c>
      <c r="F1150" s="2" t="str">
        <f t="shared" si="94"/>
        <v>6241002312000</v>
      </c>
      <c r="G1150" s="2" t="s">
        <v>73</v>
      </c>
      <c r="H1150" s="4">
        <v>50</v>
      </c>
      <c r="I1150" s="4">
        <v>0</v>
      </c>
      <c r="J1150" s="4">
        <v>50</v>
      </c>
      <c r="K1150" s="4">
        <v>195.3</v>
      </c>
      <c r="L1150" s="4">
        <v>195.3</v>
      </c>
      <c r="M1150" s="4">
        <v>195.3</v>
      </c>
      <c r="N1150" s="4">
        <v>0</v>
      </c>
      <c r="O1150" s="4">
        <v>-145.30000000000001</v>
      </c>
      <c r="P1150" s="20">
        <f t="shared" si="95"/>
        <v>3.9060000000000001</v>
      </c>
      <c r="Q1150" s="20">
        <f t="shared" si="90"/>
        <v>3.9060000000000001</v>
      </c>
      <c r="R1150" s="34">
        <f t="shared" si="93"/>
        <v>145.30000000000001</v>
      </c>
      <c r="S1150" s="34">
        <f t="shared" si="92"/>
        <v>145.30000000000001</v>
      </c>
    </row>
    <row r="1151" spans="1:19" hidden="1" x14ac:dyDescent="0.25">
      <c r="A1151" s="2">
        <v>6</v>
      </c>
      <c r="B1151" s="2">
        <v>24134</v>
      </c>
      <c r="C1151" s="2" t="s">
        <v>505</v>
      </c>
      <c r="D1151" s="2">
        <v>2312000</v>
      </c>
      <c r="E1151" s="2" t="s">
        <v>505</v>
      </c>
      <c r="F1151" s="2" t="str">
        <f t="shared" si="94"/>
        <v>6241342312000</v>
      </c>
      <c r="G1151" s="2" t="s">
        <v>73</v>
      </c>
      <c r="H1151" s="4">
        <v>0</v>
      </c>
      <c r="I1151" s="4">
        <v>200</v>
      </c>
      <c r="J1151" s="4">
        <v>200</v>
      </c>
      <c r="K1151" s="4">
        <v>45.9</v>
      </c>
      <c r="L1151" s="4">
        <v>45.9</v>
      </c>
      <c r="M1151" s="4">
        <v>45.9</v>
      </c>
      <c r="N1151" s="4">
        <v>0</v>
      </c>
      <c r="O1151" s="4">
        <v>154.1</v>
      </c>
      <c r="P1151" s="20" t="e">
        <f t="shared" si="95"/>
        <v>#DIV/0!</v>
      </c>
      <c r="Q1151" s="20">
        <f t="shared" si="90"/>
        <v>0.22949999999999998</v>
      </c>
      <c r="R1151" s="34">
        <f t="shared" si="93"/>
        <v>45.9</v>
      </c>
      <c r="S1151" s="34">
        <f t="shared" si="92"/>
        <v>-154.1</v>
      </c>
    </row>
    <row r="1152" spans="1:19" hidden="1" x14ac:dyDescent="0.25">
      <c r="A1152" s="2">
        <v>6</v>
      </c>
      <c r="B1152" s="2">
        <v>24136</v>
      </c>
      <c r="C1152" s="2" t="s">
        <v>505</v>
      </c>
      <c r="D1152" s="2">
        <v>2312000</v>
      </c>
      <c r="E1152" s="2" t="s">
        <v>505</v>
      </c>
      <c r="F1152" s="2" t="str">
        <f t="shared" si="94"/>
        <v>6241362312000</v>
      </c>
      <c r="G1152" s="2" t="s">
        <v>73</v>
      </c>
      <c r="H1152" s="4">
        <v>0</v>
      </c>
      <c r="I1152" s="4">
        <v>1500</v>
      </c>
      <c r="J1152" s="4">
        <v>1500</v>
      </c>
      <c r="K1152" s="4">
        <v>99.6</v>
      </c>
      <c r="L1152" s="4">
        <v>99.6</v>
      </c>
      <c r="M1152" s="4">
        <v>99.6</v>
      </c>
      <c r="N1152" s="4">
        <v>0</v>
      </c>
      <c r="O1152" s="4">
        <v>1400.4</v>
      </c>
      <c r="P1152" s="20" t="e">
        <f t="shared" si="95"/>
        <v>#DIV/0!</v>
      </c>
      <c r="Q1152" s="20">
        <f t="shared" si="90"/>
        <v>6.6400000000000001E-2</v>
      </c>
      <c r="R1152" s="34">
        <f t="shared" si="93"/>
        <v>99.6</v>
      </c>
      <c r="S1152" s="34">
        <f t="shared" si="92"/>
        <v>-1400.4</v>
      </c>
    </row>
    <row r="1153" spans="1:19" hidden="1" x14ac:dyDescent="0.25">
      <c r="A1153" s="2">
        <v>6</v>
      </c>
      <c r="B1153" s="2">
        <v>32000</v>
      </c>
      <c r="C1153" s="2" t="s">
        <v>505</v>
      </c>
      <c r="D1153" s="2">
        <v>2312000</v>
      </c>
      <c r="E1153" s="2" t="s">
        <v>505</v>
      </c>
      <c r="F1153" s="2" t="str">
        <f t="shared" si="94"/>
        <v>6320002312000</v>
      </c>
      <c r="G1153" s="2" t="s">
        <v>73</v>
      </c>
      <c r="H1153" s="4">
        <v>50</v>
      </c>
      <c r="I1153" s="4">
        <v>0</v>
      </c>
      <c r="J1153" s="4">
        <v>50</v>
      </c>
      <c r="K1153" s="4">
        <v>88.8</v>
      </c>
      <c r="L1153" s="4">
        <v>88.8</v>
      </c>
      <c r="M1153" s="4">
        <v>88.8</v>
      </c>
      <c r="N1153" s="4">
        <v>0</v>
      </c>
      <c r="O1153" s="4">
        <v>-38.799999999999997</v>
      </c>
      <c r="P1153" s="20">
        <f t="shared" si="95"/>
        <v>1.776</v>
      </c>
      <c r="Q1153" s="20">
        <f t="shared" si="90"/>
        <v>1.776</v>
      </c>
      <c r="R1153" s="34">
        <f t="shared" si="93"/>
        <v>38.799999999999997</v>
      </c>
      <c r="S1153" s="34">
        <f t="shared" si="92"/>
        <v>38.799999999999997</v>
      </c>
    </row>
    <row r="1154" spans="1:19" hidden="1" x14ac:dyDescent="0.25">
      <c r="A1154" s="2">
        <v>6</v>
      </c>
      <c r="B1154" s="2">
        <v>32701</v>
      </c>
      <c r="C1154" s="2" t="s">
        <v>505</v>
      </c>
      <c r="D1154" s="2">
        <v>2312000</v>
      </c>
      <c r="E1154" s="2" t="s">
        <v>505</v>
      </c>
      <c r="F1154" s="2" t="str">
        <f t="shared" si="94"/>
        <v>6327012312000</v>
      </c>
      <c r="G1154" s="2" t="s">
        <v>73</v>
      </c>
      <c r="H1154" s="4">
        <v>50</v>
      </c>
      <c r="I1154" s="4">
        <v>0</v>
      </c>
      <c r="J1154" s="4">
        <v>50</v>
      </c>
      <c r="K1154" s="4">
        <v>0</v>
      </c>
      <c r="L1154" s="4">
        <v>0</v>
      </c>
      <c r="M1154" s="4">
        <v>0</v>
      </c>
      <c r="N1154" s="4">
        <v>0</v>
      </c>
      <c r="O1154" s="4">
        <v>50</v>
      </c>
      <c r="P1154" s="20">
        <f t="shared" si="95"/>
        <v>0</v>
      </c>
      <c r="Q1154" s="20">
        <f t="shared" si="90"/>
        <v>0</v>
      </c>
      <c r="R1154" s="34">
        <f t="shared" si="93"/>
        <v>-50</v>
      </c>
      <c r="S1154" s="34">
        <f t="shared" si="92"/>
        <v>-50</v>
      </c>
    </row>
    <row r="1155" spans="1:19" hidden="1" x14ac:dyDescent="0.25">
      <c r="A1155" s="2">
        <v>7</v>
      </c>
      <c r="B1155" s="2">
        <v>23100</v>
      </c>
      <c r="C1155" s="2" t="s">
        <v>505</v>
      </c>
      <c r="D1155" s="2">
        <v>2312000</v>
      </c>
      <c r="E1155" s="2" t="s">
        <v>505</v>
      </c>
      <c r="F1155" s="2" t="str">
        <f t="shared" si="94"/>
        <v>7231002312000</v>
      </c>
      <c r="G1155" s="2" t="s">
        <v>73</v>
      </c>
      <c r="H1155" s="4">
        <v>0</v>
      </c>
      <c r="I1155" s="4">
        <v>0</v>
      </c>
      <c r="J1155" s="4">
        <v>0</v>
      </c>
      <c r="K1155" s="4">
        <v>54</v>
      </c>
      <c r="L1155" s="4">
        <v>54</v>
      </c>
      <c r="M1155" s="4">
        <v>54</v>
      </c>
      <c r="N1155" s="4">
        <v>0</v>
      </c>
      <c r="O1155" s="4">
        <v>-54</v>
      </c>
      <c r="P1155" s="20" t="e">
        <f t="shared" si="95"/>
        <v>#DIV/0!</v>
      </c>
      <c r="Q1155" s="20" t="e">
        <f t="shared" ref="Q1155:Q1218" si="96">(L1155*100%)/J1155</f>
        <v>#DIV/0!</v>
      </c>
      <c r="R1155" s="34">
        <f t="shared" ref="R1155:R1193" si="97">L1155-H1155</f>
        <v>54</v>
      </c>
      <c r="S1155" s="34">
        <f t="shared" ref="S1155:S1218" si="98">L1155-J1155</f>
        <v>54</v>
      </c>
    </row>
    <row r="1156" spans="1:19" hidden="1" x14ac:dyDescent="0.25">
      <c r="A1156" s="2">
        <v>7</v>
      </c>
      <c r="B1156" s="2">
        <v>23103</v>
      </c>
      <c r="C1156" s="2" t="s">
        <v>505</v>
      </c>
      <c r="D1156" s="2">
        <v>2312000</v>
      </c>
      <c r="E1156" s="2" t="s">
        <v>505</v>
      </c>
      <c r="F1156" s="2" t="str">
        <f t="shared" si="94"/>
        <v>7231032312000</v>
      </c>
      <c r="G1156" s="2" t="s">
        <v>73</v>
      </c>
      <c r="H1156" s="4">
        <v>50</v>
      </c>
      <c r="I1156" s="4">
        <v>0</v>
      </c>
      <c r="J1156" s="4">
        <v>50</v>
      </c>
      <c r="K1156" s="4">
        <v>65.459999999999994</v>
      </c>
      <c r="L1156" s="4">
        <v>65.459999999999994</v>
      </c>
      <c r="M1156" s="4">
        <v>65.459999999999994</v>
      </c>
      <c r="N1156" s="4">
        <v>0</v>
      </c>
      <c r="O1156" s="4">
        <v>-15.46</v>
      </c>
      <c r="P1156" s="20">
        <f t="shared" si="95"/>
        <v>1.3091999999999999</v>
      </c>
      <c r="Q1156" s="20">
        <f t="shared" si="96"/>
        <v>1.3091999999999999</v>
      </c>
      <c r="R1156" s="34">
        <f t="shared" si="97"/>
        <v>15.459999999999994</v>
      </c>
      <c r="S1156" s="34">
        <f t="shared" si="98"/>
        <v>15.459999999999994</v>
      </c>
    </row>
    <row r="1157" spans="1:19" hidden="1" x14ac:dyDescent="0.25">
      <c r="A1157" s="2">
        <v>8</v>
      </c>
      <c r="B1157" s="2">
        <v>31100</v>
      </c>
      <c r="C1157" s="2" t="s">
        <v>505</v>
      </c>
      <c r="D1157" s="2">
        <v>2312000</v>
      </c>
      <c r="E1157" s="2" t="s">
        <v>505</v>
      </c>
      <c r="F1157" s="2" t="str">
        <f t="shared" si="94"/>
        <v>8311002312000</v>
      </c>
      <c r="G1157" s="2" t="s">
        <v>73</v>
      </c>
      <c r="H1157" s="4">
        <v>50</v>
      </c>
      <c r="I1157" s="4">
        <v>0</v>
      </c>
      <c r="J1157" s="4">
        <v>50</v>
      </c>
      <c r="K1157" s="4">
        <v>60.6</v>
      </c>
      <c r="L1157" s="4">
        <v>60.6</v>
      </c>
      <c r="M1157" s="4">
        <v>60.6</v>
      </c>
      <c r="N1157" s="4">
        <v>0</v>
      </c>
      <c r="O1157" s="4">
        <v>-10.6</v>
      </c>
      <c r="P1157" s="20">
        <f t="shared" si="95"/>
        <v>1.212</v>
      </c>
      <c r="Q1157" s="20">
        <f t="shared" si="96"/>
        <v>1.212</v>
      </c>
      <c r="R1157" s="34">
        <f t="shared" si="97"/>
        <v>10.600000000000001</v>
      </c>
      <c r="S1157" s="34">
        <f t="shared" si="98"/>
        <v>10.600000000000001</v>
      </c>
    </row>
    <row r="1158" spans="1:19" hidden="1" x14ac:dyDescent="0.25">
      <c r="A1158" s="2">
        <v>8</v>
      </c>
      <c r="B1158" s="2">
        <v>32702</v>
      </c>
      <c r="C1158" s="2" t="s">
        <v>505</v>
      </c>
      <c r="D1158" s="2">
        <v>2312000</v>
      </c>
      <c r="E1158" s="2" t="s">
        <v>505</v>
      </c>
      <c r="F1158" s="2" t="str">
        <f t="shared" si="94"/>
        <v>8327022312000</v>
      </c>
      <c r="G1158" s="2" t="s">
        <v>73</v>
      </c>
      <c r="H1158" s="4">
        <v>50</v>
      </c>
      <c r="I1158" s="4">
        <v>0</v>
      </c>
      <c r="J1158" s="4">
        <v>50</v>
      </c>
      <c r="K1158" s="4">
        <v>124.5</v>
      </c>
      <c r="L1158" s="4">
        <v>124.5</v>
      </c>
      <c r="M1158" s="4">
        <v>124.5</v>
      </c>
      <c r="N1158" s="4">
        <v>0</v>
      </c>
      <c r="O1158" s="4">
        <v>-74.5</v>
      </c>
      <c r="P1158" s="20">
        <f t="shared" si="95"/>
        <v>2.4900000000000002</v>
      </c>
      <c r="Q1158" s="20">
        <f t="shared" si="96"/>
        <v>2.4900000000000002</v>
      </c>
      <c r="R1158" s="34">
        <f t="shared" si="97"/>
        <v>74.5</v>
      </c>
      <c r="S1158" s="34">
        <f t="shared" si="98"/>
        <v>74.5</v>
      </c>
    </row>
    <row r="1159" spans="1:19" hidden="1" x14ac:dyDescent="0.25">
      <c r="A1159" s="2">
        <v>9</v>
      </c>
      <c r="B1159" s="2">
        <v>34000</v>
      </c>
      <c r="C1159" s="2" t="s">
        <v>505</v>
      </c>
      <c r="D1159" s="2">
        <v>2312000</v>
      </c>
      <c r="E1159" s="2" t="s">
        <v>505</v>
      </c>
      <c r="F1159" s="2" t="str">
        <f t="shared" si="94"/>
        <v>9340002312000</v>
      </c>
      <c r="G1159" s="2" t="s">
        <v>73</v>
      </c>
      <c r="H1159" s="4">
        <v>50</v>
      </c>
      <c r="I1159" s="4">
        <v>0</v>
      </c>
      <c r="J1159" s="4">
        <v>50</v>
      </c>
      <c r="K1159" s="4">
        <v>56.1</v>
      </c>
      <c r="L1159" s="4">
        <v>56.1</v>
      </c>
      <c r="M1159" s="4">
        <v>56.1</v>
      </c>
      <c r="N1159" s="4">
        <v>0</v>
      </c>
      <c r="O1159" s="4">
        <v>-6.1</v>
      </c>
      <c r="P1159" s="20">
        <f t="shared" si="95"/>
        <v>1.1220000000000001</v>
      </c>
      <c r="Q1159" s="20">
        <f t="shared" si="96"/>
        <v>1.1220000000000001</v>
      </c>
      <c r="R1159" s="34">
        <f t="shared" si="97"/>
        <v>6.1000000000000014</v>
      </c>
      <c r="S1159" s="34">
        <f t="shared" si="98"/>
        <v>6.1000000000000014</v>
      </c>
    </row>
    <row r="1160" spans="1:19" hidden="1" x14ac:dyDescent="0.25">
      <c r="A1160" s="2">
        <v>9</v>
      </c>
      <c r="B1160" s="2">
        <v>34100</v>
      </c>
      <c r="C1160" s="2" t="s">
        <v>505</v>
      </c>
      <c r="D1160" s="2">
        <v>2312000</v>
      </c>
      <c r="E1160" s="2" t="s">
        <v>505</v>
      </c>
      <c r="F1160" s="2" t="str">
        <f t="shared" si="94"/>
        <v>9341002312000</v>
      </c>
      <c r="G1160" s="2" t="s">
        <v>73</v>
      </c>
      <c r="H1160" s="4">
        <v>300</v>
      </c>
      <c r="I1160" s="4">
        <v>0</v>
      </c>
      <c r="J1160" s="4">
        <v>300</v>
      </c>
      <c r="K1160" s="4">
        <v>0</v>
      </c>
      <c r="L1160" s="4">
        <v>0</v>
      </c>
      <c r="M1160" s="4">
        <v>0</v>
      </c>
      <c r="N1160" s="4">
        <v>0</v>
      </c>
      <c r="O1160" s="4">
        <v>300</v>
      </c>
      <c r="P1160" s="20">
        <f t="shared" si="95"/>
        <v>0</v>
      </c>
      <c r="Q1160" s="20">
        <f t="shared" si="96"/>
        <v>0</v>
      </c>
      <c r="R1160" s="34">
        <f t="shared" si="97"/>
        <v>-300</v>
      </c>
      <c r="S1160" s="34">
        <f t="shared" si="98"/>
        <v>-300</v>
      </c>
    </row>
    <row r="1161" spans="1:19" hidden="1" x14ac:dyDescent="0.25">
      <c r="A1161" s="2">
        <v>9</v>
      </c>
      <c r="B1161" s="2">
        <v>34201</v>
      </c>
      <c r="C1161" s="2" t="s">
        <v>505</v>
      </c>
      <c r="D1161" s="2">
        <v>2312000</v>
      </c>
      <c r="E1161" s="2" t="s">
        <v>505</v>
      </c>
      <c r="F1161" s="2" t="str">
        <f t="shared" si="94"/>
        <v>9342012312000</v>
      </c>
      <c r="G1161" s="2" t="s">
        <v>73</v>
      </c>
      <c r="H1161" s="4">
        <v>200</v>
      </c>
      <c r="I1161" s="4">
        <v>0</v>
      </c>
      <c r="J1161" s="4">
        <v>200</v>
      </c>
      <c r="K1161" s="4">
        <v>0</v>
      </c>
      <c r="L1161" s="4">
        <v>0</v>
      </c>
      <c r="M1161" s="4">
        <v>0</v>
      </c>
      <c r="N1161" s="4">
        <v>0</v>
      </c>
      <c r="O1161" s="4">
        <v>200</v>
      </c>
      <c r="P1161" s="20">
        <f t="shared" si="95"/>
        <v>0</v>
      </c>
      <c r="Q1161" s="20">
        <f t="shared" si="96"/>
        <v>0</v>
      </c>
      <c r="R1161" s="34">
        <f t="shared" si="97"/>
        <v>-200</v>
      </c>
      <c r="S1161" s="34">
        <f t="shared" si="98"/>
        <v>-200</v>
      </c>
    </row>
    <row r="1162" spans="1:19" hidden="1" x14ac:dyDescent="0.25">
      <c r="A1162" s="2">
        <v>9</v>
      </c>
      <c r="B1162" s="2">
        <v>34203</v>
      </c>
      <c r="C1162" s="2" t="s">
        <v>505</v>
      </c>
      <c r="D1162" s="2">
        <v>2312000</v>
      </c>
      <c r="E1162" s="2" t="s">
        <v>505</v>
      </c>
      <c r="F1162" s="2" t="str">
        <f t="shared" si="94"/>
        <v>9342032312000</v>
      </c>
      <c r="G1162" s="2" t="s">
        <v>73</v>
      </c>
      <c r="H1162" s="4">
        <v>0</v>
      </c>
      <c r="I1162" s="4">
        <v>0</v>
      </c>
      <c r="J1162" s="4">
        <v>0</v>
      </c>
      <c r="K1162" s="4">
        <v>27</v>
      </c>
      <c r="L1162" s="4">
        <v>27</v>
      </c>
      <c r="M1162" s="4">
        <v>27</v>
      </c>
      <c r="N1162" s="4">
        <v>0</v>
      </c>
      <c r="O1162" s="4">
        <v>-27</v>
      </c>
      <c r="P1162" s="20" t="e">
        <f t="shared" si="95"/>
        <v>#DIV/0!</v>
      </c>
      <c r="Q1162" s="20" t="e">
        <f t="shared" si="96"/>
        <v>#DIV/0!</v>
      </c>
      <c r="R1162" s="34">
        <f t="shared" si="97"/>
        <v>27</v>
      </c>
      <c r="S1162" s="34">
        <f t="shared" si="98"/>
        <v>27</v>
      </c>
    </row>
    <row r="1163" spans="1:19" hidden="1" x14ac:dyDescent="0.25">
      <c r="A1163" s="2">
        <v>1</v>
      </c>
      <c r="B1163" s="2">
        <v>91200</v>
      </c>
      <c r="C1163" s="2" t="s">
        <v>505</v>
      </c>
      <c r="D1163" s="2">
        <v>2310000</v>
      </c>
      <c r="E1163" s="2" t="s">
        <v>505</v>
      </c>
      <c r="F1163" s="2" t="str">
        <f t="shared" si="94"/>
        <v>1912002310000</v>
      </c>
      <c r="G1163" s="2" t="s">
        <v>104</v>
      </c>
      <c r="H1163" s="4">
        <v>600</v>
      </c>
      <c r="I1163" s="4">
        <v>0</v>
      </c>
      <c r="J1163" s="4">
        <v>600</v>
      </c>
      <c r="K1163" s="4">
        <v>939</v>
      </c>
      <c r="L1163" s="4">
        <v>939</v>
      </c>
      <c r="M1163" s="4">
        <v>939</v>
      </c>
      <c r="N1163" s="4">
        <v>0</v>
      </c>
      <c r="O1163" s="4">
        <v>-339</v>
      </c>
      <c r="P1163" s="20">
        <f t="shared" si="95"/>
        <v>1.5649999999999999</v>
      </c>
      <c r="Q1163" s="20">
        <f t="shared" si="96"/>
        <v>1.5649999999999999</v>
      </c>
      <c r="R1163" s="34">
        <f t="shared" si="97"/>
        <v>339</v>
      </c>
      <c r="S1163" s="34">
        <f t="shared" si="98"/>
        <v>339</v>
      </c>
    </row>
    <row r="1164" spans="1:19" hidden="1" x14ac:dyDescent="0.25">
      <c r="A1164" s="2">
        <v>2</v>
      </c>
      <c r="B1164" s="2">
        <v>43001</v>
      </c>
      <c r="C1164" s="2" t="s">
        <v>505</v>
      </c>
      <c r="D1164" s="2">
        <v>2130001</v>
      </c>
      <c r="E1164" s="2" t="s">
        <v>505</v>
      </c>
      <c r="F1164" s="2" t="str">
        <f t="shared" si="94"/>
        <v>2430012130001</v>
      </c>
      <c r="G1164" s="2" t="s">
        <v>148</v>
      </c>
      <c r="H1164" s="4">
        <v>0</v>
      </c>
      <c r="I1164" s="4">
        <v>0</v>
      </c>
      <c r="J1164" s="4">
        <v>0</v>
      </c>
      <c r="K1164" s="4">
        <v>350.9</v>
      </c>
      <c r="L1164" s="4">
        <v>350.9</v>
      </c>
      <c r="M1164" s="4">
        <v>350.9</v>
      </c>
      <c r="N1164" s="4">
        <v>0</v>
      </c>
      <c r="O1164" s="4">
        <v>-350.9</v>
      </c>
      <c r="P1164" s="20" t="e">
        <f t="shared" si="95"/>
        <v>#DIV/0!</v>
      </c>
      <c r="Q1164" s="20" t="e">
        <f t="shared" si="96"/>
        <v>#DIV/0!</v>
      </c>
      <c r="R1164" s="34">
        <f t="shared" si="97"/>
        <v>350.9</v>
      </c>
      <c r="S1164" s="34">
        <f t="shared" si="98"/>
        <v>350.9</v>
      </c>
    </row>
    <row r="1165" spans="1:19" hidden="1" x14ac:dyDescent="0.25">
      <c r="A1165" s="2">
        <v>4</v>
      </c>
      <c r="B1165" s="2">
        <v>33302</v>
      </c>
      <c r="C1165" s="2" t="s">
        <v>505</v>
      </c>
      <c r="D1165" s="2">
        <v>2130001</v>
      </c>
      <c r="E1165" s="2" t="s">
        <v>505</v>
      </c>
      <c r="F1165" s="2" t="str">
        <f t="shared" si="94"/>
        <v>4333022130001</v>
      </c>
      <c r="G1165" s="2" t="s">
        <v>148</v>
      </c>
      <c r="H1165" s="4">
        <v>0</v>
      </c>
      <c r="I1165" s="4">
        <v>0</v>
      </c>
      <c r="J1165" s="4">
        <v>0</v>
      </c>
      <c r="K1165" s="4">
        <v>549.34</v>
      </c>
      <c r="L1165" s="4">
        <v>549.34</v>
      </c>
      <c r="M1165" s="4">
        <v>549.34</v>
      </c>
      <c r="N1165" s="4">
        <v>0</v>
      </c>
      <c r="O1165" s="4">
        <v>-549.34</v>
      </c>
      <c r="P1165" s="20" t="e">
        <f t="shared" si="95"/>
        <v>#DIV/0!</v>
      </c>
      <c r="Q1165" s="20" t="e">
        <f t="shared" si="96"/>
        <v>#DIV/0!</v>
      </c>
      <c r="R1165" s="34">
        <f t="shared" si="97"/>
        <v>549.34</v>
      </c>
      <c r="S1165" s="34">
        <f t="shared" si="98"/>
        <v>549.34</v>
      </c>
    </row>
    <row r="1166" spans="1:19" hidden="1" x14ac:dyDescent="0.25">
      <c r="A1166" s="2">
        <v>4</v>
      </c>
      <c r="B1166" s="2">
        <v>34200</v>
      </c>
      <c r="C1166" s="2" t="s">
        <v>505</v>
      </c>
      <c r="D1166" s="2">
        <v>2130001</v>
      </c>
      <c r="E1166" s="2" t="s">
        <v>505</v>
      </c>
      <c r="F1166" s="2" t="str">
        <f t="shared" si="94"/>
        <v>4342002130001</v>
      </c>
      <c r="G1166" s="2" t="s">
        <v>148</v>
      </c>
      <c r="H1166" s="4">
        <v>0</v>
      </c>
      <c r="I1166" s="4">
        <v>0</v>
      </c>
      <c r="J1166" s="4">
        <v>0</v>
      </c>
      <c r="K1166" s="4">
        <v>192.73</v>
      </c>
      <c r="L1166" s="4">
        <v>192.73</v>
      </c>
      <c r="M1166" s="4">
        <v>192.73</v>
      </c>
      <c r="N1166" s="4">
        <v>0</v>
      </c>
      <c r="O1166" s="4">
        <v>-192.73</v>
      </c>
      <c r="P1166" s="20" t="e">
        <f t="shared" si="95"/>
        <v>#DIV/0!</v>
      </c>
      <c r="Q1166" s="20" t="e">
        <f t="shared" si="96"/>
        <v>#DIV/0!</v>
      </c>
      <c r="R1166" s="34">
        <f t="shared" si="97"/>
        <v>192.73</v>
      </c>
      <c r="S1166" s="34">
        <f t="shared" si="98"/>
        <v>192.73</v>
      </c>
    </row>
    <row r="1167" spans="1:19" hidden="1" x14ac:dyDescent="0.25">
      <c r="A1167" s="2">
        <v>2</v>
      </c>
      <c r="B1167" s="2">
        <v>13200</v>
      </c>
      <c r="C1167" s="2" t="s">
        <v>505</v>
      </c>
      <c r="D1167" s="2">
        <v>2100001</v>
      </c>
      <c r="E1167" s="2" t="s">
        <v>505</v>
      </c>
      <c r="F1167" s="2" t="str">
        <f t="shared" si="94"/>
        <v>2132002100001</v>
      </c>
      <c r="G1167" s="2" t="s">
        <v>130</v>
      </c>
      <c r="H1167" s="4">
        <v>10000</v>
      </c>
      <c r="I1167" s="4">
        <v>0</v>
      </c>
      <c r="J1167" s="4">
        <v>10000</v>
      </c>
      <c r="K1167" s="4">
        <v>8026.71</v>
      </c>
      <c r="L1167" s="4">
        <v>8026.71</v>
      </c>
      <c r="M1167" s="4">
        <v>8026.71</v>
      </c>
      <c r="N1167" s="4">
        <v>0</v>
      </c>
      <c r="O1167" s="4">
        <v>1973.29</v>
      </c>
      <c r="P1167" s="20">
        <f t="shared" si="95"/>
        <v>0.80267100000000002</v>
      </c>
      <c r="Q1167" s="20">
        <f t="shared" si="96"/>
        <v>0.80267100000000002</v>
      </c>
      <c r="R1167" s="34">
        <f t="shared" si="97"/>
        <v>-1973.29</v>
      </c>
      <c r="S1167" s="34">
        <f t="shared" si="98"/>
        <v>-1973.29</v>
      </c>
    </row>
    <row r="1168" spans="1:19" hidden="1" x14ac:dyDescent="0.25">
      <c r="A1168" s="2">
        <v>4</v>
      </c>
      <c r="B1168" s="2">
        <v>15320</v>
      </c>
      <c r="C1168" s="2" t="s">
        <v>505</v>
      </c>
      <c r="D1168" s="2">
        <v>2100001</v>
      </c>
      <c r="E1168" s="2" t="s">
        <v>505</v>
      </c>
      <c r="F1168" s="2" t="str">
        <f t="shared" si="94"/>
        <v>4153202100001</v>
      </c>
      <c r="G1168" s="2" t="s">
        <v>130</v>
      </c>
      <c r="H1168" s="4">
        <v>60000</v>
      </c>
      <c r="I1168" s="4">
        <v>0</v>
      </c>
      <c r="J1168" s="4">
        <v>60000</v>
      </c>
      <c r="K1168" s="4">
        <v>50526.22</v>
      </c>
      <c r="L1168" s="4">
        <v>50526.22</v>
      </c>
      <c r="M1168" s="4">
        <v>50500.34</v>
      </c>
      <c r="N1168" s="4">
        <v>25.88</v>
      </c>
      <c r="O1168" s="4">
        <v>9473.7800000000007</v>
      </c>
      <c r="P1168" s="20">
        <f t="shared" si="95"/>
        <v>0.84210366666666669</v>
      </c>
      <c r="Q1168" s="20">
        <f t="shared" si="96"/>
        <v>0.84210366666666669</v>
      </c>
      <c r="R1168" s="34">
        <f t="shared" si="97"/>
        <v>-9473.7799999999988</v>
      </c>
      <c r="S1168" s="34">
        <f t="shared" si="98"/>
        <v>-9473.7799999999988</v>
      </c>
    </row>
    <row r="1169" spans="1:19" hidden="1" x14ac:dyDescent="0.25">
      <c r="A1169" s="2">
        <v>4</v>
      </c>
      <c r="B1169" s="2">
        <v>16400</v>
      </c>
      <c r="C1169" s="2" t="s">
        <v>505</v>
      </c>
      <c r="D1169" s="2">
        <v>2100001</v>
      </c>
      <c r="E1169" s="2" t="s">
        <v>505</v>
      </c>
      <c r="F1169" s="2" t="str">
        <f t="shared" si="94"/>
        <v>4164002100001</v>
      </c>
      <c r="G1169" s="2" t="s">
        <v>130</v>
      </c>
      <c r="H1169" s="4">
        <v>3500</v>
      </c>
      <c r="I1169" s="4">
        <v>0</v>
      </c>
      <c r="J1169" s="4">
        <v>3500</v>
      </c>
      <c r="K1169" s="4">
        <v>1063.8</v>
      </c>
      <c r="L1169" s="4">
        <v>1063.8</v>
      </c>
      <c r="M1169" s="4">
        <v>1063.8</v>
      </c>
      <c r="N1169" s="4">
        <v>0</v>
      </c>
      <c r="O1169" s="4">
        <v>2436.1999999999998</v>
      </c>
      <c r="P1169" s="20">
        <f t="shared" si="95"/>
        <v>0.30394285714285713</v>
      </c>
      <c r="Q1169" s="20">
        <f t="shared" si="96"/>
        <v>0.30394285714285713</v>
      </c>
      <c r="R1169" s="34">
        <f t="shared" si="97"/>
        <v>-2436.1999999999998</v>
      </c>
      <c r="S1169" s="34">
        <f t="shared" si="98"/>
        <v>-2436.1999999999998</v>
      </c>
    </row>
    <row r="1170" spans="1:19" hidden="1" x14ac:dyDescent="0.25">
      <c r="A1170" s="2">
        <v>4</v>
      </c>
      <c r="B1170" s="2">
        <v>17100</v>
      </c>
      <c r="C1170" s="2" t="s">
        <v>505</v>
      </c>
      <c r="D1170" s="2">
        <v>2100001</v>
      </c>
      <c r="E1170" s="2" t="s">
        <v>505</v>
      </c>
      <c r="F1170" s="2" t="str">
        <f t="shared" si="94"/>
        <v>4171002100001</v>
      </c>
      <c r="G1170" s="2" t="s">
        <v>130</v>
      </c>
      <c r="H1170" s="4">
        <v>40000</v>
      </c>
      <c r="I1170" s="4">
        <v>0</v>
      </c>
      <c r="J1170" s="4">
        <v>40000</v>
      </c>
      <c r="K1170" s="4">
        <v>29063.42</v>
      </c>
      <c r="L1170" s="4">
        <v>29063.42</v>
      </c>
      <c r="M1170" s="4">
        <v>29063.42</v>
      </c>
      <c r="N1170" s="4">
        <v>0</v>
      </c>
      <c r="O1170" s="4">
        <v>10936.58</v>
      </c>
      <c r="P1170" s="20">
        <f t="shared" si="95"/>
        <v>0.7265855</v>
      </c>
      <c r="Q1170" s="20">
        <f t="shared" si="96"/>
        <v>0.7265855</v>
      </c>
      <c r="R1170" s="34">
        <f t="shared" si="97"/>
        <v>-10936.580000000002</v>
      </c>
      <c r="S1170" s="34">
        <f t="shared" si="98"/>
        <v>-10936.580000000002</v>
      </c>
    </row>
    <row r="1171" spans="1:19" hidden="1" x14ac:dyDescent="0.25">
      <c r="A1171" s="2">
        <v>4</v>
      </c>
      <c r="B1171" s="2">
        <v>17200</v>
      </c>
      <c r="C1171" s="2" t="s">
        <v>505</v>
      </c>
      <c r="D1171" s="2">
        <v>2100001</v>
      </c>
      <c r="E1171" s="2" t="s">
        <v>505</v>
      </c>
      <c r="F1171" s="2" t="str">
        <f t="shared" si="94"/>
        <v>4172002100001</v>
      </c>
      <c r="G1171" s="2" t="s">
        <v>130</v>
      </c>
      <c r="H1171" s="4">
        <v>28000</v>
      </c>
      <c r="I1171" s="4">
        <v>28614.7</v>
      </c>
      <c r="J1171" s="4">
        <v>56614.7</v>
      </c>
      <c r="K1171" s="4">
        <v>39820.720000000001</v>
      </c>
      <c r="L1171" s="4">
        <v>38915.64</v>
      </c>
      <c r="M1171" s="4">
        <v>38915.64</v>
      </c>
      <c r="N1171" s="4">
        <v>0</v>
      </c>
      <c r="O1171" s="4">
        <v>17699.060000000001</v>
      </c>
      <c r="P1171" s="20">
        <f t="shared" si="95"/>
        <v>1.3898442857142856</v>
      </c>
      <c r="Q1171" s="20">
        <f t="shared" si="96"/>
        <v>0.68737695333544113</v>
      </c>
      <c r="R1171" s="34">
        <f t="shared" si="97"/>
        <v>10915.64</v>
      </c>
      <c r="S1171" s="34">
        <f t="shared" si="98"/>
        <v>-17699.059999999998</v>
      </c>
    </row>
    <row r="1172" spans="1:19" hidden="1" x14ac:dyDescent="0.25">
      <c r="A1172" s="2">
        <v>4</v>
      </c>
      <c r="B1172" s="2">
        <v>92402</v>
      </c>
      <c r="C1172" s="2" t="s">
        <v>505</v>
      </c>
      <c r="D1172" s="2">
        <v>2100001</v>
      </c>
      <c r="E1172" s="2" t="s">
        <v>505</v>
      </c>
      <c r="F1172" s="2" t="str">
        <f t="shared" si="94"/>
        <v>4924022100001</v>
      </c>
      <c r="G1172" s="2" t="s">
        <v>130</v>
      </c>
      <c r="H1172" s="4">
        <v>2500</v>
      </c>
      <c r="I1172" s="4">
        <v>0</v>
      </c>
      <c r="J1172" s="4">
        <v>2500</v>
      </c>
      <c r="K1172" s="4">
        <v>3714.26</v>
      </c>
      <c r="L1172" s="4">
        <v>3714.26</v>
      </c>
      <c r="M1172" s="4">
        <v>3714.26</v>
      </c>
      <c r="N1172" s="4">
        <v>0</v>
      </c>
      <c r="O1172" s="4">
        <v>-1214.26</v>
      </c>
      <c r="P1172" s="20">
        <f t="shared" si="95"/>
        <v>1.4857040000000001</v>
      </c>
      <c r="Q1172" s="20">
        <f t="shared" si="96"/>
        <v>1.4857040000000001</v>
      </c>
      <c r="R1172" s="34">
        <f t="shared" si="97"/>
        <v>1214.2600000000002</v>
      </c>
      <c r="S1172" s="34">
        <f t="shared" si="98"/>
        <v>1214.2600000000002</v>
      </c>
    </row>
    <row r="1173" spans="1:19" hidden="1" x14ac:dyDescent="0.25">
      <c r="A1173" s="2">
        <v>4</v>
      </c>
      <c r="B1173" s="2">
        <v>92403</v>
      </c>
      <c r="C1173" s="2" t="s">
        <v>505</v>
      </c>
      <c r="D1173" s="2">
        <v>2100001</v>
      </c>
      <c r="E1173" s="2" t="s">
        <v>505</v>
      </c>
      <c r="F1173" s="2" t="str">
        <f t="shared" si="94"/>
        <v>4924032100001</v>
      </c>
      <c r="G1173" s="2" t="s">
        <v>130</v>
      </c>
      <c r="H1173" s="4">
        <v>2000</v>
      </c>
      <c r="I1173" s="4">
        <v>4000</v>
      </c>
      <c r="J1173" s="4">
        <v>6000</v>
      </c>
      <c r="K1173" s="4">
        <v>15154.04</v>
      </c>
      <c r="L1173" s="4">
        <v>15154.04</v>
      </c>
      <c r="M1173" s="4">
        <v>15154.04</v>
      </c>
      <c r="N1173" s="4">
        <v>0</v>
      </c>
      <c r="O1173" s="4">
        <v>-9154.0400000000009</v>
      </c>
      <c r="P1173" s="20">
        <f t="shared" si="95"/>
        <v>7.5770200000000001</v>
      </c>
      <c r="Q1173" s="20">
        <f t="shared" si="96"/>
        <v>2.5256733333333337</v>
      </c>
      <c r="R1173" s="34">
        <f t="shared" si="97"/>
        <v>13154.04</v>
      </c>
      <c r="S1173" s="34">
        <f t="shared" si="98"/>
        <v>9154.0400000000009</v>
      </c>
    </row>
    <row r="1174" spans="1:19" hidden="1" x14ac:dyDescent="0.25">
      <c r="A1174" s="2">
        <v>4</v>
      </c>
      <c r="B1174" s="2">
        <v>92404</v>
      </c>
      <c r="C1174" s="2" t="s">
        <v>505</v>
      </c>
      <c r="D1174" s="2">
        <v>2100001</v>
      </c>
      <c r="E1174" s="2" t="s">
        <v>505</v>
      </c>
      <c r="F1174" s="2" t="str">
        <f t="shared" si="94"/>
        <v>4924042100001</v>
      </c>
      <c r="G1174" s="2" t="s">
        <v>130</v>
      </c>
      <c r="H1174" s="4">
        <v>2000</v>
      </c>
      <c r="I1174" s="4">
        <v>0</v>
      </c>
      <c r="J1174" s="4">
        <v>2000</v>
      </c>
      <c r="K1174" s="4">
        <v>954.04</v>
      </c>
      <c r="L1174" s="4">
        <v>954.04</v>
      </c>
      <c r="M1174" s="4">
        <v>954.04</v>
      </c>
      <c r="N1174" s="4">
        <v>0</v>
      </c>
      <c r="O1174" s="4">
        <v>1045.96</v>
      </c>
      <c r="P1174" s="20">
        <f t="shared" si="95"/>
        <v>0.47702</v>
      </c>
      <c r="Q1174" s="20">
        <f t="shared" si="96"/>
        <v>0.47702</v>
      </c>
      <c r="R1174" s="34">
        <f t="shared" si="97"/>
        <v>-1045.96</v>
      </c>
      <c r="S1174" s="34">
        <f t="shared" si="98"/>
        <v>-1045.96</v>
      </c>
    </row>
    <row r="1175" spans="1:19" hidden="1" x14ac:dyDescent="0.25">
      <c r="A1175" s="2">
        <v>4</v>
      </c>
      <c r="B1175" s="2">
        <v>92405</v>
      </c>
      <c r="C1175" s="2" t="s">
        <v>505</v>
      </c>
      <c r="D1175" s="2">
        <v>2100001</v>
      </c>
      <c r="E1175" s="2" t="s">
        <v>505</v>
      </c>
      <c r="F1175" s="2" t="str">
        <f t="shared" ref="F1175:F1238" si="99">_xlfn.CONCAT(A1175,B1175,D1175)</f>
        <v>4924052100001</v>
      </c>
      <c r="G1175" s="2" t="s">
        <v>130</v>
      </c>
      <c r="H1175" s="4">
        <v>3500</v>
      </c>
      <c r="I1175" s="4">
        <v>0</v>
      </c>
      <c r="J1175" s="4">
        <v>3500</v>
      </c>
      <c r="K1175" s="4">
        <v>589.47</v>
      </c>
      <c r="L1175" s="4">
        <v>589.47</v>
      </c>
      <c r="M1175" s="4">
        <v>589.47</v>
      </c>
      <c r="N1175" s="4">
        <v>0</v>
      </c>
      <c r="O1175" s="4">
        <v>2910.53</v>
      </c>
      <c r="P1175" s="20">
        <f t="shared" ref="P1175:P1238" si="100">(L1175*100%)/H1175</f>
        <v>0.16842000000000001</v>
      </c>
      <c r="Q1175" s="20">
        <f t="shared" si="96"/>
        <v>0.16842000000000001</v>
      </c>
      <c r="R1175" s="34">
        <f t="shared" si="97"/>
        <v>-2910.5299999999997</v>
      </c>
      <c r="S1175" s="34">
        <f t="shared" si="98"/>
        <v>-2910.5299999999997</v>
      </c>
    </row>
    <row r="1176" spans="1:19" hidden="1" x14ac:dyDescent="0.25">
      <c r="A1176" s="2">
        <v>4</v>
      </c>
      <c r="B1176" s="2">
        <v>92406</v>
      </c>
      <c r="C1176" s="2" t="s">
        <v>505</v>
      </c>
      <c r="D1176" s="2">
        <v>2100001</v>
      </c>
      <c r="E1176" s="2" t="s">
        <v>505</v>
      </c>
      <c r="F1176" s="2" t="str">
        <f t="shared" si="99"/>
        <v>4924062100001</v>
      </c>
      <c r="G1176" s="2" t="s">
        <v>130</v>
      </c>
      <c r="H1176" s="4">
        <v>4500</v>
      </c>
      <c r="I1176" s="4">
        <v>0</v>
      </c>
      <c r="J1176" s="4">
        <v>4500</v>
      </c>
      <c r="K1176" s="4">
        <v>1318.48</v>
      </c>
      <c r="L1176" s="4">
        <v>1318.48</v>
      </c>
      <c r="M1176" s="4">
        <v>1318.48</v>
      </c>
      <c r="N1176" s="4">
        <v>0</v>
      </c>
      <c r="O1176" s="4">
        <v>3181.52</v>
      </c>
      <c r="P1176" s="20">
        <f t="shared" si="100"/>
        <v>0.29299555555555556</v>
      </c>
      <c r="Q1176" s="20">
        <f t="shared" si="96"/>
        <v>0.29299555555555556</v>
      </c>
      <c r="R1176" s="34">
        <f t="shared" si="97"/>
        <v>-3181.52</v>
      </c>
      <c r="S1176" s="34">
        <f t="shared" si="98"/>
        <v>-3181.52</v>
      </c>
    </row>
    <row r="1177" spans="1:19" hidden="1" x14ac:dyDescent="0.25">
      <c r="A1177" s="2">
        <v>4</v>
      </c>
      <c r="B1177" s="2">
        <v>16500</v>
      </c>
      <c r="C1177" s="2" t="s">
        <v>505</v>
      </c>
      <c r="D1177" s="2">
        <v>2100001</v>
      </c>
      <c r="E1177" s="2" t="s">
        <v>505</v>
      </c>
      <c r="F1177" s="2" t="str">
        <f t="shared" si="99"/>
        <v>4165002100001</v>
      </c>
      <c r="G1177" s="2" t="s">
        <v>211</v>
      </c>
      <c r="H1177" s="4">
        <v>0</v>
      </c>
      <c r="I1177" s="4">
        <v>0</v>
      </c>
      <c r="J1177" s="4">
        <v>0</v>
      </c>
      <c r="K1177" s="4">
        <v>326.7</v>
      </c>
      <c r="L1177" s="4">
        <v>326.7</v>
      </c>
      <c r="M1177" s="4">
        <v>326.7</v>
      </c>
      <c r="N1177" s="4">
        <v>0</v>
      </c>
      <c r="O1177" s="4">
        <v>-326.7</v>
      </c>
      <c r="P1177" s="20" t="e">
        <f t="shared" si="100"/>
        <v>#DIV/0!</v>
      </c>
      <c r="Q1177" s="20" t="e">
        <f t="shared" si="96"/>
        <v>#DIV/0!</v>
      </c>
      <c r="R1177" s="34">
        <f t="shared" si="97"/>
        <v>326.7</v>
      </c>
      <c r="S1177" s="34">
        <f t="shared" si="98"/>
        <v>326.7</v>
      </c>
    </row>
    <row r="1178" spans="1:19" hidden="1" x14ac:dyDescent="0.25">
      <c r="A1178" s="2">
        <v>5</v>
      </c>
      <c r="B1178" s="2">
        <v>92402</v>
      </c>
      <c r="C1178" s="2" t="s">
        <v>505</v>
      </c>
      <c r="D1178" s="2">
        <v>2100001</v>
      </c>
      <c r="E1178" s="2" t="s">
        <v>505</v>
      </c>
      <c r="F1178" s="2" t="str">
        <f t="shared" si="99"/>
        <v>5924022100001</v>
      </c>
      <c r="G1178" s="2" t="s">
        <v>211</v>
      </c>
      <c r="H1178" s="4">
        <v>0</v>
      </c>
      <c r="I1178" s="4">
        <v>0</v>
      </c>
      <c r="J1178" s="4">
        <v>0</v>
      </c>
      <c r="K1178" s="4">
        <v>3909.05</v>
      </c>
      <c r="L1178" s="4">
        <v>3909.05</v>
      </c>
      <c r="M1178" s="4">
        <v>3909.05</v>
      </c>
      <c r="N1178" s="4">
        <v>0</v>
      </c>
      <c r="O1178" s="4">
        <v>-3909.05</v>
      </c>
      <c r="P1178" s="20" t="e">
        <f t="shared" si="100"/>
        <v>#DIV/0!</v>
      </c>
      <c r="Q1178" s="20" t="e">
        <f t="shared" si="96"/>
        <v>#DIV/0!</v>
      </c>
      <c r="R1178" s="34">
        <f t="shared" si="97"/>
        <v>3909.05</v>
      </c>
      <c r="S1178" s="34">
        <f t="shared" si="98"/>
        <v>3909.05</v>
      </c>
    </row>
    <row r="1179" spans="1:19" hidden="1" x14ac:dyDescent="0.25">
      <c r="A1179" s="2">
        <v>4</v>
      </c>
      <c r="B1179" s="2">
        <v>15320</v>
      </c>
      <c r="C1179" s="2" t="s">
        <v>505</v>
      </c>
      <c r="D1179" s="2">
        <v>2100003</v>
      </c>
      <c r="E1179" s="2" t="s">
        <v>505</v>
      </c>
      <c r="F1179" s="2" t="str">
        <f t="shared" si="99"/>
        <v>4153202100003</v>
      </c>
      <c r="G1179" s="2" t="s">
        <v>196</v>
      </c>
      <c r="H1179" s="4">
        <v>2500</v>
      </c>
      <c r="I1179" s="4">
        <v>0</v>
      </c>
      <c r="J1179" s="4">
        <v>2500</v>
      </c>
      <c r="K1179" s="4">
        <v>1707.48</v>
      </c>
      <c r="L1179" s="4">
        <v>1707.48</v>
      </c>
      <c r="M1179" s="4">
        <v>1707.48</v>
      </c>
      <c r="N1179" s="4">
        <v>0</v>
      </c>
      <c r="O1179" s="4">
        <v>792.52</v>
      </c>
      <c r="P1179" s="20">
        <f t="shared" si="100"/>
        <v>0.68299200000000004</v>
      </c>
      <c r="Q1179" s="20">
        <f t="shared" si="96"/>
        <v>0.68299200000000004</v>
      </c>
      <c r="R1179" s="34">
        <f t="shared" si="97"/>
        <v>-792.52</v>
      </c>
      <c r="S1179" s="34">
        <f t="shared" si="98"/>
        <v>-792.52</v>
      </c>
    </row>
    <row r="1180" spans="1:19" hidden="1" x14ac:dyDescent="0.25">
      <c r="A1180" s="2">
        <v>8</v>
      </c>
      <c r="B1180" s="2">
        <v>31100</v>
      </c>
      <c r="C1180" s="2" t="s">
        <v>505</v>
      </c>
      <c r="D1180" s="2">
        <v>2279960</v>
      </c>
      <c r="E1180" s="2" t="s">
        <v>505</v>
      </c>
      <c r="F1180" s="2" t="str">
        <f t="shared" si="99"/>
        <v>8311002279960</v>
      </c>
      <c r="G1180" s="2" t="s">
        <v>396</v>
      </c>
      <c r="H1180" s="4">
        <v>1800</v>
      </c>
      <c r="I1180" s="4">
        <v>0</v>
      </c>
      <c r="J1180" s="4">
        <v>1800</v>
      </c>
      <c r="K1180" s="4">
        <v>3280.31</v>
      </c>
      <c r="L1180" s="4">
        <v>1108.3599999999999</v>
      </c>
      <c r="M1180" s="4">
        <v>1108.3599999999999</v>
      </c>
      <c r="N1180" s="4">
        <v>0</v>
      </c>
      <c r="O1180" s="4">
        <v>691.64</v>
      </c>
      <c r="P1180" s="20">
        <f t="shared" si="100"/>
        <v>0.6157555555555555</v>
      </c>
      <c r="Q1180" s="20">
        <f t="shared" si="96"/>
        <v>0.6157555555555555</v>
      </c>
      <c r="R1180" s="34">
        <f t="shared" si="97"/>
        <v>-691.6400000000001</v>
      </c>
      <c r="S1180" s="34">
        <f t="shared" si="98"/>
        <v>-691.6400000000001</v>
      </c>
    </row>
    <row r="1181" spans="1:19" hidden="1" x14ac:dyDescent="0.25">
      <c r="A1181" s="2">
        <v>6</v>
      </c>
      <c r="B1181" s="2">
        <v>32600</v>
      </c>
      <c r="C1181" s="2" t="s">
        <v>505</v>
      </c>
      <c r="D1181" s="2">
        <v>2190001</v>
      </c>
      <c r="E1181" s="2" t="s">
        <v>505</v>
      </c>
      <c r="F1181" s="2" t="str">
        <f t="shared" si="99"/>
        <v>6326002190001</v>
      </c>
      <c r="G1181" s="2" t="s">
        <v>334</v>
      </c>
      <c r="H1181" s="4">
        <v>1200</v>
      </c>
      <c r="I1181" s="4">
        <v>0</v>
      </c>
      <c r="J1181" s="4">
        <v>1200</v>
      </c>
      <c r="K1181" s="4">
        <v>785.29</v>
      </c>
      <c r="L1181" s="4">
        <v>785.29</v>
      </c>
      <c r="M1181" s="4">
        <v>785.29</v>
      </c>
      <c r="N1181" s="4">
        <v>0</v>
      </c>
      <c r="O1181" s="4">
        <v>414.71</v>
      </c>
      <c r="P1181" s="20">
        <f t="shared" si="100"/>
        <v>0.65440833333333326</v>
      </c>
      <c r="Q1181" s="20">
        <f t="shared" si="96"/>
        <v>0.65440833333333326</v>
      </c>
      <c r="R1181" s="34">
        <f t="shared" si="97"/>
        <v>-414.71000000000004</v>
      </c>
      <c r="S1181" s="34">
        <f t="shared" si="98"/>
        <v>-414.71000000000004</v>
      </c>
    </row>
    <row r="1182" spans="1:19" hidden="1" x14ac:dyDescent="0.25">
      <c r="A1182" s="2">
        <v>4</v>
      </c>
      <c r="B1182" s="2">
        <v>13200</v>
      </c>
      <c r="C1182" s="2" t="s">
        <v>505</v>
      </c>
      <c r="D1182" s="2">
        <v>2120000</v>
      </c>
      <c r="E1182" s="2" t="s">
        <v>505</v>
      </c>
      <c r="F1182" s="2" t="str">
        <f t="shared" si="99"/>
        <v>4132002120000</v>
      </c>
      <c r="G1182" s="2" t="s">
        <v>191</v>
      </c>
      <c r="H1182" s="4">
        <v>4000</v>
      </c>
      <c r="I1182" s="4">
        <v>0</v>
      </c>
      <c r="J1182" s="4">
        <v>4000</v>
      </c>
      <c r="K1182" s="4">
        <v>1892.41</v>
      </c>
      <c r="L1182" s="4">
        <v>1892.41</v>
      </c>
      <c r="M1182" s="4">
        <v>1892.41</v>
      </c>
      <c r="N1182" s="4">
        <v>0</v>
      </c>
      <c r="O1182" s="4">
        <v>2107.59</v>
      </c>
      <c r="P1182" s="20">
        <f t="shared" si="100"/>
        <v>0.47310250000000004</v>
      </c>
      <c r="Q1182" s="20">
        <f t="shared" si="96"/>
        <v>0.47310250000000004</v>
      </c>
      <c r="R1182" s="34">
        <f t="shared" si="97"/>
        <v>-2107.59</v>
      </c>
      <c r="S1182" s="34">
        <f t="shared" si="98"/>
        <v>-2107.59</v>
      </c>
    </row>
    <row r="1183" spans="1:19" hidden="1" x14ac:dyDescent="0.25">
      <c r="A1183" s="2">
        <v>4</v>
      </c>
      <c r="B1183" s="2">
        <v>15320</v>
      </c>
      <c r="C1183" s="2" t="s">
        <v>505</v>
      </c>
      <c r="D1183" s="2">
        <v>2120000</v>
      </c>
      <c r="E1183" s="2" t="s">
        <v>505</v>
      </c>
      <c r="F1183" s="2" t="str">
        <f t="shared" si="99"/>
        <v>4153202120000</v>
      </c>
      <c r="G1183" s="2" t="s">
        <v>191</v>
      </c>
      <c r="H1183" s="4">
        <v>3000</v>
      </c>
      <c r="I1183" s="4">
        <v>0</v>
      </c>
      <c r="J1183" s="4">
        <v>3000</v>
      </c>
      <c r="K1183" s="4">
        <v>6493.47</v>
      </c>
      <c r="L1183" s="4">
        <v>6493.47</v>
      </c>
      <c r="M1183" s="4">
        <v>6493.47</v>
      </c>
      <c r="N1183" s="4">
        <v>0</v>
      </c>
      <c r="O1183" s="4">
        <v>-3493.47</v>
      </c>
      <c r="P1183" s="20">
        <f t="shared" si="100"/>
        <v>2.1644900000000002</v>
      </c>
      <c r="Q1183" s="20">
        <f t="shared" si="96"/>
        <v>2.1644900000000002</v>
      </c>
      <c r="R1183" s="34">
        <f t="shared" si="97"/>
        <v>3493.4700000000003</v>
      </c>
      <c r="S1183" s="34">
        <f t="shared" si="98"/>
        <v>3493.4700000000003</v>
      </c>
    </row>
    <row r="1184" spans="1:19" hidden="1" x14ac:dyDescent="0.25">
      <c r="A1184" s="2">
        <v>4</v>
      </c>
      <c r="B1184" s="2">
        <v>16400</v>
      </c>
      <c r="C1184" s="2" t="s">
        <v>505</v>
      </c>
      <c r="D1184" s="2">
        <v>2120000</v>
      </c>
      <c r="E1184" s="2" t="s">
        <v>505</v>
      </c>
      <c r="F1184" s="2" t="str">
        <f t="shared" si="99"/>
        <v>4164002120000</v>
      </c>
      <c r="G1184" s="2" t="s">
        <v>191</v>
      </c>
      <c r="H1184" s="4">
        <v>250</v>
      </c>
      <c r="I1184" s="4">
        <v>0</v>
      </c>
      <c r="J1184" s="4">
        <v>250</v>
      </c>
      <c r="K1184" s="4">
        <v>83.32</v>
      </c>
      <c r="L1184" s="4">
        <v>83.32</v>
      </c>
      <c r="M1184" s="4">
        <v>83.32</v>
      </c>
      <c r="N1184" s="4">
        <v>0</v>
      </c>
      <c r="O1184" s="4">
        <v>166.68</v>
      </c>
      <c r="P1184" s="20">
        <f t="shared" si="100"/>
        <v>0.33327999999999997</v>
      </c>
      <c r="Q1184" s="20">
        <f t="shared" si="96"/>
        <v>0.33327999999999997</v>
      </c>
      <c r="R1184" s="34">
        <f t="shared" si="97"/>
        <v>-166.68</v>
      </c>
      <c r="S1184" s="34">
        <f t="shared" si="98"/>
        <v>-166.68</v>
      </c>
    </row>
    <row r="1185" spans="1:19" hidden="1" x14ac:dyDescent="0.25">
      <c r="A1185" s="2">
        <v>4</v>
      </c>
      <c r="B1185" s="2">
        <v>17100</v>
      </c>
      <c r="C1185" s="2" t="s">
        <v>505</v>
      </c>
      <c r="D1185" s="2">
        <v>2120000</v>
      </c>
      <c r="E1185" s="2" t="s">
        <v>505</v>
      </c>
      <c r="F1185" s="2" t="str">
        <f t="shared" si="99"/>
        <v>4171002120000</v>
      </c>
      <c r="G1185" s="2" t="s">
        <v>191</v>
      </c>
      <c r="H1185" s="4">
        <v>1000</v>
      </c>
      <c r="I1185" s="4">
        <v>0</v>
      </c>
      <c r="J1185" s="4">
        <v>1000</v>
      </c>
      <c r="K1185" s="4">
        <v>195.28</v>
      </c>
      <c r="L1185" s="4">
        <v>195.28</v>
      </c>
      <c r="M1185" s="4">
        <v>195.28</v>
      </c>
      <c r="N1185" s="4">
        <v>0</v>
      </c>
      <c r="O1185" s="4">
        <v>804.72</v>
      </c>
      <c r="P1185" s="20">
        <f t="shared" si="100"/>
        <v>0.19528000000000001</v>
      </c>
      <c r="Q1185" s="20">
        <f t="shared" si="96"/>
        <v>0.19528000000000001</v>
      </c>
      <c r="R1185" s="34">
        <f t="shared" si="97"/>
        <v>-804.72</v>
      </c>
      <c r="S1185" s="34">
        <f t="shared" si="98"/>
        <v>-804.72</v>
      </c>
    </row>
    <row r="1186" spans="1:19" hidden="1" x14ac:dyDescent="0.25">
      <c r="A1186" s="2">
        <v>4</v>
      </c>
      <c r="B1186" s="2">
        <v>17200</v>
      </c>
      <c r="C1186" s="2" t="s">
        <v>505</v>
      </c>
      <c r="D1186" s="2">
        <v>2120000</v>
      </c>
      <c r="E1186" s="2" t="s">
        <v>505</v>
      </c>
      <c r="F1186" s="2" t="str">
        <f t="shared" si="99"/>
        <v>4172002120000</v>
      </c>
      <c r="G1186" s="2" t="s">
        <v>191</v>
      </c>
      <c r="H1186" s="4">
        <v>1000</v>
      </c>
      <c r="I1186" s="4">
        <v>0</v>
      </c>
      <c r="J1186" s="4">
        <v>1000</v>
      </c>
      <c r="K1186" s="4">
        <v>305.16000000000003</v>
      </c>
      <c r="L1186" s="4">
        <v>305.16000000000003</v>
      </c>
      <c r="M1186" s="4">
        <v>305.16000000000003</v>
      </c>
      <c r="N1186" s="4">
        <v>0</v>
      </c>
      <c r="O1186" s="4">
        <v>694.84</v>
      </c>
      <c r="P1186" s="20">
        <f t="shared" si="100"/>
        <v>0.30516000000000004</v>
      </c>
      <c r="Q1186" s="20">
        <f t="shared" si="96"/>
        <v>0.30516000000000004</v>
      </c>
      <c r="R1186" s="34">
        <f t="shared" si="97"/>
        <v>-694.83999999999992</v>
      </c>
      <c r="S1186" s="34">
        <f t="shared" si="98"/>
        <v>-694.83999999999992</v>
      </c>
    </row>
    <row r="1187" spans="1:19" hidden="1" x14ac:dyDescent="0.25">
      <c r="A1187" s="2">
        <v>4</v>
      </c>
      <c r="B1187" s="2">
        <v>23100</v>
      </c>
      <c r="C1187" s="2" t="s">
        <v>505</v>
      </c>
      <c r="D1187" s="2">
        <v>2120000</v>
      </c>
      <c r="E1187" s="2" t="s">
        <v>505</v>
      </c>
      <c r="F1187" s="2" t="str">
        <f t="shared" si="99"/>
        <v>4231002120000</v>
      </c>
      <c r="G1187" s="2" t="s">
        <v>191</v>
      </c>
      <c r="H1187" s="4">
        <v>3000</v>
      </c>
      <c r="I1187" s="4">
        <v>0</v>
      </c>
      <c r="J1187" s="4">
        <v>3000</v>
      </c>
      <c r="K1187" s="4">
        <v>46.95</v>
      </c>
      <c r="L1187" s="4">
        <v>46.95</v>
      </c>
      <c r="M1187" s="4">
        <v>46.95</v>
      </c>
      <c r="N1187" s="4">
        <v>0</v>
      </c>
      <c r="O1187" s="4">
        <v>2953.05</v>
      </c>
      <c r="P1187" s="20">
        <f t="shared" si="100"/>
        <v>1.5650000000000001E-2</v>
      </c>
      <c r="Q1187" s="20">
        <f t="shared" si="96"/>
        <v>1.5650000000000001E-2</v>
      </c>
      <c r="R1187" s="34">
        <f t="shared" si="97"/>
        <v>-2953.05</v>
      </c>
      <c r="S1187" s="34">
        <f t="shared" si="98"/>
        <v>-2953.05</v>
      </c>
    </row>
    <row r="1188" spans="1:19" hidden="1" x14ac:dyDescent="0.25">
      <c r="A1188" s="2">
        <v>4</v>
      </c>
      <c r="B1188" s="2">
        <v>23103</v>
      </c>
      <c r="C1188" s="2" t="s">
        <v>505</v>
      </c>
      <c r="D1188" s="2">
        <v>2120000</v>
      </c>
      <c r="E1188" s="2" t="s">
        <v>505</v>
      </c>
      <c r="F1188" s="2" t="str">
        <f t="shared" si="99"/>
        <v>4231032120000</v>
      </c>
      <c r="G1188" s="2" t="s">
        <v>191</v>
      </c>
      <c r="H1188" s="4">
        <v>2000</v>
      </c>
      <c r="I1188" s="4">
        <v>0</v>
      </c>
      <c r="J1188" s="4">
        <v>2000</v>
      </c>
      <c r="K1188" s="4">
        <v>0</v>
      </c>
      <c r="L1188" s="4">
        <v>0</v>
      </c>
      <c r="M1188" s="4">
        <v>0</v>
      </c>
      <c r="N1188" s="4">
        <v>0</v>
      </c>
      <c r="O1188" s="4">
        <v>2000</v>
      </c>
      <c r="P1188" s="20">
        <f t="shared" si="100"/>
        <v>0</v>
      </c>
      <c r="Q1188" s="20">
        <f t="shared" si="96"/>
        <v>0</v>
      </c>
      <c r="R1188" s="34">
        <f t="shared" si="97"/>
        <v>-2000</v>
      </c>
      <c r="S1188" s="34">
        <f t="shared" si="98"/>
        <v>-2000</v>
      </c>
    </row>
    <row r="1189" spans="1:19" hidden="1" x14ac:dyDescent="0.25">
      <c r="A1189" s="2">
        <v>4</v>
      </c>
      <c r="B1189" s="2">
        <v>23104</v>
      </c>
      <c r="C1189" s="2" t="s">
        <v>505</v>
      </c>
      <c r="D1189" s="2">
        <v>2120000</v>
      </c>
      <c r="E1189" s="2" t="s">
        <v>505</v>
      </c>
      <c r="F1189" s="2" t="str">
        <f t="shared" si="99"/>
        <v>4231042120000</v>
      </c>
      <c r="G1189" s="2" t="s">
        <v>191</v>
      </c>
      <c r="H1189" s="4">
        <v>3500</v>
      </c>
      <c r="I1189" s="4">
        <v>0</v>
      </c>
      <c r="J1189" s="4">
        <v>3500</v>
      </c>
      <c r="K1189" s="4">
        <v>1882.16</v>
      </c>
      <c r="L1189" s="4">
        <v>1882.16</v>
      </c>
      <c r="M1189" s="4">
        <v>1882.16</v>
      </c>
      <c r="N1189" s="4">
        <v>0</v>
      </c>
      <c r="O1189" s="4">
        <v>1617.84</v>
      </c>
      <c r="P1189" s="20">
        <f t="shared" si="100"/>
        <v>0.53776000000000002</v>
      </c>
      <c r="Q1189" s="20">
        <f t="shared" si="96"/>
        <v>0.53776000000000002</v>
      </c>
      <c r="R1189" s="34">
        <f t="shared" si="97"/>
        <v>-1617.84</v>
      </c>
      <c r="S1189" s="34">
        <f t="shared" si="98"/>
        <v>-1617.84</v>
      </c>
    </row>
    <row r="1190" spans="1:19" hidden="1" x14ac:dyDescent="0.25">
      <c r="A1190" s="2">
        <v>4</v>
      </c>
      <c r="B1190" s="2">
        <v>31100</v>
      </c>
      <c r="C1190" s="2" t="s">
        <v>505</v>
      </c>
      <c r="D1190" s="2">
        <v>2120000</v>
      </c>
      <c r="E1190" s="2" t="s">
        <v>505</v>
      </c>
      <c r="F1190" s="2" t="str">
        <f t="shared" si="99"/>
        <v>4311002120000</v>
      </c>
      <c r="G1190" s="2" t="s">
        <v>191</v>
      </c>
      <c r="H1190" s="4">
        <v>500</v>
      </c>
      <c r="I1190" s="4">
        <v>0</v>
      </c>
      <c r="J1190" s="4">
        <v>500</v>
      </c>
      <c r="K1190" s="4">
        <v>48.06</v>
      </c>
      <c r="L1190" s="4">
        <v>48.06</v>
      </c>
      <c r="M1190" s="4">
        <v>48.06</v>
      </c>
      <c r="N1190" s="4">
        <v>0</v>
      </c>
      <c r="O1190" s="4">
        <v>451.94</v>
      </c>
      <c r="P1190" s="20">
        <f t="shared" si="100"/>
        <v>9.6120000000000011E-2</v>
      </c>
      <c r="Q1190" s="20">
        <f t="shared" si="96"/>
        <v>9.6120000000000011E-2</v>
      </c>
      <c r="R1190" s="34">
        <f t="shared" si="97"/>
        <v>-451.94</v>
      </c>
      <c r="S1190" s="34">
        <f t="shared" si="98"/>
        <v>-451.94</v>
      </c>
    </row>
    <row r="1191" spans="1:19" hidden="1" x14ac:dyDescent="0.25">
      <c r="A1191" s="2">
        <v>4</v>
      </c>
      <c r="B1191" s="2">
        <v>32301</v>
      </c>
      <c r="C1191" s="2" t="s">
        <v>505</v>
      </c>
      <c r="D1191" s="2">
        <v>2120000</v>
      </c>
      <c r="E1191" s="2" t="s">
        <v>505</v>
      </c>
      <c r="F1191" s="2" t="str">
        <f t="shared" si="99"/>
        <v>4323012120000</v>
      </c>
      <c r="G1191" s="2" t="s">
        <v>191</v>
      </c>
      <c r="H1191" s="4">
        <v>7000</v>
      </c>
      <c r="I1191" s="4">
        <v>0</v>
      </c>
      <c r="J1191" s="4">
        <v>7000</v>
      </c>
      <c r="K1191" s="4">
        <v>4080.54</v>
      </c>
      <c r="L1191" s="4">
        <v>4080.54</v>
      </c>
      <c r="M1191" s="4">
        <v>4080.54</v>
      </c>
      <c r="N1191" s="4">
        <v>0</v>
      </c>
      <c r="O1191" s="4">
        <v>2919.46</v>
      </c>
      <c r="P1191" s="20">
        <f t="shared" si="100"/>
        <v>0.58293428571428574</v>
      </c>
      <c r="Q1191" s="20">
        <f t="shared" si="96"/>
        <v>0.58293428571428574</v>
      </c>
      <c r="R1191" s="34">
        <f t="shared" si="97"/>
        <v>-2919.46</v>
      </c>
      <c r="S1191" s="34">
        <f t="shared" si="98"/>
        <v>-2919.46</v>
      </c>
    </row>
    <row r="1192" spans="1:19" hidden="1" x14ac:dyDescent="0.25">
      <c r="A1192" s="2">
        <v>4</v>
      </c>
      <c r="B1192" s="2">
        <v>32302</v>
      </c>
      <c r="C1192" s="2" t="s">
        <v>505</v>
      </c>
      <c r="D1192" s="2">
        <v>2120000</v>
      </c>
      <c r="E1192" s="2" t="s">
        <v>505</v>
      </c>
      <c r="F1192" s="2" t="str">
        <f t="shared" si="99"/>
        <v>4323022120000</v>
      </c>
      <c r="G1192" s="2" t="s">
        <v>191</v>
      </c>
      <c r="H1192" s="4">
        <v>4000</v>
      </c>
      <c r="I1192" s="4">
        <v>0</v>
      </c>
      <c r="J1192" s="4">
        <v>4000</v>
      </c>
      <c r="K1192" s="4">
        <v>2126.9499999999998</v>
      </c>
      <c r="L1192" s="4">
        <v>2126.9499999999998</v>
      </c>
      <c r="M1192" s="4">
        <v>2126.9499999999998</v>
      </c>
      <c r="N1192" s="4">
        <v>0</v>
      </c>
      <c r="O1192" s="4">
        <v>1873.05</v>
      </c>
      <c r="P1192" s="20">
        <f t="shared" si="100"/>
        <v>0.53173749999999997</v>
      </c>
      <c r="Q1192" s="20">
        <f t="shared" si="96"/>
        <v>0.53173749999999997</v>
      </c>
      <c r="R1192" s="34">
        <f t="shared" si="97"/>
        <v>-1873.0500000000002</v>
      </c>
      <c r="S1192" s="34">
        <f t="shared" si="98"/>
        <v>-1873.0500000000002</v>
      </c>
    </row>
    <row r="1193" spans="1:19" hidden="1" x14ac:dyDescent="0.25">
      <c r="A1193" s="2">
        <v>4</v>
      </c>
      <c r="B1193" s="2">
        <v>32303</v>
      </c>
      <c r="C1193" s="2" t="s">
        <v>505</v>
      </c>
      <c r="D1193" s="2">
        <v>2120000</v>
      </c>
      <c r="E1193" s="2" t="s">
        <v>505</v>
      </c>
      <c r="F1193" s="2" t="str">
        <f t="shared" si="99"/>
        <v>4323032120000</v>
      </c>
      <c r="G1193" s="2" t="s">
        <v>191</v>
      </c>
      <c r="H1193" s="4">
        <v>3000</v>
      </c>
      <c r="I1193" s="4">
        <v>0</v>
      </c>
      <c r="J1193" s="4">
        <v>3000</v>
      </c>
      <c r="K1193" s="4">
        <v>12251.34</v>
      </c>
      <c r="L1193" s="4">
        <v>12251.34</v>
      </c>
      <c r="M1193" s="4">
        <v>12251.34</v>
      </c>
      <c r="N1193" s="4">
        <v>0</v>
      </c>
      <c r="O1193" s="4">
        <v>-9251.34</v>
      </c>
      <c r="P1193" s="20">
        <f t="shared" si="100"/>
        <v>4.08378</v>
      </c>
      <c r="Q1193" s="20">
        <f t="shared" si="96"/>
        <v>4.08378</v>
      </c>
      <c r="R1193" s="34">
        <f t="shared" si="97"/>
        <v>9251.34</v>
      </c>
      <c r="S1193" s="34">
        <f t="shared" si="98"/>
        <v>9251.34</v>
      </c>
    </row>
    <row r="1194" spans="1:19" hidden="1" x14ac:dyDescent="0.25">
      <c r="A1194" s="2">
        <v>4</v>
      </c>
      <c r="B1194" s="2">
        <v>17100</v>
      </c>
      <c r="C1194" s="2" t="s">
        <v>511</v>
      </c>
      <c r="D1194" s="2">
        <v>7800002</v>
      </c>
      <c r="E1194" s="2" t="s">
        <v>511</v>
      </c>
      <c r="F1194" s="2" t="str">
        <f t="shared" si="99"/>
        <v>4171007800002</v>
      </c>
      <c r="G1194" s="2" t="s">
        <v>219</v>
      </c>
      <c r="H1194" s="4">
        <v>5000</v>
      </c>
      <c r="I1194" s="4">
        <v>0</v>
      </c>
      <c r="J1194" s="4">
        <v>5000</v>
      </c>
      <c r="K1194" s="4">
        <v>5000</v>
      </c>
      <c r="L1194" s="4">
        <v>5000</v>
      </c>
      <c r="M1194" s="4">
        <v>5000</v>
      </c>
      <c r="N1194" s="4">
        <v>0</v>
      </c>
      <c r="O1194" s="4">
        <v>0</v>
      </c>
      <c r="P1194" s="20">
        <f t="shared" si="100"/>
        <v>1</v>
      </c>
      <c r="Q1194" s="20">
        <f t="shared" si="96"/>
        <v>1</v>
      </c>
      <c r="R1194" s="34">
        <f t="shared" ref="R1155:R1218" si="101">L1194-H1194</f>
        <v>0</v>
      </c>
      <c r="S1194" s="34">
        <f t="shared" si="98"/>
        <v>0</v>
      </c>
    </row>
    <row r="1195" spans="1:19" hidden="1" x14ac:dyDescent="0.25">
      <c r="A1195" s="2">
        <v>4</v>
      </c>
      <c r="B1195" s="2">
        <v>32304</v>
      </c>
      <c r="C1195" s="2" t="s">
        <v>505</v>
      </c>
      <c r="D1195" s="2">
        <v>2120000</v>
      </c>
      <c r="E1195" s="2" t="s">
        <v>505</v>
      </c>
      <c r="F1195" s="2" t="str">
        <f t="shared" si="99"/>
        <v>4323042120000</v>
      </c>
      <c r="G1195" s="2" t="s">
        <v>191</v>
      </c>
      <c r="H1195" s="4">
        <v>3100</v>
      </c>
      <c r="I1195" s="4">
        <v>0</v>
      </c>
      <c r="J1195" s="4">
        <v>3100</v>
      </c>
      <c r="K1195" s="4">
        <v>472.14</v>
      </c>
      <c r="L1195" s="4">
        <v>472.14</v>
      </c>
      <c r="M1195" s="4">
        <v>472.14</v>
      </c>
      <c r="N1195" s="4">
        <v>0</v>
      </c>
      <c r="O1195" s="4">
        <v>2627.86</v>
      </c>
      <c r="P1195" s="20">
        <f t="shared" si="100"/>
        <v>0.15230322580645161</v>
      </c>
      <c r="Q1195" s="20">
        <f t="shared" si="96"/>
        <v>0.15230322580645161</v>
      </c>
      <c r="R1195" s="34">
        <f t="shared" si="101"/>
        <v>-2627.86</v>
      </c>
      <c r="S1195" s="34">
        <f t="shared" si="98"/>
        <v>-2627.86</v>
      </c>
    </row>
    <row r="1196" spans="1:19" hidden="1" x14ac:dyDescent="0.25">
      <c r="A1196" s="2">
        <v>4</v>
      </c>
      <c r="B1196" s="2">
        <v>32305</v>
      </c>
      <c r="C1196" s="2" t="s">
        <v>505</v>
      </c>
      <c r="D1196" s="2">
        <v>2120000</v>
      </c>
      <c r="E1196" s="2" t="s">
        <v>505</v>
      </c>
      <c r="F1196" s="2" t="str">
        <f t="shared" si="99"/>
        <v>4323052120000</v>
      </c>
      <c r="G1196" s="2" t="s">
        <v>191</v>
      </c>
      <c r="H1196" s="4">
        <v>2500</v>
      </c>
      <c r="I1196" s="4">
        <v>0</v>
      </c>
      <c r="J1196" s="4">
        <v>2500</v>
      </c>
      <c r="K1196" s="4">
        <v>1498.04</v>
      </c>
      <c r="L1196" s="4">
        <v>1498.04</v>
      </c>
      <c r="M1196" s="4">
        <v>1498.04</v>
      </c>
      <c r="N1196" s="4">
        <v>0</v>
      </c>
      <c r="O1196" s="4">
        <v>1001.96</v>
      </c>
      <c r="P1196" s="20">
        <f t="shared" si="100"/>
        <v>0.59921599999999997</v>
      </c>
      <c r="Q1196" s="20">
        <f t="shared" si="96"/>
        <v>0.59921599999999997</v>
      </c>
      <c r="R1196" s="34">
        <f t="shared" si="101"/>
        <v>-1001.96</v>
      </c>
      <c r="S1196" s="34">
        <f t="shared" si="98"/>
        <v>-1001.96</v>
      </c>
    </row>
    <row r="1197" spans="1:19" hidden="1" x14ac:dyDescent="0.25">
      <c r="A1197" s="2">
        <v>4</v>
      </c>
      <c r="B1197" s="2">
        <v>32600</v>
      </c>
      <c r="C1197" s="2" t="s">
        <v>505</v>
      </c>
      <c r="D1197" s="2">
        <v>2120000</v>
      </c>
      <c r="E1197" s="2" t="s">
        <v>505</v>
      </c>
      <c r="F1197" s="2" t="str">
        <f t="shared" si="99"/>
        <v>4326002120000</v>
      </c>
      <c r="G1197" s="2" t="s">
        <v>191</v>
      </c>
      <c r="H1197" s="4">
        <v>3500</v>
      </c>
      <c r="I1197" s="4">
        <v>2025.43</v>
      </c>
      <c r="J1197" s="4">
        <v>5525.43</v>
      </c>
      <c r="K1197" s="4">
        <v>3290.44</v>
      </c>
      <c r="L1197" s="4">
        <v>3216.51</v>
      </c>
      <c r="M1197" s="4">
        <v>3216.51</v>
      </c>
      <c r="N1197" s="4">
        <v>0</v>
      </c>
      <c r="O1197" s="4">
        <v>2308.92</v>
      </c>
      <c r="P1197" s="20">
        <f t="shared" si="100"/>
        <v>0.91900285714285723</v>
      </c>
      <c r="Q1197" s="20">
        <f t="shared" si="96"/>
        <v>0.58212844973151412</v>
      </c>
      <c r="R1197" s="34">
        <f t="shared" si="101"/>
        <v>-283.48999999999978</v>
      </c>
      <c r="S1197" s="34">
        <f t="shared" si="98"/>
        <v>-2308.92</v>
      </c>
    </row>
    <row r="1198" spans="1:19" hidden="1" x14ac:dyDescent="0.25">
      <c r="A1198" s="2">
        <v>4</v>
      </c>
      <c r="B1198" s="2">
        <v>32603</v>
      </c>
      <c r="C1198" s="2" t="s">
        <v>505</v>
      </c>
      <c r="D1198" s="2">
        <v>2120000</v>
      </c>
      <c r="E1198" s="2" t="s">
        <v>505</v>
      </c>
      <c r="F1198" s="2" t="str">
        <f t="shared" si="99"/>
        <v>4326032120000</v>
      </c>
      <c r="G1198" s="2" t="s">
        <v>191</v>
      </c>
      <c r="H1198" s="4">
        <v>1500</v>
      </c>
      <c r="I1198" s="4">
        <v>0</v>
      </c>
      <c r="J1198" s="4">
        <v>1500</v>
      </c>
      <c r="K1198" s="4">
        <v>1524.29</v>
      </c>
      <c r="L1198" s="4">
        <v>1524.29</v>
      </c>
      <c r="M1198" s="4">
        <v>1524.29</v>
      </c>
      <c r="N1198" s="4">
        <v>0</v>
      </c>
      <c r="O1198" s="4">
        <v>-24.29</v>
      </c>
      <c r="P1198" s="20">
        <f t="shared" si="100"/>
        <v>1.0161933333333333</v>
      </c>
      <c r="Q1198" s="20">
        <f t="shared" si="96"/>
        <v>1.0161933333333333</v>
      </c>
      <c r="R1198" s="34">
        <f t="shared" si="101"/>
        <v>24.289999999999964</v>
      </c>
      <c r="S1198" s="34">
        <f t="shared" si="98"/>
        <v>24.289999999999964</v>
      </c>
    </row>
    <row r="1199" spans="1:19" hidden="1" x14ac:dyDescent="0.25">
      <c r="A1199" s="2">
        <v>4</v>
      </c>
      <c r="B1199" s="2">
        <v>17200</v>
      </c>
      <c r="C1199" s="2" t="s">
        <v>507</v>
      </c>
      <c r="D1199" s="2">
        <v>4800139</v>
      </c>
      <c r="E1199" s="2" t="s">
        <v>507</v>
      </c>
      <c r="F1199" s="2" t="str">
        <f t="shared" si="99"/>
        <v>4172004800139</v>
      </c>
      <c r="G1199" s="2" t="s">
        <v>221</v>
      </c>
      <c r="H1199" s="4">
        <v>700</v>
      </c>
      <c r="I1199" s="4">
        <v>0</v>
      </c>
      <c r="J1199" s="4">
        <v>700</v>
      </c>
      <c r="K1199" s="4">
        <v>0</v>
      </c>
      <c r="L1199" s="4">
        <v>0</v>
      </c>
      <c r="M1199" s="4">
        <v>0</v>
      </c>
      <c r="N1199" s="4">
        <v>0</v>
      </c>
      <c r="O1199" s="4">
        <v>700</v>
      </c>
      <c r="P1199" s="20">
        <f t="shared" si="100"/>
        <v>0</v>
      </c>
      <c r="Q1199" s="20">
        <f t="shared" si="96"/>
        <v>0</v>
      </c>
      <c r="R1199" s="34">
        <f t="shared" si="101"/>
        <v>-700</v>
      </c>
      <c r="S1199" s="34">
        <f t="shared" si="98"/>
        <v>-700</v>
      </c>
    </row>
    <row r="1200" spans="1:19" hidden="1" x14ac:dyDescent="0.25">
      <c r="A1200" s="2">
        <v>4</v>
      </c>
      <c r="B1200" s="2">
        <v>17200</v>
      </c>
      <c r="C1200" s="2" t="s">
        <v>507</v>
      </c>
      <c r="D1200" s="2">
        <v>4800161</v>
      </c>
      <c r="E1200" s="2" t="s">
        <v>507</v>
      </c>
      <c r="F1200" s="2" t="str">
        <f t="shared" si="99"/>
        <v>4172004800161</v>
      </c>
      <c r="G1200" s="2" t="s">
        <v>222</v>
      </c>
      <c r="H1200" s="4">
        <v>1000</v>
      </c>
      <c r="I1200" s="4">
        <v>0</v>
      </c>
      <c r="J1200" s="4">
        <v>1000</v>
      </c>
      <c r="K1200" s="4">
        <v>0</v>
      </c>
      <c r="L1200" s="4">
        <v>0</v>
      </c>
      <c r="M1200" s="4">
        <v>0</v>
      </c>
      <c r="N1200" s="4">
        <v>0</v>
      </c>
      <c r="O1200" s="4">
        <v>1000</v>
      </c>
      <c r="P1200" s="20">
        <f t="shared" si="100"/>
        <v>0</v>
      </c>
      <c r="Q1200" s="20">
        <f t="shared" si="96"/>
        <v>0</v>
      </c>
      <c r="R1200" s="34">
        <f t="shared" si="101"/>
        <v>-1000</v>
      </c>
      <c r="S1200" s="34">
        <f t="shared" si="98"/>
        <v>-1000</v>
      </c>
    </row>
    <row r="1201" spans="1:19" hidden="1" x14ac:dyDescent="0.25">
      <c r="A1201" s="2">
        <v>4</v>
      </c>
      <c r="B1201" s="2">
        <v>17200</v>
      </c>
      <c r="C1201" s="2" t="s">
        <v>507</v>
      </c>
      <c r="D1201" s="2">
        <v>4800180</v>
      </c>
      <c r="E1201" s="2" t="s">
        <v>507</v>
      </c>
      <c r="F1201" s="2" t="str">
        <f t="shared" si="99"/>
        <v>4172004800180</v>
      </c>
      <c r="G1201" s="2" t="s">
        <v>223</v>
      </c>
      <c r="H1201" s="4">
        <v>750</v>
      </c>
      <c r="I1201" s="4">
        <v>0</v>
      </c>
      <c r="J1201" s="4">
        <v>750</v>
      </c>
      <c r="K1201" s="4">
        <v>627.74</v>
      </c>
      <c r="L1201" s="4">
        <v>627.74</v>
      </c>
      <c r="M1201" s="4">
        <v>627.74</v>
      </c>
      <c r="N1201" s="4">
        <v>0</v>
      </c>
      <c r="O1201" s="4">
        <v>122.26</v>
      </c>
      <c r="P1201" s="20">
        <f t="shared" si="100"/>
        <v>0.83698666666666666</v>
      </c>
      <c r="Q1201" s="20">
        <f t="shared" si="96"/>
        <v>0.83698666666666666</v>
      </c>
      <c r="R1201" s="34">
        <f t="shared" si="101"/>
        <v>-122.25999999999999</v>
      </c>
      <c r="S1201" s="34">
        <f t="shared" si="98"/>
        <v>-122.25999999999999</v>
      </c>
    </row>
    <row r="1202" spans="1:19" hidden="1" x14ac:dyDescent="0.25">
      <c r="A1202" s="2">
        <v>4</v>
      </c>
      <c r="B1202" s="2">
        <v>17200</v>
      </c>
      <c r="C1202" s="2" t="s">
        <v>507</v>
      </c>
      <c r="D1202" s="2">
        <v>4800187</v>
      </c>
      <c r="E1202" s="2" t="s">
        <v>507</v>
      </c>
      <c r="F1202" s="2" t="str">
        <f t="shared" si="99"/>
        <v>4172004800187</v>
      </c>
      <c r="G1202" s="2" t="s">
        <v>224</v>
      </c>
      <c r="H1202" s="4">
        <v>1500</v>
      </c>
      <c r="I1202" s="4">
        <v>0</v>
      </c>
      <c r="J1202" s="4">
        <v>1500</v>
      </c>
      <c r="K1202" s="4">
        <v>1500</v>
      </c>
      <c r="L1202" s="4">
        <v>1500</v>
      </c>
      <c r="M1202" s="4">
        <v>1500</v>
      </c>
      <c r="N1202" s="4">
        <v>0</v>
      </c>
      <c r="O1202" s="4">
        <v>0</v>
      </c>
      <c r="P1202" s="20">
        <f t="shared" si="100"/>
        <v>1</v>
      </c>
      <c r="Q1202" s="20">
        <f t="shared" si="96"/>
        <v>1</v>
      </c>
      <c r="R1202" s="34">
        <f t="shared" si="101"/>
        <v>0</v>
      </c>
      <c r="S1202" s="34">
        <f t="shared" si="98"/>
        <v>0</v>
      </c>
    </row>
    <row r="1203" spans="1:19" hidden="1" x14ac:dyDescent="0.25">
      <c r="A1203" s="2">
        <v>4</v>
      </c>
      <c r="B1203" s="2">
        <v>32701</v>
      </c>
      <c r="C1203" s="2" t="s">
        <v>505</v>
      </c>
      <c r="D1203" s="2">
        <v>2120000</v>
      </c>
      <c r="E1203" s="2" t="s">
        <v>505</v>
      </c>
      <c r="F1203" s="2" t="str">
        <f t="shared" si="99"/>
        <v>4327012120000</v>
      </c>
      <c r="G1203" s="2" t="s">
        <v>191</v>
      </c>
      <c r="H1203" s="4">
        <v>600</v>
      </c>
      <c r="I1203" s="4">
        <v>0</v>
      </c>
      <c r="J1203" s="4">
        <v>600</v>
      </c>
      <c r="K1203" s="4">
        <v>0</v>
      </c>
      <c r="L1203" s="4">
        <v>0</v>
      </c>
      <c r="M1203" s="4">
        <v>0</v>
      </c>
      <c r="N1203" s="4">
        <v>0</v>
      </c>
      <c r="O1203" s="4">
        <v>600</v>
      </c>
      <c r="P1203" s="20">
        <f t="shared" si="100"/>
        <v>0</v>
      </c>
      <c r="Q1203" s="20">
        <f t="shared" si="96"/>
        <v>0</v>
      </c>
      <c r="R1203" s="34">
        <f t="shared" si="101"/>
        <v>-600</v>
      </c>
      <c r="S1203" s="34">
        <f t="shared" si="98"/>
        <v>-600</v>
      </c>
    </row>
    <row r="1204" spans="1:19" hidden="1" x14ac:dyDescent="0.25">
      <c r="A1204" s="2">
        <v>4</v>
      </c>
      <c r="B1204" s="2">
        <v>32702</v>
      </c>
      <c r="C1204" s="2" t="s">
        <v>505</v>
      </c>
      <c r="D1204" s="2">
        <v>2120000</v>
      </c>
      <c r="E1204" s="2" t="s">
        <v>505</v>
      </c>
      <c r="F1204" s="2" t="str">
        <f t="shared" si="99"/>
        <v>4327022120000</v>
      </c>
      <c r="G1204" s="2" t="s">
        <v>191</v>
      </c>
      <c r="H1204" s="4">
        <v>1000</v>
      </c>
      <c r="I1204" s="4">
        <v>0</v>
      </c>
      <c r="J1204" s="4">
        <v>1000</v>
      </c>
      <c r="K1204" s="4">
        <v>809.81</v>
      </c>
      <c r="L1204" s="4">
        <v>809.81</v>
      </c>
      <c r="M1204" s="4">
        <v>809.81</v>
      </c>
      <c r="N1204" s="4">
        <v>0</v>
      </c>
      <c r="O1204" s="4">
        <v>190.19</v>
      </c>
      <c r="P1204" s="20">
        <f t="shared" si="100"/>
        <v>0.80980999999999992</v>
      </c>
      <c r="Q1204" s="20">
        <f t="shared" si="96"/>
        <v>0.80980999999999992</v>
      </c>
      <c r="R1204" s="34">
        <f t="shared" si="101"/>
        <v>-190.19000000000005</v>
      </c>
      <c r="S1204" s="34">
        <f t="shared" si="98"/>
        <v>-190.19000000000005</v>
      </c>
    </row>
    <row r="1205" spans="1:19" hidden="1" x14ac:dyDescent="0.25">
      <c r="A1205" s="2">
        <v>4</v>
      </c>
      <c r="B1205" s="2">
        <v>33000</v>
      </c>
      <c r="C1205" s="2" t="s">
        <v>505</v>
      </c>
      <c r="D1205" s="2">
        <v>2120000</v>
      </c>
      <c r="E1205" s="2" t="s">
        <v>505</v>
      </c>
      <c r="F1205" s="2" t="str">
        <f t="shared" si="99"/>
        <v>4330002120000</v>
      </c>
      <c r="G1205" s="2" t="s">
        <v>191</v>
      </c>
      <c r="H1205" s="4">
        <v>500</v>
      </c>
      <c r="I1205" s="4">
        <v>0</v>
      </c>
      <c r="J1205" s="4">
        <v>500</v>
      </c>
      <c r="K1205" s="4">
        <v>0</v>
      </c>
      <c r="L1205" s="4">
        <v>0</v>
      </c>
      <c r="M1205" s="4">
        <v>0</v>
      </c>
      <c r="N1205" s="4">
        <v>0</v>
      </c>
      <c r="O1205" s="4">
        <v>500</v>
      </c>
      <c r="P1205" s="20">
        <f t="shared" si="100"/>
        <v>0</v>
      </c>
      <c r="Q1205" s="20">
        <f t="shared" si="96"/>
        <v>0</v>
      </c>
      <c r="R1205" s="34">
        <f t="shared" si="101"/>
        <v>-500</v>
      </c>
      <c r="S1205" s="34">
        <f t="shared" si="98"/>
        <v>-500</v>
      </c>
    </row>
    <row r="1206" spans="1:19" hidden="1" x14ac:dyDescent="0.25">
      <c r="A1206" s="2">
        <v>4</v>
      </c>
      <c r="B1206" s="2">
        <v>33210</v>
      </c>
      <c r="C1206" s="2" t="s">
        <v>505</v>
      </c>
      <c r="D1206" s="2">
        <v>2120000</v>
      </c>
      <c r="E1206" s="2" t="s">
        <v>505</v>
      </c>
      <c r="F1206" s="2" t="str">
        <f t="shared" si="99"/>
        <v>4332102120000</v>
      </c>
      <c r="G1206" s="2" t="s">
        <v>191</v>
      </c>
      <c r="H1206" s="4">
        <v>2000</v>
      </c>
      <c r="I1206" s="4">
        <v>0</v>
      </c>
      <c r="J1206" s="4">
        <v>2000</v>
      </c>
      <c r="K1206" s="4">
        <v>1679.37</v>
      </c>
      <c r="L1206" s="4">
        <v>1679.37</v>
      </c>
      <c r="M1206" s="4">
        <v>1679.37</v>
      </c>
      <c r="N1206" s="4">
        <v>0</v>
      </c>
      <c r="O1206" s="4">
        <v>320.63</v>
      </c>
      <c r="P1206" s="20">
        <f t="shared" si="100"/>
        <v>0.8396849999999999</v>
      </c>
      <c r="Q1206" s="20">
        <f t="shared" si="96"/>
        <v>0.8396849999999999</v>
      </c>
      <c r="R1206" s="34">
        <f t="shared" si="101"/>
        <v>-320.63000000000011</v>
      </c>
      <c r="S1206" s="34">
        <f t="shared" si="98"/>
        <v>-320.63000000000011</v>
      </c>
    </row>
    <row r="1207" spans="1:19" hidden="1" x14ac:dyDescent="0.25">
      <c r="A1207" s="2">
        <v>4</v>
      </c>
      <c r="B1207" s="2">
        <v>33220</v>
      </c>
      <c r="C1207" s="2" t="s">
        <v>505</v>
      </c>
      <c r="D1207" s="2">
        <v>2120000</v>
      </c>
      <c r="E1207" s="2" t="s">
        <v>505</v>
      </c>
      <c r="F1207" s="2" t="str">
        <f t="shared" si="99"/>
        <v>4332202120000</v>
      </c>
      <c r="G1207" s="2" t="s">
        <v>191</v>
      </c>
      <c r="H1207" s="4">
        <v>2000</v>
      </c>
      <c r="I1207" s="4">
        <v>0</v>
      </c>
      <c r="J1207" s="4">
        <v>2000</v>
      </c>
      <c r="K1207" s="4">
        <v>1057.83</v>
      </c>
      <c r="L1207" s="4">
        <v>1057.83</v>
      </c>
      <c r="M1207" s="4">
        <v>1057.83</v>
      </c>
      <c r="N1207" s="4">
        <v>0</v>
      </c>
      <c r="O1207" s="4">
        <v>942.17</v>
      </c>
      <c r="P1207" s="20">
        <f t="shared" si="100"/>
        <v>0.52891499999999991</v>
      </c>
      <c r="Q1207" s="20">
        <f t="shared" si="96"/>
        <v>0.52891499999999991</v>
      </c>
      <c r="R1207" s="34">
        <f t="shared" si="101"/>
        <v>-942.17000000000007</v>
      </c>
      <c r="S1207" s="34">
        <f t="shared" si="98"/>
        <v>-942.17000000000007</v>
      </c>
    </row>
    <row r="1208" spans="1:19" hidden="1" x14ac:dyDescent="0.25">
      <c r="A1208" s="2">
        <v>4</v>
      </c>
      <c r="B1208" s="2">
        <v>33300</v>
      </c>
      <c r="C1208" s="2" t="s">
        <v>505</v>
      </c>
      <c r="D1208" s="2">
        <v>2120000</v>
      </c>
      <c r="E1208" s="2" t="s">
        <v>505</v>
      </c>
      <c r="F1208" s="2" t="str">
        <f t="shared" si="99"/>
        <v>4333002120000</v>
      </c>
      <c r="G1208" s="2" t="s">
        <v>191</v>
      </c>
      <c r="H1208" s="4">
        <v>1500</v>
      </c>
      <c r="I1208" s="4">
        <v>0</v>
      </c>
      <c r="J1208" s="4">
        <v>1500</v>
      </c>
      <c r="K1208" s="4">
        <v>0</v>
      </c>
      <c r="L1208" s="4">
        <v>0</v>
      </c>
      <c r="M1208" s="4">
        <v>0</v>
      </c>
      <c r="N1208" s="4">
        <v>0</v>
      </c>
      <c r="O1208" s="4">
        <v>1500</v>
      </c>
      <c r="P1208" s="20">
        <f t="shared" si="100"/>
        <v>0</v>
      </c>
      <c r="Q1208" s="20">
        <f t="shared" si="96"/>
        <v>0</v>
      </c>
      <c r="R1208" s="34">
        <f t="shared" si="101"/>
        <v>-1500</v>
      </c>
      <c r="S1208" s="34">
        <f t="shared" si="98"/>
        <v>-1500</v>
      </c>
    </row>
    <row r="1209" spans="1:19" hidden="1" x14ac:dyDescent="0.25">
      <c r="A1209" s="2">
        <v>4</v>
      </c>
      <c r="B1209" s="2">
        <v>33301</v>
      </c>
      <c r="C1209" s="2" t="s">
        <v>505</v>
      </c>
      <c r="D1209" s="2">
        <v>2120000</v>
      </c>
      <c r="E1209" s="2" t="s">
        <v>505</v>
      </c>
      <c r="F1209" s="2" t="str">
        <f t="shared" si="99"/>
        <v>4333012120000</v>
      </c>
      <c r="G1209" s="2" t="s">
        <v>191</v>
      </c>
      <c r="H1209" s="4">
        <v>2500</v>
      </c>
      <c r="I1209" s="4">
        <v>0</v>
      </c>
      <c r="J1209" s="4">
        <v>2500</v>
      </c>
      <c r="K1209" s="4">
        <v>24079.99</v>
      </c>
      <c r="L1209" s="4">
        <v>24079.99</v>
      </c>
      <c r="M1209" s="4">
        <v>24079.99</v>
      </c>
      <c r="N1209" s="4">
        <v>0</v>
      </c>
      <c r="O1209" s="4">
        <v>-21579.99</v>
      </c>
      <c r="P1209" s="20">
        <f t="shared" si="100"/>
        <v>9.6319960000000009</v>
      </c>
      <c r="Q1209" s="20">
        <f t="shared" si="96"/>
        <v>9.6319960000000009</v>
      </c>
      <c r="R1209" s="34">
        <f t="shared" si="101"/>
        <v>21579.99</v>
      </c>
      <c r="S1209" s="34">
        <f t="shared" si="98"/>
        <v>21579.99</v>
      </c>
    </row>
    <row r="1210" spans="1:19" hidden="1" x14ac:dyDescent="0.25">
      <c r="A1210" s="2">
        <v>4</v>
      </c>
      <c r="B1210" s="2">
        <v>33302</v>
      </c>
      <c r="C1210" s="2" t="s">
        <v>505</v>
      </c>
      <c r="D1210" s="2">
        <v>2120000</v>
      </c>
      <c r="E1210" s="2" t="s">
        <v>505</v>
      </c>
      <c r="F1210" s="2" t="str">
        <f t="shared" si="99"/>
        <v>4333022120000</v>
      </c>
      <c r="G1210" s="2" t="s">
        <v>191</v>
      </c>
      <c r="H1210" s="4">
        <v>2500</v>
      </c>
      <c r="I1210" s="4">
        <v>0</v>
      </c>
      <c r="J1210" s="4">
        <v>2500</v>
      </c>
      <c r="K1210" s="4">
        <v>1832.03</v>
      </c>
      <c r="L1210" s="4">
        <v>1832.03</v>
      </c>
      <c r="M1210" s="4">
        <v>1832.03</v>
      </c>
      <c r="N1210" s="4">
        <v>0</v>
      </c>
      <c r="O1210" s="4">
        <v>667.97</v>
      </c>
      <c r="P1210" s="20">
        <f t="shared" si="100"/>
        <v>0.73281200000000002</v>
      </c>
      <c r="Q1210" s="20">
        <f t="shared" si="96"/>
        <v>0.73281200000000002</v>
      </c>
      <c r="R1210" s="34">
        <f t="shared" si="101"/>
        <v>-667.97</v>
      </c>
      <c r="S1210" s="34">
        <f t="shared" si="98"/>
        <v>-667.97</v>
      </c>
    </row>
    <row r="1211" spans="1:19" hidden="1" x14ac:dyDescent="0.25">
      <c r="A1211" s="2">
        <v>4</v>
      </c>
      <c r="B1211" s="2">
        <v>33401</v>
      </c>
      <c r="C1211" s="2" t="s">
        <v>505</v>
      </c>
      <c r="D1211" s="2">
        <v>2120000</v>
      </c>
      <c r="E1211" s="2" t="s">
        <v>505</v>
      </c>
      <c r="F1211" s="2" t="str">
        <f t="shared" si="99"/>
        <v>4334012120000</v>
      </c>
      <c r="G1211" s="2" t="s">
        <v>191</v>
      </c>
      <c r="H1211" s="4">
        <v>1750</v>
      </c>
      <c r="I1211" s="4">
        <v>0</v>
      </c>
      <c r="J1211" s="4">
        <v>1750</v>
      </c>
      <c r="K1211" s="4">
        <v>441.03</v>
      </c>
      <c r="L1211" s="4">
        <v>441.03</v>
      </c>
      <c r="M1211" s="4">
        <v>441.03</v>
      </c>
      <c r="N1211" s="4">
        <v>0</v>
      </c>
      <c r="O1211" s="4">
        <v>1308.97</v>
      </c>
      <c r="P1211" s="20">
        <f t="shared" si="100"/>
        <v>0.25201714285714283</v>
      </c>
      <c r="Q1211" s="20">
        <f t="shared" si="96"/>
        <v>0.25201714285714283</v>
      </c>
      <c r="R1211" s="34">
        <f t="shared" si="101"/>
        <v>-1308.97</v>
      </c>
      <c r="S1211" s="34">
        <f t="shared" si="98"/>
        <v>-1308.97</v>
      </c>
    </row>
    <row r="1212" spans="1:19" hidden="1" x14ac:dyDescent="0.25">
      <c r="A1212" s="2">
        <v>4</v>
      </c>
      <c r="B1212" s="2">
        <v>33700</v>
      </c>
      <c r="C1212" s="2" t="s">
        <v>505</v>
      </c>
      <c r="D1212" s="2">
        <v>2120000</v>
      </c>
      <c r="E1212" s="2" t="s">
        <v>505</v>
      </c>
      <c r="F1212" s="2" t="str">
        <f t="shared" si="99"/>
        <v>4337002120000</v>
      </c>
      <c r="G1212" s="2" t="s">
        <v>191</v>
      </c>
      <c r="H1212" s="4">
        <v>5000</v>
      </c>
      <c r="I1212" s="4">
        <v>0</v>
      </c>
      <c r="J1212" s="4">
        <v>5000</v>
      </c>
      <c r="K1212" s="4">
        <v>9480.1299999999992</v>
      </c>
      <c r="L1212" s="4">
        <v>9480.1299999999992</v>
      </c>
      <c r="M1212" s="4">
        <v>9480.1299999999992</v>
      </c>
      <c r="N1212" s="4">
        <v>0</v>
      </c>
      <c r="O1212" s="4">
        <v>-4480.13</v>
      </c>
      <c r="P1212" s="20">
        <f t="shared" si="100"/>
        <v>1.8960259999999998</v>
      </c>
      <c r="Q1212" s="20">
        <f t="shared" si="96"/>
        <v>1.8960259999999998</v>
      </c>
      <c r="R1212" s="34">
        <f t="shared" si="101"/>
        <v>4480.1299999999992</v>
      </c>
      <c r="S1212" s="34">
        <f t="shared" si="98"/>
        <v>4480.1299999999992</v>
      </c>
    </row>
    <row r="1213" spans="1:19" hidden="1" x14ac:dyDescent="0.25">
      <c r="A1213" s="2">
        <v>4</v>
      </c>
      <c r="B1213" s="2">
        <v>34100</v>
      </c>
      <c r="C1213" s="2" t="s">
        <v>505</v>
      </c>
      <c r="D1213" s="2">
        <v>2120000</v>
      </c>
      <c r="E1213" s="2" t="s">
        <v>505</v>
      </c>
      <c r="F1213" s="2" t="str">
        <f t="shared" si="99"/>
        <v>4341002120000</v>
      </c>
      <c r="G1213" s="2" t="s">
        <v>191</v>
      </c>
      <c r="H1213" s="4">
        <v>2000</v>
      </c>
      <c r="I1213" s="4">
        <v>0</v>
      </c>
      <c r="J1213" s="4">
        <v>2000</v>
      </c>
      <c r="K1213" s="4">
        <v>4983.95</v>
      </c>
      <c r="L1213" s="4">
        <v>4528</v>
      </c>
      <c r="M1213" s="4">
        <v>4528</v>
      </c>
      <c r="N1213" s="4">
        <v>0</v>
      </c>
      <c r="O1213" s="4">
        <v>-2528</v>
      </c>
      <c r="P1213" s="20">
        <f t="shared" si="100"/>
        <v>2.2639999999999998</v>
      </c>
      <c r="Q1213" s="20">
        <f t="shared" si="96"/>
        <v>2.2639999999999998</v>
      </c>
      <c r="R1213" s="34">
        <f t="shared" si="101"/>
        <v>2528</v>
      </c>
      <c r="S1213" s="34">
        <f t="shared" si="98"/>
        <v>2528</v>
      </c>
    </row>
    <row r="1214" spans="1:19" hidden="1" x14ac:dyDescent="0.25">
      <c r="A1214" s="2">
        <v>4</v>
      </c>
      <c r="B1214" s="2">
        <v>34200</v>
      </c>
      <c r="C1214" s="2" t="s">
        <v>505</v>
      </c>
      <c r="D1214" s="2">
        <v>2120000</v>
      </c>
      <c r="E1214" s="2" t="s">
        <v>505</v>
      </c>
      <c r="F1214" s="2" t="str">
        <f t="shared" si="99"/>
        <v>4342002120000</v>
      </c>
      <c r="G1214" s="2" t="s">
        <v>191</v>
      </c>
      <c r="H1214" s="4">
        <v>2000</v>
      </c>
      <c r="I1214" s="4">
        <v>15000</v>
      </c>
      <c r="J1214" s="4">
        <v>17000</v>
      </c>
      <c r="K1214" s="4">
        <v>14242.73</v>
      </c>
      <c r="L1214" s="4">
        <v>14242.73</v>
      </c>
      <c r="M1214" s="4">
        <v>14242.73</v>
      </c>
      <c r="N1214" s="4">
        <v>0</v>
      </c>
      <c r="O1214" s="4">
        <v>2757.27</v>
      </c>
      <c r="P1214" s="20">
        <f t="shared" si="100"/>
        <v>7.1213649999999999</v>
      </c>
      <c r="Q1214" s="20">
        <f t="shared" si="96"/>
        <v>0.83780764705882349</v>
      </c>
      <c r="R1214" s="34">
        <f t="shared" si="101"/>
        <v>12242.73</v>
      </c>
      <c r="S1214" s="34">
        <f t="shared" si="98"/>
        <v>-2757.2700000000004</v>
      </c>
    </row>
    <row r="1215" spans="1:19" hidden="1" x14ac:dyDescent="0.25">
      <c r="A1215" s="2">
        <v>4</v>
      </c>
      <c r="B1215" s="2">
        <v>34201</v>
      </c>
      <c r="C1215" s="2" t="s">
        <v>505</v>
      </c>
      <c r="D1215" s="2">
        <v>2120000</v>
      </c>
      <c r="E1215" s="2" t="s">
        <v>505</v>
      </c>
      <c r="F1215" s="2" t="str">
        <f t="shared" si="99"/>
        <v>4342012120000</v>
      </c>
      <c r="G1215" s="2" t="s">
        <v>191</v>
      </c>
      <c r="H1215" s="4">
        <v>11000</v>
      </c>
      <c r="I1215" s="4">
        <v>0</v>
      </c>
      <c r="J1215" s="4">
        <v>11000</v>
      </c>
      <c r="K1215" s="4">
        <v>11062.51</v>
      </c>
      <c r="L1215" s="4">
        <v>11051.02</v>
      </c>
      <c r="M1215" s="4">
        <v>11051.02</v>
      </c>
      <c r="N1215" s="4">
        <v>0</v>
      </c>
      <c r="O1215" s="4">
        <v>-51.02</v>
      </c>
      <c r="P1215" s="20">
        <f t="shared" si="100"/>
        <v>1.0046381818181818</v>
      </c>
      <c r="Q1215" s="20">
        <f t="shared" si="96"/>
        <v>1.0046381818181818</v>
      </c>
      <c r="R1215" s="34">
        <f t="shared" si="101"/>
        <v>51.020000000000437</v>
      </c>
      <c r="S1215" s="34">
        <f t="shared" si="98"/>
        <v>51.020000000000437</v>
      </c>
    </row>
    <row r="1216" spans="1:19" hidden="1" x14ac:dyDescent="0.25">
      <c r="A1216" s="2">
        <v>4</v>
      </c>
      <c r="B1216" s="2">
        <v>34202</v>
      </c>
      <c r="C1216" s="2" t="s">
        <v>505</v>
      </c>
      <c r="D1216" s="2">
        <v>2120000</v>
      </c>
      <c r="E1216" s="2" t="s">
        <v>505</v>
      </c>
      <c r="F1216" s="2" t="str">
        <f t="shared" si="99"/>
        <v>4342022120000</v>
      </c>
      <c r="G1216" s="2" t="s">
        <v>191</v>
      </c>
      <c r="H1216" s="4">
        <v>10000</v>
      </c>
      <c r="I1216" s="4">
        <v>0</v>
      </c>
      <c r="J1216" s="4">
        <v>10000</v>
      </c>
      <c r="K1216" s="4">
        <v>3688.14</v>
      </c>
      <c r="L1216" s="4">
        <v>3688.14</v>
      </c>
      <c r="M1216" s="4">
        <v>3688.14</v>
      </c>
      <c r="N1216" s="4">
        <v>0</v>
      </c>
      <c r="O1216" s="4">
        <v>6311.86</v>
      </c>
      <c r="P1216" s="20">
        <f t="shared" si="100"/>
        <v>0.36881399999999998</v>
      </c>
      <c r="Q1216" s="20">
        <f t="shared" si="96"/>
        <v>0.36881399999999998</v>
      </c>
      <c r="R1216" s="34">
        <f t="shared" si="101"/>
        <v>-6311.8600000000006</v>
      </c>
      <c r="S1216" s="34">
        <f t="shared" si="98"/>
        <v>-6311.8600000000006</v>
      </c>
    </row>
    <row r="1217" spans="1:19" hidden="1" x14ac:dyDescent="0.25">
      <c r="A1217" s="2">
        <v>4</v>
      </c>
      <c r="B1217" s="2">
        <v>34203</v>
      </c>
      <c r="C1217" s="2" t="s">
        <v>505</v>
      </c>
      <c r="D1217" s="2">
        <v>2120000</v>
      </c>
      <c r="E1217" s="2" t="s">
        <v>505</v>
      </c>
      <c r="F1217" s="2" t="str">
        <f t="shared" si="99"/>
        <v>4342032120000</v>
      </c>
      <c r="G1217" s="2" t="s">
        <v>191</v>
      </c>
      <c r="H1217" s="4">
        <v>15000</v>
      </c>
      <c r="I1217" s="4">
        <v>0</v>
      </c>
      <c r="J1217" s="4">
        <v>15000</v>
      </c>
      <c r="K1217" s="4">
        <v>2473.96</v>
      </c>
      <c r="L1217" s="4">
        <v>2473.96</v>
      </c>
      <c r="M1217" s="4">
        <v>2473.96</v>
      </c>
      <c r="N1217" s="4">
        <v>0</v>
      </c>
      <c r="O1217" s="4">
        <v>12526.04</v>
      </c>
      <c r="P1217" s="20">
        <f t="shared" si="100"/>
        <v>0.16493066666666667</v>
      </c>
      <c r="Q1217" s="20">
        <f t="shared" si="96"/>
        <v>0.16493066666666667</v>
      </c>
      <c r="R1217" s="34">
        <f t="shared" si="101"/>
        <v>-12526.04</v>
      </c>
      <c r="S1217" s="34">
        <f t="shared" si="98"/>
        <v>-12526.04</v>
      </c>
    </row>
    <row r="1218" spans="1:19" hidden="1" x14ac:dyDescent="0.25">
      <c r="A1218" s="2">
        <v>4</v>
      </c>
      <c r="B1218" s="2">
        <v>34204</v>
      </c>
      <c r="C1218" s="2" t="s">
        <v>505</v>
      </c>
      <c r="D1218" s="2">
        <v>2120000</v>
      </c>
      <c r="E1218" s="2" t="s">
        <v>505</v>
      </c>
      <c r="F1218" s="2" t="str">
        <f t="shared" si="99"/>
        <v>4342042120000</v>
      </c>
      <c r="G1218" s="2" t="s">
        <v>191</v>
      </c>
      <c r="H1218" s="4">
        <v>1000</v>
      </c>
      <c r="I1218" s="4">
        <v>0</v>
      </c>
      <c r="J1218" s="4">
        <v>1000</v>
      </c>
      <c r="K1218" s="4">
        <v>392.93</v>
      </c>
      <c r="L1218" s="4">
        <v>392.93</v>
      </c>
      <c r="M1218" s="4">
        <v>392.93</v>
      </c>
      <c r="N1218" s="4">
        <v>0</v>
      </c>
      <c r="O1218" s="4">
        <v>607.07000000000005</v>
      </c>
      <c r="P1218" s="20">
        <f t="shared" si="100"/>
        <v>0.39293</v>
      </c>
      <c r="Q1218" s="20">
        <f t="shared" si="96"/>
        <v>0.39293</v>
      </c>
      <c r="R1218" s="34">
        <f t="shared" si="101"/>
        <v>-607.06999999999994</v>
      </c>
      <c r="S1218" s="34">
        <f t="shared" si="98"/>
        <v>-607.06999999999994</v>
      </c>
    </row>
    <row r="1219" spans="1:19" hidden="1" x14ac:dyDescent="0.25">
      <c r="A1219" s="2">
        <v>4</v>
      </c>
      <c r="B1219" s="2">
        <v>43201</v>
      </c>
      <c r="C1219" s="2" t="s">
        <v>505</v>
      </c>
      <c r="D1219" s="2">
        <v>2120000</v>
      </c>
      <c r="E1219" s="2" t="s">
        <v>505</v>
      </c>
      <c r="F1219" s="2" t="str">
        <f t="shared" si="99"/>
        <v>4432012120000</v>
      </c>
      <c r="G1219" s="2" t="s">
        <v>191</v>
      </c>
      <c r="H1219" s="4">
        <v>4000</v>
      </c>
      <c r="I1219" s="4">
        <v>3000</v>
      </c>
      <c r="J1219" s="4">
        <v>7000</v>
      </c>
      <c r="K1219" s="4">
        <v>5526.09</v>
      </c>
      <c r="L1219" s="4">
        <v>5526.09</v>
      </c>
      <c r="M1219" s="4">
        <v>5526.09</v>
      </c>
      <c r="N1219" s="4">
        <v>0</v>
      </c>
      <c r="O1219" s="4">
        <v>1473.91</v>
      </c>
      <c r="P1219" s="20">
        <f t="shared" si="100"/>
        <v>1.3815225</v>
      </c>
      <c r="Q1219" s="20">
        <f t="shared" ref="Q1219:Q1282" si="102">(L1219*100%)/J1219</f>
        <v>0.78944142857142863</v>
      </c>
      <c r="R1219" s="34">
        <f t="shared" ref="R1219:R1282" si="103">L1219-H1219</f>
        <v>1526.0900000000001</v>
      </c>
      <c r="S1219" s="34">
        <f t="shared" ref="S1219:S1282" si="104">L1219-J1219</f>
        <v>-1473.9099999999999</v>
      </c>
    </row>
    <row r="1220" spans="1:19" hidden="1" x14ac:dyDescent="0.25">
      <c r="A1220" s="2">
        <v>4</v>
      </c>
      <c r="B1220" s="2">
        <v>43301</v>
      </c>
      <c r="C1220" s="2" t="s">
        <v>505</v>
      </c>
      <c r="D1220" s="2">
        <v>2120000</v>
      </c>
      <c r="E1220" s="2" t="s">
        <v>505</v>
      </c>
      <c r="F1220" s="2" t="str">
        <f t="shared" si="99"/>
        <v>4433012120000</v>
      </c>
      <c r="G1220" s="2" t="s">
        <v>191</v>
      </c>
      <c r="H1220" s="4">
        <v>1000</v>
      </c>
      <c r="I1220" s="4">
        <v>0</v>
      </c>
      <c r="J1220" s="4">
        <v>1000</v>
      </c>
      <c r="K1220" s="4">
        <v>308.74</v>
      </c>
      <c r="L1220" s="4">
        <v>255.15</v>
      </c>
      <c r="M1220" s="4">
        <v>255.15</v>
      </c>
      <c r="N1220" s="4">
        <v>0</v>
      </c>
      <c r="O1220" s="4">
        <v>744.85</v>
      </c>
      <c r="P1220" s="20">
        <f t="shared" si="100"/>
        <v>0.25514999999999999</v>
      </c>
      <c r="Q1220" s="20">
        <f t="shared" si="102"/>
        <v>0.25514999999999999</v>
      </c>
      <c r="R1220" s="34">
        <f t="shared" si="103"/>
        <v>-744.85</v>
      </c>
      <c r="S1220" s="34">
        <f t="shared" si="104"/>
        <v>-744.85</v>
      </c>
    </row>
    <row r="1221" spans="1:19" hidden="1" x14ac:dyDescent="0.25">
      <c r="A1221" s="2">
        <v>4</v>
      </c>
      <c r="B1221" s="2">
        <v>44200</v>
      </c>
      <c r="C1221" s="2" t="s">
        <v>505</v>
      </c>
      <c r="D1221" s="2">
        <v>2120000</v>
      </c>
      <c r="E1221" s="2" t="s">
        <v>505</v>
      </c>
      <c r="F1221" s="2" t="str">
        <f t="shared" si="99"/>
        <v>4442002120000</v>
      </c>
      <c r="G1221" s="2" t="s">
        <v>191</v>
      </c>
      <c r="H1221" s="4">
        <v>4000</v>
      </c>
      <c r="I1221" s="4">
        <v>0</v>
      </c>
      <c r="J1221" s="4">
        <v>4000</v>
      </c>
      <c r="K1221" s="4">
        <v>1712.28</v>
      </c>
      <c r="L1221" s="4">
        <v>1712.28</v>
      </c>
      <c r="M1221" s="4">
        <v>1712.28</v>
      </c>
      <c r="N1221" s="4">
        <v>0</v>
      </c>
      <c r="O1221" s="4">
        <v>2287.7199999999998</v>
      </c>
      <c r="P1221" s="20">
        <f t="shared" si="100"/>
        <v>0.42807000000000001</v>
      </c>
      <c r="Q1221" s="20">
        <f t="shared" si="102"/>
        <v>0.42807000000000001</v>
      </c>
      <c r="R1221" s="34">
        <f t="shared" si="103"/>
        <v>-2287.7200000000003</v>
      </c>
      <c r="S1221" s="34">
        <f t="shared" si="104"/>
        <v>-2287.7200000000003</v>
      </c>
    </row>
    <row r="1222" spans="1:19" hidden="1" x14ac:dyDescent="0.25">
      <c r="A1222" s="2">
        <v>4</v>
      </c>
      <c r="B1222" s="2">
        <v>45901</v>
      </c>
      <c r="C1222" s="2" t="s">
        <v>505</v>
      </c>
      <c r="D1222" s="2">
        <v>2120000</v>
      </c>
      <c r="E1222" s="2" t="s">
        <v>505</v>
      </c>
      <c r="F1222" s="2" t="str">
        <f t="shared" si="99"/>
        <v>4459012120000</v>
      </c>
      <c r="G1222" s="2" t="s">
        <v>191</v>
      </c>
      <c r="H1222" s="4">
        <v>2000</v>
      </c>
      <c r="I1222" s="4">
        <v>0</v>
      </c>
      <c r="J1222" s="4">
        <v>2000</v>
      </c>
      <c r="K1222" s="4">
        <v>782.15</v>
      </c>
      <c r="L1222" s="4">
        <v>782.15</v>
      </c>
      <c r="M1222" s="4">
        <v>782.15</v>
      </c>
      <c r="N1222" s="4">
        <v>0</v>
      </c>
      <c r="O1222" s="4">
        <v>1217.8499999999999</v>
      </c>
      <c r="P1222" s="20">
        <f t="shared" si="100"/>
        <v>0.39107500000000001</v>
      </c>
      <c r="Q1222" s="20">
        <f t="shared" si="102"/>
        <v>0.39107500000000001</v>
      </c>
      <c r="R1222" s="34">
        <f t="shared" si="103"/>
        <v>-1217.8499999999999</v>
      </c>
      <c r="S1222" s="34">
        <f t="shared" si="104"/>
        <v>-1217.8499999999999</v>
      </c>
    </row>
    <row r="1223" spans="1:19" hidden="1" x14ac:dyDescent="0.25">
      <c r="A1223" s="2">
        <v>4</v>
      </c>
      <c r="B1223" s="2">
        <v>49100</v>
      </c>
      <c r="C1223" s="2" t="s">
        <v>505</v>
      </c>
      <c r="D1223" s="2">
        <v>2120000</v>
      </c>
      <c r="E1223" s="2" t="s">
        <v>505</v>
      </c>
      <c r="F1223" s="2" t="str">
        <f t="shared" si="99"/>
        <v>4491002120000</v>
      </c>
      <c r="G1223" s="2" t="s">
        <v>191</v>
      </c>
      <c r="H1223" s="4">
        <v>900</v>
      </c>
      <c r="I1223" s="4">
        <v>0</v>
      </c>
      <c r="J1223" s="4">
        <v>900</v>
      </c>
      <c r="K1223" s="4">
        <v>765.13</v>
      </c>
      <c r="L1223" s="4">
        <v>765.13</v>
      </c>
      <c r="M1223" s="4">
        <v>765.13</v>
      </c>
      <c r="N1223" s="4">
        <v>0</v>
      </c>
      <c r="O1223" s="4">
        <v>134.87</v>
      </c>
      <c r="P1223" s="20">
        <f t="shared" si="100"/>
        <v>0.85014444444444448</v>
      </c>
      <c r="Q1223" s="20">
        <f t="shared" si="102"/>
        <v>0.85014444444444448</v>
      </c>
      <c r="R1223" s="34">
        <f t="shared" si="103"/>
        <v>-134.87</v>
      </c>
      <c r="S1223" s="34">
        <f t="shared" si="104"/>
        <v>-134.87</v>
      </c>
    </row>
    <row r="1224" spans="1:19" hidden="1" x14ac:dyDescent="0.25">
      <c r="A1224" s="2">
        <v>4</v>
      </c>
      <c r="B1224" s="2">
        <v>92000</v>
      </c>
      <c r="C1224" s="2" t="s">
        <v>505</v>
      </c>
      <c r="D1224" s="2">
        <v>2120000</v>
      </c>
      <c r="E1224" s="2" t="s">
        <v>505</v>
      </c>
      <c r="F1224" s="2" t="str">
        <f t="shared" si="99"/>
        <v>4920002120000</v>
      </c>
      <c r="G1224" s="2" t="s">
        <v>191</v>
      </c>
      <c r="H1224" s="4">
        <v>10000</v>
      </c>
      <c r="I1224" s="4">
        <v>0</v>
      </c>
      <c r="J1224" s="4">
        <v>10000</v>
      </c>
      <c r="K1224" s="4">
        <v>2485.4699999999998</v>
      </c>
      <c r="L1224" s="4">
        <v>2485.4699999999998</v>
      </c>
      <c r="M1224" s="4">
        <v>2485.4699999999998</v>
      </c>
      <c r="N1224" s="4">
        <v>0</v>
      </c>
      <c r="O1224" s="4">
        <v>7514.53</v>
      </c>
      <c r="P1224" s="20">
        <f t="shared" si="100"/>
        <v>0.24854699999999999</v>
      </c>
      <c r="Q1224" s="20">
        <f t="shared" si="102"/>
        <v>0.24854699999999999</v>
      </c>
      <c r="R1224" s="34">
        <f t="shared" si="103"/>
        <v>-7514.5300000000007</v>
      </c>
      <c r="S1224" s="34">
        <f t="shared" si="104"/>
        <v>-7514.5300000000007</v>
      </c>
    </row>
    <row r="1225" spans="1:19" hidden="1" x14ac:dyDescent="0.25">
      <c r="A1225" s="2">
        <v>4</v>
      </c>
      <c r="B1225" s="2">
        <v>92001</v>
      </c>
      <c r="C1225" s="2" t="s">
        <v>505</v>
      </c>
      <c r="D1225" s="2">
        <v>2120000</v>
      </c>
      <c r="E1225" s="2" t="s">
        <v>505</v>
      </c>
      <c r="F1225" s="2" t="str">
        <f t="shared" si="99"/>
        <v>4920012120000</v>
      </c>
      <c r="G1225" s="2" t="s">
        <v>191</v>
      </c>
      <c r="H1225" s="4">
        <v>500</v>
      </c>
      <c r="I1225" s="4">
        <v>0</v>
      </c>
      <c r="J1225" s="4">
        <v>500</v>
      </c>
      <c r="K1225" s="4">
        <v>45.28</v>
      </c>
      <c r="L1225" s="4">
        <v>45.28</v>
      </c>
      <c r="M1225" s="4">
        <v>45.28</v>
      </c>
      <c r="N1225" s="4">
        <v>0</v>
      </c>
      <c r="O1225" s="4">
        <v>454.72</v>
      </c>
      <c r="P1225" s="20">
        <f t="shared" si="100"/>
        <v>9.0560000000000002E-2</v>
      </c>
      <c r="Q1225" s="20">
        <f t="shared" si="102"/>
        <v>9.0560000000000002E-2</v>
      </c>
      <c r="R1225" s="34">
        <f t="shared" si="103"/>
        <v>-454.72</v>
      </c>
      <c r="S1225" s="34">
        <f t="shared" si="104"/>
        <v>-454.72</v>
      </c>
    </row>
    <row r="1226" spans="1:19" hidden="1" x14ac:dyDescent="0.25">
      <c r="A1226" s="2">
        <v>4</v>
      </c>
      <c r="B1226" s="2">
        <v>92401</v>
      </c>
      <c r="C1226" s="2" t="s">
        <v>505</v>
      </c>
      <c r="D1226" s="2">
        <v>2120000</v>
      </c>
      <c r="E1226" s="2" t="s">
        <v>505</v>
      </c>
      <c r="F1226" s="2" t="str">
        <f t="shared" si="99"/>
        <v>4924012120000</v>
      </c>
      <c r="G1226" s="2" t="s">
        <v>191</v>
      </c>
      <c r="H1226" s="4">
        <v>5000</v>
      </c>
      <c r="I1226" s="4">
        <v>0</v>
      </c>
      <c r="J1226" s="4">
        <v>5000</v>
      </c>
      <c r="K1226" s="4">
        <v>3268.22</v>
      </c>
      <c r="L1226" s="4">
        <v>3268.22</v>
      </c>
      <c r="M1226" s="4">
        <v>3268.22</v>
      </c>
      <c r="N1226" s="4">
        <v>0</v>
      </c>
      <c r="O1226" s="4">
        <v>1731.78</v>
      </c>
      <c r="P1226" s="20">
        <f t="shared" si="100"/>
        <v>0.653644</v>
      </c>
      <c r="Q1226" s="20">
        <f t="shared" si="102"/>
        <v>0.653644</v>
      </c>
      <c r="R1226" s="34">
        <f t="shared" si="103"/>
        <v>-1731.7800000000002</v>
      </c>
      <c r="S1226" s="34">
        <f t="shared" si="104"/>
        <v>-1731.7800000000002</v>
      </c>
    </row>
    <row r="1227" spans="1:19" hidden="1" x14ac:dyDescent="0.25">
      <c r="A1227" s="2">
        <v>4</v>
      </c>
      <c r="B1227" s="2">
        <v>92402</v>
      </c>
      <c r="C1227" s="2" t="s">
        <v>505</v>
      </c>
      <c r="D1227" s="2">
        <v>2120000</v>
      </c>
      <c r="E1227" s="2" t="s">
        <v>505</v>
      </c>
      <c r="F1227" s="2" t="str">
        <f t="shared" si="99"/>
        <v>4924022120000</v>
      </c>
      <c r="G1227" s="2" t="s">
        <v>191</v>
      </c>
      <c r="H1227" s="4">
        <v>2000</v>
      </c>
      <c r="I1227" s="4">
        <v>0</v>
      </c>
      <c r="J1227" s="4">
        <v>2000</v>
      </c>
      <c r="K1227" s="4">
        <v>995.43</v>
      </c>
      <c r="L1227" s="4">
        <v>995.43</v>
      </c>
      <c r="M1227" s="4">
        <v>995.43</v>
      </c>
      <c r="N1227" s="4">
        <v>0</v>
      </c>
      <c r="O1227" s="4">
        <v>1004.57</v>
      </c>
      <c r="P1227" s="20">
        <f t="shared" si="100"/>
        <v>0.49771499999999996</v>
      </c>
      <c r="Q1227" s="20">
        <f t="shared" si="102"/>
        <v>0.49771499999999996</v>
      </c>
      <c r="R1227" s="34">
        <f t="shared" si="103"/>
        <v>-1004.57</v>
      </c>
      <c r="S1227" s="34">
        <f t="shared" si="104"/>
        <v>-1004.57</v>
      </c>
    </row>
    <row r="1228" spans="1:19" hidden="1" x14ac:dyDescent="0.25">
      <c r="A1228" s="2">
        <v>4</v>
      </c>
      <c r="B1228" s="2">
        <v>92403</v>
      </c>
      <c r="C1228" s="2" t="s">
        <v>505</v>
      </c>
      <c r="D1228" s="2">
        <v>2120000</v>
      </c>
      <c r="E1228" s="2" t="s">
        <v>505</v>
      </c>
      <c r="F1228" s="2" t="str">
        <f t="shared" si="99"/>
        <v>4924032120000</v>
      </c>
      <c r="G1228" s="2" t="s">
        <v>191</v>
      </c>
      <c r="H1228" s="4">
        <v>3100</v>
      </c>
      <c r="I1228" s="4">
        <v>0</v>
      </c>
      <c r="J1228" s="4">
        <v>3100</v>
      </c>
      <c r="K1228" s="4">
        <v>3321.54</v>
      </c>
      <c r="L1228" s="4">
        <v>3321.54</v>
      </c>
      <c r="M1228" s="4">
        <v>3321.54</v>
      </c>
      <c r="N1228" s="4">
        <v>0</v>
      </c>
      <c r="O1228" s="4">
        <v>-221.54</v>
      </c>
      <c r="P1228" s="20">
        <f t="shared" si="100"/>
        <v>1.0714645161290322</v>
      </c>
      <c r="Q1228" s="20">
        <f t="shared" si="102"/>
        <v>1.0714645161290322</v>
      </c>
      <c r="R1228" s="34">
        <f t="shared" si="103"/>
        <v>221.53999999999996</v>
      </c>
      <c r="S1228" s="34">
        <f t="shared" si="104"/>
        <v>221.53999999999996</v>
      </c>
    </row>
    <row r="1229" spans="1:19" hidden="1" x14ac:dyDescent="0.25">
      <c r="A1229" s="2">
        <v>4</v>
      </c>
      <c r="B1229" s="2">
        <v>92404</v>
      </c>
      <c r="C1229" s="2" t="s">
        <v>505</v>
      </c>
      <c r="D1229" s="2">
        <v>2120000</v>
      </c>
      <c r="E1229" s="2" t="s">
        <v>505</v>
      </c>
      <c r="F1229" s="2" t="str">
        <f t="shared" si="99"/>
        <v>4924042120000</v>
      </c>
      <c r="G1229" s="2" t="s">
        <v>191</v>
      </c>
      <c r="H1229" s="4">
        <v>2500</v>
      </c>
      <c r="I1229" s="4">
        <v>0</v>
      </c>
      <c r="J1229" s="4">
        <v>2500</v>
      </c>
      <c r="K1229" s="4">
        <v>1561.33</v>
      </c>
      <c r="L1229" s="4">
        <v>1561.33</v>
      </c>
      <c r="M1229" s="4">
        <v>1561.33</v>
      </c>
      <c r="N1229" s="4">
        <v>0</v>
      </c>
      <c r="O1229" s="4">
        <v>938.67</v>
      </c>
      <c r="P1229" s="20">
        <f t="shared" si="100"/>
        <v>0.62453199999999998</v>
      </c>
      <c r="Q1229" s="20">
        <f t="shared" si="102"/>
        <v>0.62453199999999998</v>
      </c>
      <c r="R1229" s="34">
        <f t="shared" si="103"/>
        <v>-938.67000000000007</v>
      </c>
      <c r="S1229" s="34">
        <f t="shared" si="104"/>
        <v>-938.67000000000007</v>
      </c>
    </row>
    <row r="1230" spans="1:19" hidden="1" x14ac:dyDescent="0.25">
      <c r="A1230" s="2">
        <v>4</v>
      </c>
      <c r="B1230" s="2">
        <v>92405</v>
      </c>
      <c r="C1230" s="2" t="s">
        <v>505</v>
      </c>
      <c r="D1230" s="2">
        <v>2120000</v>
      </c>
      <c r="E1230" s="2" t="s">
        <v>505</v>
      </c>
      <c r="F1230" s="2" t="str">
        <f t="shared" si="99"/>
        <v>4924052120000</v>
      </c>
      <c r="G1230" s="2" t="s">
        <v>191</v>
      </c>
      <c r="H1230" s="4">
        <v>300</v>
      </c>
      <c r="I1230" s="4">
        <v>0</v>
      </c>
      <c r="J1230" s="4">
        <v>300</v>
      </c>
      <c r="K1230" s="4">
        <v>880.5</v>
      </c>
      <c r="L1230" s="4">
        <v>880.5</v>
      </c>
      <c r="M1230" s="4">
        <v>880.5</v>
      </c>
      <c r="N1230" s="4">
        <v>0</v>
      </c>
      <c r="O1230" s="4">
        <v>-580.5</v>
      </c>
      <c r="P1230" s="20">
        <f t="shared" si="100"/>
        <v>2.9350000000000001</v>
      </c>
      <c r="Q1230" s="20">
        <f t="shared" si="102"/>
        <v>2.9350000000000001</v>
      </c>
      <c r="R1230" s="34">
        <f t="shared" si="103"/>
        <v>580.5</v>
      </c>
      <c r="S1230" s="34">
        <f t="shared" si="104"/>
        <v>580.5</v>
      </c>
    </row>
    <row r="1231" spans="1:19" hidden="1" x14ac:dyDescent="0.25">
      <c r="A1231" s="2">
        <v>4</v>
      </c>
      <c r="B1231" s="2">
        <v>92406</v>
      </c>
      <c r="C1231" s="2" t="s">
        <v>505</v>
      </c>
      <c r="D1231" s="2">
        <v>2120000</v>
      </c>
      <c r="E1231" s="2" t="s">
        <v>505</v>
      </c>
      <c r="F1231" s="2" t="str">
        <f t="shared" si="99"/>
        <v>4924062120000</v>
      </c>
      <c r="G1231" s="2" t="s">
        <v>191</v>
      </c>
      <c r="H1231" s="4">
        <v>2500</v>
      </c>
      <c r="I1231" s="4">
        <v>0</v>
      </c>
      <c r="J1231" s="4">
        <v>2500</v>
      </c>
      <c r="K1231" s="4">
        <v>5390.42</v>
      </c>
      <c r="L1231" s="4">
        <v>5390.42</v>
      </c>
      <c r="M1231" s="4">
        <v>5390.42</v>
      </c>
      <c r="N1231" s="4">
        <v>0</v>
      </c>
      <c r="O1231" s="4">
        <v>-2890.42</v>
      </c>
      <c r="P1231" s="20">
        <f t="shared" si="100"/>
        <v>2.1561680000000001</v>
      </c>
      <c r="Q1231" s="20">
        <f t="shared" si="102"/>
        <v>2.1561680000000001</v>
      </c>
      <c r="R1231" s="34">
        <f t="shared" si="103"/>
        <v>2890.42</v>
      </c>
      <c r="S1231" s="34">
        <f t="shared" si="104"/>
        <v>2890.42</v>
      </c>
    </row>
    <row r="1232" spans="1:19" hidden="1" x14ac:dyDescent="0.25">
      <c r="A1232" s="2">
        <v>6</v>
      </c>
      <c r="B1232" s="2">
        <v>24100</v>
      </c>
      <c r="C1232" s="2" t="s">
        <v>505</v>
      </c>
      <c r="D1232" s="2">
        <v>2120000</v>
      </c>
      <c r="E1232" s="2" t="s">
        <v>505</v>
      </c>
      <c r="F1232" s="2" t="str">
        <f t="shared" si="99"/>
        <v>6241002120000</v>
      </c>
      <c r="G1232" s="2" t="s">
        <v>191</v>
      </c>
      <c r="H1232" s="4">
        <v>2500</v>
      </c>
      <c r="I1232" s="4">
        <v>0</v>
      </c>
      <c r="J1232" s="4">
        <v>2500</v>
      </c>
      <c r="K1232" s="4">
        <v>1813.61</v>
      </c>
      <c r="L1232" s="4">
        <v>1813.61</v>
      </c>
      <c r="M1232" s="4">
        <v>1813.61</v>
      </c>
      <c r="N1232" s="4">
        <v>0</v>
      </c>
      <c r="O1232" s="4">
        <v>686.39</v>
      </c>
      <c r="P1232" s="20">
        <f t="shared" si="100"/>
        <v>0.72544399999999998</v>
      </c>
      <c r="Q1232" s="20">
        <f t="shared" si="102"/>
        <v>0.72544399999999998</v>
      </c>
      <c r="R1232" s="34">
        <f t="shared" si="103"/>
        <v>-686.3900000000001</v>
      </c>
      <c r="S1232" s="34">
        <f t="shared" si="104"/>
        <v>-686.3900000000001</v>
      </c>
    </row>
    <row r="1233" spans="1:19" hidden="1" x14ac:dyDescent="0.25">
      <c r="A1233" s="2">
        <v>6</v>
      </c>
      <c r="B1233" s="2">
        <v>24104</v>
      </c>
      <c r="C1233" s="2" t="s">
        <v>505</v>
      </c>
      <c r="D1233" s="2">
        <v>2120000</v>
      </c>
      <c r="E1233" s="2" t="s">
        <v>505</v>
      </c>
      <c r="F1233" s="2" t="str">
        <f t="shared" si="99"/>
        <v>6241042120000</v>
      </c>
      <c r="G1233" s="2" t="s">
        <v>191</v>
      </c>
      <c r="H1233" s="4">
        <v>800</v>
      </c>
      <c r="I1233" s="4">
        <v>0</v>
      </c>
      <c r="J1233" s="4">
        <v>800</v>
      </c>
      <c r="K1233" s="4">
        <v>0</v>
      </c>
      <c r="L1233" s="4">
        <v>0</v>
      </c>
      <c r="M1233" s="4">
        <v>0</v>
      </c>
      <c r="N1233" s="4">
        <v>0</v>
      </c>
      <c r="O1233" s="4">
        <v>800</v>
      </c>
      <c r="P1233" s="20">
        <f t="shared" si="100"/>
        <v>0</v>
      </c>
      <c r="Q1233" s="20">
        <f t="shared" si="102"/>
        <v>0</v>
      </c>
      <c r="R1233" s="34">
        <f t="shared" si="103"/>
        <v>-800</v>
      </c>
      <c r="S1233" s="34">
        <f t="shared" si="104"/>
        <v>-800</v>
      </c>
    </row>
    <row r="1234" spans="1:19" hidden="1" x14ac:dyDescent="0.25">
      <c r="A1234" s="2">
        <v>1</v>
      </c>
      <c r="B1234" s="2">
        <v>49100</v>
      </c>
      <c r="C1234" s="2" t="s">
        <v>505</v>
      </c>
      <c r="D1234" s="2">
        <v>2140001</v>
      </c>
      <c r="E1234" s="2" t="s">
        <v>505</v>
      </c>
      <c r="F1234" s="2" t="str">
        <f t="shared" si="99"/>
        <v>1491002140001</v>
      </c>
      <c r="G1234" s="2" t="s">
        <v>95</v>
      </c>
      <c r="H1234" s="4">
        <v>500</v>
      </c>
      <c r="I1234" s="4">
        <v>0</v>
      </c>
      <c r="J1234" s="4">
        <v>500</v>
      </c>
      <c r="K1234" s="4">
        <v>34.18</v>
      </c>
      <c r="L1234" s="4">
        <v>34.18</v>
      </c>
      <c r="M1234" s="4">
        <v>34.18</v>
      </c>
      <c r="N1234" s="4">
        <v>0</v>
      </c>
      <c r="O1234" s="4">
        <v>465.82</v>
      </c>
      <c r="P1234" s="20">
        <f t="shared" si="100"/>
        <v>6.8360000000000004E-2</v>
      </c>
      <c r="Q1234" s="20">
        <f t="shared" si="102"/>
        <v>6.8360000000000004E-2</v>
      </c>
      <c r="R1234" s="34">
        <f t="shared" si="103"/>
        <v>-465.82</v>
      </c>
      <c r="S1234" s="34">
        <f t="shared" si="104"/>
        <v>-465.82</v>
      </c>
    </row>
    <row r="1235" spans="1:19" hidden="1" x14ac:dyDescent="0.25">
      <c r="A1235" s="2">
        <v>2</v>
      </c>
      <c r="B1235" s="2">
        <v>13200</v>
      </c>
      <c r="C1235" s="2" t="s">
        <v>505</v>
      </c>
      <c r="D1235" s="2">
        <v>2140001</v>
      </c>
      <c r="E1235" s="2" t="s">
        <v>505</v>
      </c>
      <c r="F1235" s="2" t="str">
        <f t="shared" si="99"/>
        <v>2132002140001</v>
      </c>
      <c r="G1235" s="2" t="s">
        <v>95</v>
      </c>
      <c r="H1235" s="4">
        <v>4000</v>
      </c>
      <c r="I1235" s="4">
        <v>0</v>
      </c>
      <c r="J1235" s="4">
        <v>4000</v>
      </c>
      <c r="K1235" s="4">
        <v>2893.76</v>
      </c>
      <c r="L1235" s="4">
        <v>2893.76</v>
      </c>
      <c r="M1235" s="4">
        <v>2893.76</v>
      </c>
      <c r="N1235" s="4">
        <v>0</v>
      </c>
      <c r="O1235" s="4">
        <v>1106.24</v>
      </c>
      <c r="P1235" s="20">
        <f t="shared" si="100"/>
        <v>0.72344000000000008</v>
      </c>
      <c r="Q1235" s="20">
        <f t="shared" si="102"/>
        <v>0.72344000000000008</v>
      </c>
      <c r="R1235" s="34">
        <f t="shared" si="103"/>
        <v>-1106.2399999999998</v>
      </c>
      <c r="S1235" s="34">
        <f t="shared" si="104"/>
        <v>-1106.2399999999998</v>
      </c>
    </row>
    <row r="1236" spans="1:19" hidden="1" x14ac:dyDescent="0.25">
      <c r="A1236" s="2">
        <v>4</v>
      </c>
      <c r="B1236" s="2">
        <v>15320</v>
      </c>
      <c r="C1236" s="2" t="s">
        <v>505</v>
      </c>
      <c r="D1236" s="2">
        <v>2140001</v>
      </c>
      <c r="E1236" s="2" t="s">
        <v>505</v>
      </c>
      <c r="F1236" s="2" t="str">
        <f t="shared" si="99"/>
        <v>4153202140001</v>
      </c>
      <c r="G1236" s="2" t="s">
        <v>95</v>
      </c>
      <c r="H1236" s="4">
        <v>13000</v>
      </c>
      <c r="I1236" s="4">
        <v>0</v>
      </c>
      <c r="J1236" s="4">
        <v>13000</v>
      </c>
      <c r="K1236" s="4">
        <v>24837.82</v>
      </c>
      <c r="L1236" s="4">
        <v>24837.82</v>
      </c>
      <c r="M1236" s="4">
        <v>24837.82</v>
      </c>
      <c r="N1236" s="4">
        <v>0</v>
      </c>
      <c r="O1236" s="4">
        <v>-11837.82</v>
      </c>
      <c r="P1236" s="20">
        <f t="shared" si="100"/>
        <v>1.9106015384615385</v>
      </c>
      <c r="Q1236" s="20">
        <f t="shared" si="102"/>
        <v>1.9106015384615385</v>
      </c>
      <c r="R1236" s="34">
        <f t="shared" si="103"/>
        <v>11837.82</v>
      </c>
      <c r="S1236" s="34">
        <f t="shared" si="104"/>
        <v>11837.82</v>
      </c>
    </row>
    <row r="1237" spans="1:19" hidden="1" x14ac:dyDescent="0.25">
      <c r="A1237" s="2">
        <v>4</v>
      </c>
      <c r="B1237" s="2">
        <v>16300</v>
      </c>
      <c r="C1237" s="2" t="s">
        <v>505</v>
      </c>
      <c r="D1237" s="2">
        <v>2140001</v>
      </c>
      <c r="E1237" s="2" t="s">
        <v>505</v>
      </c>
      <c r="F1237" s="2" t="str">
        <f t="shared" si="99"/>
        <v>4163002140001</v>
      </c>
      <c r="G1237" s="2" t="s">
        <v>95</v>
      </c>
      <c r="H1237" s="4">
        <v>8000</v>
      </c>
      <c r="I1237" s="4">
        <v>0</v>
      </c>
      <c r="J1237" s="4">
        <v>8000</v>
      </c>
      <c r="K1237" s="4">
        <v>18219.96</v>
      </c>
      <c r="L1237" s="4">
        <v>18219.96</v>
      </c>
      <c r="M1237" s="4">
        <v>18219.96</v>
      </c>
      <c r="N1237" s="4">
        <v>0</v>
      </c>
      <c r="O1237" s="4">
        <v>-10219.959999999999</v>
      </c>
      <c r="P1237" s="20">
        <f t="shared" si="100"/>
        <v>2.277495</v>
      </c>
      <c r="Q1237" s="20">
        <f t="shared" si="102"/>
        <v>2.277495</v>
      </c>
      <c r="R1237" s="34">
        <f t="shared" si="103"/>
        <v>10219.959999999999</v>
      </c>
      <c r="S1237" s="34">
        <f t="shared" si="104"/>
        <v>10219.959999999999</v>
      </c>
    </row>
    <row r="1238" spans="1:19" hidden="1" x14ac:dyDescent="0.25">
      <c r="A1238" s="2">
        <v>4</v>
      </c>
      <c r="B1238" s="2">
        <v>16500</v>
      </c>
      <c r="C1238" s="2" t="s">
        <v>505</v>
      </c>
      <c r="D1238" s="2">
        <v>2140001</v>
      </c>
      <c r="E1238" s="2" t="s">
        <v>505</v>
      </c>
      <c r="F1238" s="2" t="str">
        <f t="shared" si="99"/>
        <v>4165002140001</v>
      </c>
      <c r="G1238" s="2" t="s">
        <v>95</v>
      </c>
      <c r="H1238" s="4">
        <v>2000</v>
      </c>
      <c r="I1238" s="4">
        <v>0</v>
      </c>
      <c r="J1238" s="4">
        <v>2000</v>
      </c>
      <c r="K1238" s="4">
        <v>3137.73</v>
      </c>
      <c r="L1238" s="4">
        <v>3137.73</v>
      </c>
      <c r="M1238" s="4">
        <v>3137.73</v>
      </c>
      <c r="N1238" s="4">
        <v>0</v>
      </c>
      <c r="O1238" s="4">
        <v>-1137.73</v>
      </c>
      <c r="P1238" s="20">
        <f t="shared" si="100"/>
        <v>1.568865</v>
      </c>
      <c r="Q1238" s="20">
        <f t="shared" si="102"/>
        <v>1.568865</v>
      </c>
      <c r="R1238" s="34">
        <f t="shared" si="103"/>
        <v>1137.73</v>
      </c>
      <c r="S1238" s="34">
        <f t="shared" si="104"/>
        <v>1137.73</v>
      </c>
    </row>
    <row r="1239" spans="1:19" hidden="1" x14ac:dyDescent="0.25">
      <c r="A1239" s="2">
        <v>4</v>
      </c>
      <c r="B1239" s="2">
        <v>17100</v>
      </c>
      <c r="C1239" s="2" t="s">
        <v>505</v>
      </c>
      <c r="D1239" s="2">
        <v>2140001</v>
      </c>
      <c r="E1239" s="2" t="s">
        <v>505</v>
      </c>
      <c r="F1239" s="2" t="str">
        <f t="shared" ref="F1239:F1302" si="105">_xlfn.CONCAT(A1239,B1239,D1239)</f>
        <v>4171002140001</v>
      </c>
      <c r="G1239" s="2" t="s">
        <v>95</v>
      </c>
      <c r="H1239" s="4">
        <v>7000</v>
      </c>
      <c r="I1239" s="4">
        <v>0</v>
      </c>
      <c r="J1239" s="4">
        <v>7000</v>
      </c>
      <c r="K1239" s="4">
        <v>5141.12</v>
      </c>
      <c r="L1239" s="4">
        <v>5141.12</v>
      </c>
      <c r="M1239" s="4">
        <v>5141.12</v>
      </c>
      <c r="N1239" s="4">
        <v>0</v>
      </c>
      <c r="O1239" s="4">
        <v>1858.88</v>
      </c>
      <c r="P1239" s="20">
        <f t="shared" ref="P1239:P1302" si="106">(L1239*100%)/H1239</f>
        <v>0.73444571428571426</v>
      </c>
      <c r="Q1239" s="20">
        <f t="shared" si="102"/>
        <v>0.73444571428571426</v>
      </c>
      <c r="R1239" s="34">
        <f t="shared" si="103"/>
        <v>-1858.88</v>
      </c>
      <c r="S1239" s="34">
        <f t="shared" si="104"/>
        <v>-1858.88</v>
      </c>
    </row>
    <row r="1240" spans="1:19" hidden="1" x14ac:dyDescent="0.25">
      <c r="A1240" s="2">
        <v>2</v>
      </c>
      <c r="B1240" s="2">
        <v>13200</v>
      </c>
      <c r="C1240" s="2" t="s">
        <v>505</v>
      </c>
      <c r="D1240" s="2">
        <v>2160003</v>
      </c>
      <c r="E1240" s="2" t="s">
        <v>505</v>
      </c>
      <c r="F1240" s="2" t="str">
        <f t="shared" si="105"/>
        <v>2132002160003</v>
      </c>
      <c r="G1240" s="2" t="s">
        <v>131</v>
      </c>
      <c r="H1240" s="4">
        <v>1000</v>
      </c>
      <c r="I1240" s="4">
        <v>0</v>
      </c>
      <c r="J1240" s="4">
        <v>1000</v>
      </c>
      <c r="K1240" s="4">
        <v>0</v>
      </c>
      <c r="L1240" s="4">
        <v>0</v>
      </c>
      <c r="M1240" s="4">
        <v>0</v>
      </c>
      <c r="N1240" s="4">
        <v>0</v>
      </c>
      <c r="O1240" s="4">
        <v>1000</v>
      </c>
      <c r="P1240" s="20">
        <f t="shared" si="106"/>
        <v>0</v>
      </c>
      <c r="Q1240" s="20">
        <f t="shared" si="102"/>
        <v>0</v>
      </c>
      <c r="R1240" s="34">
        <f t="shared" si="103"/>
        <v>-1000</v>
      </c>
      <c r="S1240" s="34">
        <f t="shared" si="104"/>
        <v>-1000</v>
      </c>
    </row>
    <row r="1241" spans="1:19" hidden="1" x14ac:dyDescent="0.25">
      <c r="A1241" s="2">
        <v>5</v>
      </c>
      <c r="B1241" s="2">
        <v>92401</v>
      </c>
      <c r="C1241" s="2" t="s">
        <v>505</v>
      </c>
      <c r="D1241" s="2">
        <v>2120001</v>
      </c>
      <c r="E1241" s="2" t="s">
        <v>505</v>
      </c>
      <c r="F1241" s="2" t="str">
        <f t="shared" si="105"/>
        <v>5924012120001</v>
      </c>
      <c r="G1241" s="2" t="s">
        <v>301</v>
      </c>
      <c r="H1241" s="4">
        <v>1000</v>
      </c>
      <c r="I1241" s="4">
        <v>0</v>
      </c>
      <c r="J1241" s="4">
        <v>1000</v>
      </c>
      <c r="K1241" s="4">
        <v>0</v>
      </c>
      <c r="L1241" s="4">
        <v>0</v>
      </c>
      <c r="M1241" s="4">
        <v>0</v>
      </c>
      <c r="N1241" s="4">
        <v>0</v>
      </c>
      <c r="O1241" s="4">
        <v>1000</v>
      </c>
      <c r="P1241" s="20">
        <f t="shared" si="106"/>
        <v>0</v>
      </c>
      <c r="Q1241" s="20">
        <f t="shared" si="102"/>
        <v>0</v>
      </c>
      <c r="R1241" s="34">
        <f t="shared" si="103"/>
        <v>-1000</v>
      </c>
      <c r="S1241" s="34">
        <f t="shared" si="104"/>
        <v>-1000</v>
      </c>
    </row>
    <row r="1242" spans="1:19" hidden="1" x14ac:dyDescent="0.25">
      <c r="A1242" s="2">
        <v>1</v>
      </c>
      <c r="B1242" s="2">
        <v>13200</v>
      </c>
      <c r="C1242" s="2" t="s">
        <v>505</v>
      </c>
      <c r="D1242" s="2">
        <v>2160001</v>
      </c>
      <c r="E1242" s="2" t="s">
        <v>505</v>
      </c>
      <c r="F1242" s="2" t="str">
        <f t="shared" si="105"/>
        <v>1132002160001</v>
      </c>
      <c r="G1242" s="2" t="s">
        <v>35</v>
      </c>
      <c r="H1242" s="4">
        <v>250</v>
      </c>
      <c r="I1242" s="4">
        <v>0</v>
      </c>
      <c r="J1242" s="4">
        <v>250</v>
      </c>
      <c r="K1242" s="4">
        <v>0</v>
      </c>
      <c r="L1242" s="4">
        <v>0</v>
      </c>
      <c r="M1242" s="4">
        <v>0</v>
      </c>
      <c r="N1242" s="4">
        <v>0</v>
      </c>
      <c r="O1242" s="4">
        <v>250</v>
      </c>
      <c r="P1242" s="20">
        <f t="shared" si="106"/>
        <v>0</v>
      </c>
      <c r="Q1242" s="20">
        <f t="shared" si="102"/>
        <v>0</v>
      </c>
      <c r="R1242" s="34">
        <f t="shared" si="103"/>
        <v>-250</v>
      </c>
      <c r="S1242" s="34">
        <f t="shared" si="104"/>
        <v>-250</v>
      </c>
    </row>
    <row r="1243" spans="1:19" hidden="1" x14ac:dyDescent="0.25">
      <c r="A1243" s="2">
        <v>1</v>
      </c>
      <c r="B1243" s="2">
        <v>15100</v>
      </c>
      <c r="C1243" s="2" t="s">
        <v>505</v>
      </c>
      <c r="D1243" s="2">
        <v>2160001</v>
      </c>
      <c r="E1243" s="2" t="s">
        <v>505</v>
      </c>
      <c r="F1243" s="2" t="str">
        <f t="shared" si="105"/>
        <v>1151002160001</v>
      </c>
      <c r="G1243" s="2" t="s">
        <v>35</v>
      </c>
      <c r="H1243" s="4">
        <v>500</v>
      </c>
      <c r="I1243" s="4">
        <v>0</v>
      </c>
      <c r="J1243" s="4">
        <v>500</v>
      </c>
      <c r="K1243" s="4">
        <v>0</v>
      </c>
      <c r="L1243" s="4">
        <v>0</v>
      </c>
      <c r="M1243" s="4">
        <v>0</v>
      </c>
      <c r="N1243" s="4">
        <v>0</v>
      </c>
      <c r="O1243" s="4">
        <v>500</v>
      </c>
      <c r="P1243" s="20">
        <f t="shared" si="106"/>
        <v>0</v>
      </c>
      <c r="Q1243" s="20">
        <f t="shared" si="102"/>
        <v>0</v>
      </c>
      <c r="R1243" s="34">
        <f t="shared" si="103"/>
        <v>-500</v>
      </c>
      <c r="S1243" s="34">
        <f t="shared" si="104"/>
        <v>-500</v>
      </c>
    </row>
    <row r="1244" spans="1:19" hidden="1" x14ac:dyDescent="0.25">
      <c r="A1244" s="2">
        <v>1</v>
      </c>
      <c r="B1244" s="2">
        <v>15200</v>
      </c>
      <c r="C1244" s="2" t="s">
        <v>505</v>
      </c>
      <c r="D1244" s="2">
        <v>2160001</v>
      </c>
      <c r="E1244" s="2" t="s">
        <v>505</v>
      </c>
      <c r="F1244" s="2" t="str">
        <f t="shared" si="105"/>
        <v>1152002160001</v>
      </c>
      <c r="G1244" s="2" t="s">
        <v>35</v>
      </c>
      <c r="H1244" s="4">
        <v>50</v>
      </c>
      <c r="I1244" s="4">
        <v>0</v>
      </c>
      <c r="J1244" s="4">
        <v>50</v>
      </c>
      <c r="K1244" s="4">
        <v>0</v>
      </c>
      <c r="L1244" s="4">
        <v>0</v>
      </c>
      <c r="M1244" s="4">
        <v>0</v>
      </c>
      <c r="N1244" s="4">
        <v>0</v>
      </c>
      <c r="O1244" s="4">
        <v>50</v>
      </c>
      <c r="P1244" s="20">
        <f t="shared" si="106"/>
        <v>0</v>
      </c>
      <c r="Q1244" s="20">
        <f t="shared" si="102"/>
        <v>0</v>
      </c>
      <c r="R1244" s="34">
        <f t="shared" si="103"/>
        <v>-50</v>
      </c>
      <c r="S1244" s="34">
        <f t="shared" si="104"/>
        <v>-50</v>
      </c>
    </row>
    <row r="1245" spans="1:19" hidden="1" x14ac:dyDescent="0.25">
      <c r="A1245" s="2">
        <v>1</v>
      </c>
      <c r="B1245" s="2">
        <v>15320</v>
      </c>
      <c r="C1245" s="2" t="s">
        <v>505</v>
      </c>
      <c r="D1245" s="2">
        <v>2160001</v>
      </c>
      <c r="E1245" s="2" t="s">
        <v>505</v>
      </c>
      <c r="F1245" s="2" t="str">
        <f t="shared" si="105"/>
        <v>1153202160001</v>
      </c>
      <c r="G1245" s="2" t="s">
        <v>35</v>
      </c>
      <c r="H1245" s="4">
        <v>500</v>
      </c>
      <c r="I1245" s="4">
        <v>0</v>
      </c>
      <c r="J1245" s="4">
        <v>500</v>
      </c>
      <c r="K1245" s="4">
        <v>611.04999999999995</v>
      </c>
      <c r="L1245" s="4">
        <v>0</v>
      </c>
      <c r="M1245" s="4">
        <v>0</v>
      </c>
      <c r="N1245" s="4">
        <v>0</v>
      </c>
      <c r="O1245" s="4">
        <v>500</v>
      </c>
      <c r="P1245" s="20">
        <f t="shared" si="106"/>
        <v>0</v>
      </c>
      <c r="Q1245" s="20">
        <f t="shared" si="102"/>
        <v>0</v>
      </c>
      <c r="R1245" s="34">
        <f t="shared" si="103"/>
        <v>-500</v>
      </c>
      <c r="S1245" s="34">
        <f t="shared" si="104"/>
        <v>-500</v>
      </c>
    </row>
    <row r="1246" spans="1:19" hidden="1" x14ac:dyDescent="0.25">
      <c r="A1246" s="2">
        <v>1</v>
      </c>
      <c r="B1246" s="2">
        <v>16500</v>
      </c>
      <c r="C1246" s="2" t="s">
        <v>505</v>
      </c>
      <c r="D1246" s="2">
        <v>2160001</v>
      </c>
      <c r="E1246" s="2" t="s">
        <v>505</v>
      </c>
      <c r="F1246" s="2" t="str">
        <f t="shared" si="105"/>
        <v>1165002160001</v>
      </c>
      <c r="G1246" s="2" t="s">
        <v>35</v>
      </c>
      <c r="H1246" s="4">
        <v>50</v>
      </c>
      <c r="I1246" s="4">
        <v>0</v>
      </c>
      <c r="J1246" s="4">
        <v>50</v>
      </c>
      <c r="K1246" s="4">
        <v>0</v>
      </c>
      <c r="L1246" s="4">
        <v>0</v>
      </c>
      <c r="M1246" s="4">
        <v>0</v>
      </c>
      <c r="N1246" s="4">
        <v>0</v>
      </c>
      <c r="O1246" s="4">
        <v>50</v>
      </c>
      <c r="P1246" s="20">
        <f t="shared" si="106"/>
        <v>0</v>
      </c>
      <c r="Q1246" s="20">
        <f t="shared" si="102"/>
        <v>0</v>
      </c>
      <c r="R1246" s="34">
        <f t="shared" si="103"/>
        <v>-50</v>
      </c>
      <c r="S1246" s="34">
        <f t="shared" si="104"/>
        <v>-50</v>
      </c>
    </row>
    <row r="1247" spans="1:19" hidden="1" x14ac:dyDescent="0.25">
      <c r="A1247" s="2">
        <v>1</v>
      </c>
      <c r="B1247" s="2">
        <v>17100</v>
      </c>
      <c r="C1247" s="2" t="s">
        <v>505</v>
      </c>
      <c r="D1247" s="2">
        <v>2160001</v>
      </c>
      <c r="E1247" s="2" t="s">
        <v>505</v>
      </c>
      <c r="F1247" s="2" t="str">
        <f t="shared" si="105"/>
        <v>1171002160001</v>
      </c>
      <c r="G1247" s="2" t="s">
        <v>35</v>
      </c>
      <c r="H1247" s="4">
        <v>50</v>
      </c>
      <c r="I1247" s="4">
        <v>0</v>
      </c>
      <c r="J1247" s="4">
        <v>50</v>
      </c>
      <c r="K1247" s="4">
        <v>0</v>
      </c>
      <c r="L1247" s="4">
        <v>0</v>
      </c>
      <c r="M1247" s="4">
        <v>0</v>
      </c>
      <c r="N1247" s="4">
        <v>0</v>
      </c>
      <c r="O1247" s="4">
        <v>50</v>
      </c>
      <c r="P1247" s="20">
        <f t="shared" si="106"/>
        <v>0</v>
      </c>
      <c r="Q1247" s="20">
        <f t="shared" si="102"/>
        <v>0</v>
      </c>
      <c r="R1247" s="34">
        <f t="shared" si="103"/>
        <v>-50</v>
      </c>
      <c r="S1247" s="34">
        <f t="shared" si="104"/>
        <v>-50</v>
      </c>
    </row>
    <row r="1248" spans="1:19" hidden="1" x14ac:dyDescent="0.25">
      <c r="A1248" s="2">
        <v>1</v>
      </c>
      <c r="B1248" s="2">
        <v>23100</v>
      </c>
      <c r="C1248" s="2" t="s">
        <v>505</v>
      </c>
      <c r="D1248" s="2">
        <v>2160001</v>
      </c>
      <c r="E1248" s="2" t="s">
        <v>505</v>
      </c>
      <c r="F1248" s="2" t="str">
        <f t="shared" si="105"/>
        <v>1231002160001</v>
      </c>
      <c r="G1248" s="2" t="s">
        <v>35</v>
      </c>
      <c r="H1248" s="4">
        <v>100</v>
      </c>
      <c r="I1248" s="4">
        <v>0</v>
      </c>
      <c r="J1248" s="4">
        <v>100</v>
      </c>
      <c r="K1248" s="4">
        <v>0</v>
      </c>
      <c r="L1248" s="4">
        <v>0</v>
      </c>
      <c r="M1248" s="4">
        <v>0</v>
      </c>
      <c r="N1248" s="4">
        <v>0</v>
      </c>
      <c r="O1248" s="4">
        <v>100</v>
      </c>
      <c r="P1248" s="20">
        <f t="shared" si="106"/>
        <v>0</v>
      </c>
      <c r="Q1248" s="20">
        <f t="shared" si="102"/>
        <v>0</v>
      </c>
      <c r="R1248" s="34">
        <f t="shared" si="103"/>
        <v>-100</v>
      </c>
      <c r="S1248" s="34">
        <f t="shared" si="104"/>
        <v>-100</v>
      </c>
    </row>
    <row r="1249" spans="1:19" hidden="1" x14ac:dyDescent="0.25">
      <c r="A1249" s="2">
        <v>1</v>
      </c>
      <c r="B1249" s="2">
        <v>23103</v>
      </c>
      <c r="C1249" s="2" t="s">
        <v>505</v>
      </c>
      <c r="D1249" s="2">
        <v>2160001</v>
      </c>
      <c r="E1249" s="2" t="s">
        <v>505</v>
      </c>
      <c r="F1249" s="2" t="str">
        <f t="shared" si="105"/>
        <v>1231032160001</v>
      </c>
      <c r="G1249" s="2" t="s">
        <v>35</v>
      </c>
      <c r="H1249" s="4">
        <v>150</v>
      </c>
      <c r="I1249" s="4">
        <v>0</v>
      </c>
      <c r="J1249" s="4">
        <v>150</v>
      </c>
      <c r="K1249" s="4">
        <v>0</v>
      </c>
      <c r="L1249" s="4">
        <v>0</v>
      </c>
      <c r="M1249" s="4">
        <v>0</v>
      </c>
      <c r="N1249" s="4">
        <v>0</v>
      </c>
      <c r="O1249" s="4">
        <v>150</v>
      </c>
      <c r="P1249" s="20">
        <f t="shared" si="106"/>
        <v>0</v>
      </c>
      <c r="Q1249" s="20">
        <f t="shared" si="102"/>
        <v>0</v>
      </c>
      <c r="R1249" s="34">
        <f t="shared" si="103"/>
        <v>-150</v>
      </c>
      <c r="S1249" s="34">
        <f t="shared" si="104"/>
        <v>-150</v>
      </c>
    </row>
    <row r="1250" spans="1:19" hidden="1" x14ac:dyDescent="0.25">
      <c r="A1250" s="2">
        <v>1</v>
      </c>
      <c r="B1250" s="2">
        <v>23104</v>
      </c>
      <c r="C1250" s="2" t="s">
        <v>505</v>
      </c>
      <c r="D1250" s="2">
        <v>2160001</v>
      </c>
      <c r="E1250" s="2" t="s">
        <v>505</v>
      </c>
      <c r="F1250" s="2" t="str">
        <f t="shared" si="105"/>
        <v>1231042160001</v>
      </c>
      <c r="G1250" s="2" t="s">
        <v>35</v>
      </c>
      <c r="H1250" s="4">
        <v>100</v>
      </c>
      <c r="I1250" s="4">
        <v>0</v>
      </c>
      <c r="J1250" s="4">
        <v>100</v>
      </c>
      <c r="K1250" s="4">
        <v>0</v>
      </c>
      <c r="L1250" s="4">
        <v>0</v>
      </c>
      <c r="M1250" s="4">
        <v>0</v>
      </c>
      <c r="N1250" s="4">
        <v>0</v>
      </c>
      <c r="O1250" s="4">
        <v>100</v>
      </c>
      <c r="P1250" s="20">
        <f t="shared" si="106"/>
        <v>0</v>
      </c>
      <c r="Q1250" s="20">
        <f t="shared" si="102"/>
        <v>0</v>
      </c>
      <c r="R1250" s="34">
        <f t="shared" si="103"/>
        <v>-100</v>
      </c>
      <c r="S1250" s="34">
        <f t="shared" si="104"/>
        <v>-100</v>
      </c>
    </row>
    <row r="1251" spans="1:19" hidden="1" x14ac:dyDescent="0.25">
      <c r="A1251" s="2">
        <v>1</v>
      </c>
      <c r="B1251" s="2">
        <v>24100</v>
      </c>
      <c r="C1251" s="2" t="s">
        <v>505</v>
      </c>
      <c r="D1251" s="2">
        <v>2160001</v>
      </c>
      <c r="E1251" s="2" t="s">
        <v>505</v>
      </c>
      <c r="F1251" s="2" t="str">
        <f t="shared" si="105"/>
        <v>1241002160001</v>
      </c>
      <c r="G1251" s="2" t="s">
        <v>35</v>
      </c>
      <c r="H1251" s="4">
        <v>300</v>
      </c>
      <c r="I1251" s="4">
        <v>0</v>
      </c>
      <c r="J1251" s="4">
        <v>300</v>
      </c>
      <c r="K1251" s="4">
        <v>0</v>
      </c>
      <c r="L1251" s="4">
        <v>0</v>
      </c>
      <c r="M1251" s="4">
        <v>0</v>
      </c>
      <c r="N1251" s="4">
        <v>0</v>
      </c>
      <c r="O1251" s="4">
        <v>300</v>
      </c>
      <c r="P1251" s="20">
        <f t="shared" si="106"/>
        <v>0</v>
      </c>
      <c r="Q1251" s="20">
        <f t="shared" si="102"/>
        <v>0</v>
      </c>
      <c r="R1251" s="34">
        <f t="shared" si="103"/>
        <v>-300</v>
      </c>
      <c r="S1251" s="34">
        <f t="shared" si="104"/>
        <v>-300</v>
      </c>
    </row>
    <row r="1252" spans="1:19" hidden="1" x14ac:dyDescent="0.25">
      <c r="A1252" s="2">
        <v>1</v>
      </c>
      <c r="B1252" s="2">
        <v>31100</v>
      </c>
      <c r="C1252" s="2" t="s">
        <v>505</v>
      </c>
      <c r="D1252" s="2">
        <v>2160001</v>
      </c>
      <c r="E1252" s="2" t="s">
        <v>505</v>
      </c>
      <c r="F1252" s="2" t="str">
        <f t="shared" si="105"/>
        <v>1311002160001</v>
      </c>
      <c r="G1252" s="2" t="s">
        <v>35</v>
      </c>
      <c r="H1252" s="4">
        <v>50</v>
      </c>
      <c r="I1252" s="4">
        <v>0</v>
      </c>
      <c r="J1252" s="4">
        <v>50</v>
      </c>
      <c r="K1252" s="4">
        <v>0</v>
      </c>
      <c r="L1252" s="4">
        <v>0</v>
      </c>
      <c r="M1252" s="4">
        <v>0</v>
      </c>
      <c r="N1252" s="4">
        <v>0</v>
      </c>
      <c r="O1252" s="4">
        <v>50</v>
      </c>
      <c r="P1252" s="20">
        <f t="shared" si="106"/>
        <v>0</v>
      </c>
      <c r="Q1252" s="20">
        <f t="shared" si="102"/>
        <v>0</v>
      </c>
      <c r="R1252" s="34">
        <f t="shared" si="103"/>
        <v>-50</v>
      </c>
      <c r="S1252" s="34">
        <f t="shared" si="104"/>
        <v>-50</v>
      </c>
    </row>
    <row r="1253" spans="1:19" hidden="1" x14ac:dyDescent="0.25">
      <c r="A1253" s="2">
        <v>1</v>
      </c>
      <c r="B1253" s="2">
        <v>32000</v>
      </c>
      <c r="C1253" s="2" t="s">
        <v>505</v>
      </c>
      <c r="D1253" s="2">
        <v>2160001</v>
      </c>
      <c r="E1253" s="2" t="s">
        <v>505</v>
      </c>
      <c r="F1253" s="2" t="str">
        <f t="shared" si="105"/>
        <v>1320002160001</v>
      </c>
      <c r="G1253" s="2" t="s">
        <v>35</v>
      </c>
      <c r="H1253" s="4">
        <v>50</v>
      </c>
      <c r="I1253" s="4">
        <v>0</v>
      </c>
      <c r="J1253" s="4">
        <v>50</v>
      </c>
      <c r="K1253" s="4">
        <v>0</v>
      </c>
      <c r="L1253" s="4">
        <v>0</v>
      </c>
      <c r="M1253" s="4">
        <v>0</v>
      </c>
      <c r="N1253" s="4">
        <v>0</v>
      </c>
      <c r="O1253" s="4">
        <v>50</v>
      </c>
      <c r="P1253" s="20">
        <f t="shared" si="106"/>
        <v>0</v>
      </c>
      <c r="Q1253" s="20">
        <f t="shared" si="102"/>
        <v>0</v>
      </c>
      <c r="R1253" s="34">
        <f t="shared" si="103"/>
        <v>-50</v>
      </c>
      <c r="S1253" s="34">
        <f t="shared" si="104"/>
        <v>-50</v>
      </c>
    </row>
    <row r="1254" spans="1:19" hidden="1" x14ac:dyDescent="0.25">
      <c r="A1254" s="2">
        <v>1</v>
      </c>
      <c r="B1254" s="2">
        <v>32304</v>
      </c>
      <c r="C1254" s="2" t="s">
        <v>505</v>
      </c>
      <c r="D1254" s="2">
        <v>2160001</v>
      </c>
      <c r="E1254" s="2" t="s">
        <v>505</v>
      </c>
      <c r="F1254" s="2" t="str">
        <f t="shared" si="105"/>
        <v>1323042160001</v>
      </c>
      <c r="G1254" s="2" t="s">
        <v>35</v>
      </c>
      <c r="H1254" s="4">
        <v>100</v>
      </c>
      <c r="I1254" s="4">
        <v>0</v>
      </c>
      <c r="J1254" s="4">
        <v>100</v>
      </c>
      <c r="K1254" s="4">
        <v>0</v>
      </c>
      <c r="L1254" s="4">
        <v>0</v>
      </c>
      <c r="M1254" s="4">
        <v>0</v>
      </c>
      <c r="N1254" s="4">
        <v>0</v>
      </c>
      <c r="O1254" s="4">
        <v>100</v>
      </c>
      <c r="P1254" s="20">
        <f t="shared" si="106"/>
        <v>0</v>
      </c>
      <c r="Q1254" s="20">
        <f t="shared" si="102"/>
        <v>0</v>
      </c>
      <c r="R1254" s="34">
        <f t="shared" si="103"/>
        <v>-100</v>
      </c>
      <c r="S1254" s="34">
        <f t="shared" si="104"/>
        <v>-100</v>
      </c>
    </row>
    <row r="1255" spans="1:19" hidden="1" x14ac:dyDescent="0.25">
      <c r="A1255" s="2">
        <v>1</v>
      </c>
      <c r="B1255" s="2">
        <v>32305</v>
      </c>
      <c r="C1255" s="2" t="s">
        <v>505</v>
      </c>
      <c r="D1255" s="2">
        <v>2160001</v>
      </c>
      <c r="E1255" s="2" t="s">
        <v>505</v>
      </c>
      <c r="F1255" s="2" t="str">
        <f t="shared" si="105"/>
        <v>1323052160001</v>
      </c>
      <c r="G1255" s="2" t="s">
        <v>35</v>
      </c>
      <c r="H1255" s="4">
        <v>100</v>
      </c>
      <c r="I1255" s="4">
        <v>0</v>
      </c>
      <c r="J1255" s="4">
        <v>100</v>
      </c>
      <c r="K1255" s="4">
        <v>0</v>
      </c>
      <c r="L1255" s="4">
        <v>0</v>
      </c>
      <c r="M1255" s="4">
        <v>0</v>
      </c>
      <c r="N1255" s="4">
        <v>0</v>
      </c>
      <c r="O1255" s="4">
        <v>100</v>
      </c>
      <c r="P1255" s="20">
        <f t="shared" si="106"/>
        <v>0</v>
      </c>
      <c r="Q1255" s="20">
        <f t="shared" si="102"/>
        <v>0</v>
      </c>
      <c r="R1255" s="34">
        <f t="shared" si="103"/>
        <v>-100</v>
      </c>
      <c r="S1255" s="34">
        <f t="shared" si="104"/>
        <v>-100</v>
      </c>
    </row>
    <row r="1256" spans="1:19" hidden="1" x14ac:dyDescent="0.25">
      <c r="A1256" s="2">
        <v>1</v>
      </c>
      <c r="B1256" s="2">
        <v>32600</v>
      </c>
      <c r="C1256" s="2" t="s">
        <v>505</v>
      </c>
      <c r="D1256" s="2">
        <v>2160001</v>
      </c>
      <c r="E1256" s="2" t="s">
        <v>505</v>
      </c>
      <c r="F1256" s="2" t="str">
        <f t="shared" si="105"/>
        <v>1326002160001</v>
      </c>
      <c r="G1256" s="2" t="s">
        <v>35</v>
      </c>
      <c r="H1256" s="4">
        <v>600</v>
      </c>
      <c r="I1256" s="4">
        <v>0</v>
      </c>
      <c r="J1256" s="4">
        <v>600</v>
      </c>
      <c r="K1256" s="4">
        <v>0</v>
      </c>
      <c r="L1256" s="4">
        <v>0</v>
      </c>
      <c r="M1256" s="4">
        <v>0</v>
      </c>
      <c r="N1256" s="4">
        <v>0</v>
      </c>
      <c r="O1256" s="4">
        <v>600</v>
      </c>
      <c r="P1256" s="20">
        <f t="shared" si="106"/>
        <v>0</v>
      </c>
      <c r="Q1256" s="20">
        <f t="shared" si="102"/>
        <v>0</v>
      </c>
      <c r="R1256" s="34">
        <f t="shared" si="103"/>
        <v>-600</v>
      </c>
      <c r="S1256" s="34">
        <f t="shared" si="104"/>
        <v>-600</v>
      </c>
    </row>
    <row r="1257" spans="1:19" hidden="1" x14ac:dyDescent="0.25">
      <c r="A1257" s="2">
        <v>1</v>
      </c>
      <c r="B1257" s="2">
        <v>32601</v>
      </c>
      <c r="C1257" s="2" t="s">
        <v>505</v>
      </c>
      <c r="D1257" s="2">
        <v>2160001</v>
      </c>
      <c r="E1257" s="2" t="s">
        <v>505</v>
      </c>
      <c r="F1257" s="2" t="str">
        <f t="shared" si="105"/>
        <v>1326012160001</v>
      </c>
      <c r="G1257" s="2" t="s">
        <v>35</v>
      </c>
      <c r="H1257" s="4">
        <v>500</v>
      </c>
      <c r="I1257" s="4">
        <v>0</v>
      </c>
      <c r="J1257" s="4">
        <v>500</v>
      </c>
      <c r="K1257" s="4">
        <v>306.66000000000003</v>
      </c>
      <c r="L1257" s="4">
        <v>306.66000000000003</v>
      </c>
      <c r="M1257" s="4">
        <v>306.66000000000003</v>
      </c>
      <c r="N1257" s="4">
        <v>0</v>
      </c>
      <c r="O1257" s="4">
        <v>193.34</v>
      </c>
      <c r="P1257" s="20">
        <f t="shared" si="106"/>
        <v>0.61332000000000009</v>
      </c>
      <c r="Q1257" s="20">
        <f t="shared" si="102"/>
        <v>0.61332000000000009</v>
      </c>
      <c r="R1257" s="34">
        <f t="shared" si="103"/>
        <v>-193.33999999999997</v>
      </c>
      <c r="S1257" s="34">
        <f t="shared" si="104"/>
        <v>-193.33999999999997</v>
      </c>
    </row>
    <row r="1258" spans="1:19" hidden="1" x14ac:dyDescent="0.25">
      <c r="A1258" s="2">
        <v>1</v>
      </c>
      <c r="B1258" s="2">
        <v>32701</v>
      </c>
      <c r="C1258" s="2" t="s">
        <v>505</v>
      </c>
      <c r="D1258" s="2">
        <v>2160001</v>
      </c>
      <c r="E1258" s="2" t="s">
        <v>505</v>
      </c>
      <c r="F1258" s="2" t="str">
        <f t="shared" si="105"/>
        <v>1327012160001</v>
      </c>
      <c r="G1258" s="2" t="s">
        <v>35</v>
      </c>
      <c r="H1258" s="4">
        <v>250</v>
      </c>
      <c r="I1258" s="4">
        <v>0</v>
      </c>
      <c r="J1258" s="4">
        <v>250</v>
      </c>
      <c r="K1258" s="4">
        <v>0</v>
      </c>
      <c r="L1258" s="4">
        <v>0</v>
      </c>
      <c r="M1258" s="4">
        <v>0</v>
      </c>
      <c r="N1258" s="4">
        <v>0</v>
      </c>
      <c r="O1258" s="4">
        <v>250</v>
      </c>
      <c r="P1258" s="20">
        <f t="shared" si="106"/>
        <v>0</v>
      </c>
      <c r="Q1258" s="20">
        <f t="shared" si="102"/>
        <v>0</v>
      </c>
      <c r="R1258" s="34">
        <f t="shared" si="103"/>
        <v>-250</v>
      </c>
      <c r="S1258" s="34">
        <f t="shared" si="104"/>
        <v>-250</v>
      </c>
    </row>
    <row r="1259" spans="1:19" hidden="1" x14ac:dyDescent="0.25">
      <c r="A1259" s="2">
        <v>1</v>
      </c>
      <c r="B1259" s="2">
        <v>32702</v>
      </c>
      <c r="C1259" s="2" t="s">
        <v>505</v>
      </c>
      <c r="D1259" s="2">
        <v>2160001</v>
      </c>
      <c r="E1259" s="2" t="s">
        <v>505</v>
      </c>
      <c r="F1259" s="2" t="str">
        <f t="shared" si="105"/>
        <v>1327022160001</v>
      </c>
      <c r="G1259" s="2" t="s">
        <v>35</v>
      </c>
      <c r="H1259" s="4">
        <v>100</v>
      </c>
      <c r="I1259" s="4">
        <v>0</v>
      </c>
      <c r="J1259" s="4">
        <v>100</v>
      </c>
      <c r="K1259" s="4">
        <v>0</v>
      </c>
      <c r="L1259" s="4">
        <v>0</v>
      </c>
      <c r="M1259" s="4">
        <v>0</v>
      </c>
      <c r="N1259" s="4">
        <v>0</v>
      </c>
      <c r="O1259" s="4">
        <v>100</v>
      </c>
      <c r="P1259" s="20">
        <f t="shared" si="106"/>
        <v>0</v>
      </c>
      <c r="Q1259" s="20">
        <f t="shared" si="102"/>
        <v>0</v>
      </c>
      <c r="R1259" s="34">
        <f t="shared" si="103"/>
        <v>-100</v>
      </c>
      <c r="S1259" s="34">
        <f t="shared" si="104"/>
        <v>-100</v>
      </c>
    </row>
    <row r="1260" spans="1:19" hidden="1" x14ac:dyDescent="0.25">
      <c r="A1260" s="2">
        <v>1</v>
      </c>
      <c r="B1260" s="2">
        <v>33000</v>
      </c>
      <c r="C1260" s="2" t="s">
        <v>505</v>
      </c>
      <c r="D1260" s="2">
        <v>2160001</v>
      </c>
      <c r="E1260" s="2" t="s">
        <v>505</v>
      </c>
      <c r="F1260" s="2" t="str">
        <f t="shared" si="105"/>
        <v>1330002160001</v>
      </c>
      <c r="G1260" s="2" t="s">
        <v>35</v>
      </c>
      <c r="H1260" s="4">
        <v>400</v>
      </c>
      <c r="I1260" s="4">
        <v>0</v>
      </c>
      <c r="J1260" s="4">
        <v>400</v>
      </c>
      <c r="K1260" s="4">
        <v>87</v>
      </c>
      <c r="L1260" s="4">
        <v>87</v>
      </c>
      <c r="M1260" s="4">
        <v>87</v>
      </c>
      <c r="N1260" s="4">
        <v>0</v>
      </c>
      <c r="O1260" s="4">
        <v>313</v>
      </c>
      <c r="P1260" s="20">
        <f t="shared" si="106"/>
        <v>0.2175</v>
      </c>
      <c r="Q1260" s="20">
        <f t="shared" si="102"/>
        <v>0.2175</v>
      </c>
      <c r="R1260" s="34">
        <f t="shared" si="103"/>
        <v>-313</v>
      </c>
      <c r="S1260" s="34">
        <f t="shared" si="104"/>
        <v>-313</v>
      </c>
    </row>
    <row r="1261" spans="1:19" hidden="1" x14ac:dyDescent="0.25">
      <c r="A1261" s="2">
        <v>1</v>
      </c>
      <c r="B1261" s="2">
        <v>33210</v>
      </c>
      <c r="C1261" s="2" t="s">
        <v>505</v>
      </c>
      <c r="D1261" s="2">
        <v>2160001</v>
      </c>
      <c r="E1261" s="2" t="s">
        <v>505</v>
      </c>
      <c r="F1261" s="2" t="str">
        <f t="shared" si="105"/>
        <v>1332102160001</v>
      </c>
      <c r="G1261" s="2" t="s">
        <v>35</v>
      </c>
      <c r="H1261" s="4">
        <v>250</v>
      </c>
      <c r="I1261" s="4">
        <v>0</v>
      </c>
      <c r="J1261" s="4">
        <v>250</v>
      </c>
      <c r="K1261" s="4">
        <v>0</v>
      </c>
      <c r="L1261" s="4">
        <v>0</v>
      </c>
      <c r="M1261" s="4">
        <v>0</v>
      </c>
      <c r="N1261" s="4">
        <v>0</v>
      </c>
      <c r="O1261" s="4">
        <v>250</v>
      </c>
      <c r="P1261" s="20">
        <f t="shared" si="106"/>
        <v>0</v>
      </c>
      <c r="Q1261" s="20">
        <f t="shared" si="102"/>
        <v>0</v>
      </c>
      <c r="R1261" s="34">
        <f t="shared" si="103"/>
        <v>-250</v>
      </c>
      <c r="S1261" s="34">
        <f t="shared" si="104"/>
        <v>-250</v>
      </c>
    </row>
    <row r="1262" spans="1:19" hidden="1" x14ac:dyDescent="0.25">
      <c r="A1262" s="2">
        <v>1</v>
      </c>
      <c r="B1262" s="2">
        <v>33301</v>
      </c>
      <c r="C1262" s="2" t="s">
        <v>505</v>
      </c>
      <c r="D1262" s="2">
        <v>2160001</v>
      </c>
      <c r="E1262" s="2" t="s">
        <v>505</v>
      </c>
      <c r="F1262" s="2" t="str">
        <f t="shared" si="105"/>
        <v>1333012160001</v>
      </c>
      <c r="G1262" s="2" t="s">
        <v>35</v>
      </c>
      <c r="H1262" s="4">
        <v>100</v>
      </c>
      <c r="I1262" s="4">
        <v>0</v>
      </c>
      <c r="J1262" s="4">
        <v>100</v>
      </c>
      <c r="K1262" s="4">
        <v>549.72</v>
      </c>
      <c r="L1262" s="4">
        <v>549.72</v>
      </c>
      <c r="M1262" s="4">
        <v>549.72</v>
      </c>
      <c r="N1262" s="4">
        <v>0</v>
      </c>
      <c r="O1262" s="4">
        <v>-449.72</v>
      </c>
      <c r="P1262" s="20">
        <f t="shared" si="106"/>
        <v>5.4972000000000003</v>
      </c>
      <c r="Q1262" s="20">
        <f t="shared" si="102"/>
        <v>5.4972000000000003</v>
      </c>
      <c r="R1262" s="34">
        <f t="shared" si="103"/>
        <v>449.72</v>
      </c>
      <c r="S1262" s="34">
        <f t="shared" si="104"/>
        <v>449.72</v>
      </c>
    </row>
    <row r="1263" spans="1:19" hidden="1" x14ac:dyDescent="0.25">
      <c r="A1263" s="2">
        <v>1</v>
      </c>
      <c r="B1263" s="2">
        <v>33302</v>
      </c>
      <c r="C1263" s="2" t="s">
        <v>505</v>
      </c>
      <c r="D1263" s="2">
        <v>2160001</v>
      </c>
      <c r="E1263" s="2" t="s">
        <v>505</v>
      </c>
      <c r="F1263" s="2" t="str">
        <f t="shared" si="105"/>
        <v>1333022160001</v>
      </c>
      <c r="G1263" s="2" t="s">
        <v>35</v>
      </c>
      <c r="H1263" s="4">
        <v>150</v>
      </c>
      <c r="I1263" s="4">
        <v>0</v>
      </c>
      <c r="J1263" s="4">
        <v>150</v>
      </c>
      <c r="K1263" s="4">
        <v>2357.08</v>
      </c>
      <c r="L1263" s="4">
        <v>2357.08</v>
      </c>
      <c r="M1263" s="4">
        <v>2357.08</v>
      </c>
      <c r="N1263" s="4">
        <v>0</v>
      </c>
      <c r="O1263" s="4">
        <v>-2207.08</v>
      </c>
      <c r="P1263" s="20">
        <f t="shared" si="106"/>
        <v>15.713866666666666</v>
      </c>
      <c r="Q1263" s="20">
        <f t="shared" si="102"/>
        <v>15.713866666666666</v>
      </c>
      <c r="R1263" s="34">
        <f t="shared" si="103"/>
        <v>2207.08</v>
      </c>
      <c r="S1263" s="34">
        <f t="shared" si="104"/>
        <v>2207.08</v>
      </c>
    </row>
    <row r="1264" spans="1:19" hidden="1" x14ac:dyDescent="0.25">
      <c r="A1264" s="2">
        <v>1</v>
      </c>
      <c r="B1264" s="2">
        <v>34000</v>
      </c>
      <c r="C1264" s="2" t="s">
        <v>505</v>
      </c>
      <c r="D1264" s="2">
        <v>2160001</v>
      </c>
      <c r="E1264" s="2" t="s">
        <v>505</v>
      </c>
      <c r="F1264" s="2" t="str">
        <f t="shared" si="105"/>
        <v>1340002160001</v>
      </c>
      <c r="G1264" s="2" t="s">
        <v>35</v>
      </c>
      <c r="H1264" s="4">
        <v>100</v>
      </c>
      <c r="I1264" s="4">
        <v>0</v>
      </c>
      <c r="J1264" s="4">
        <v>100</v>
      </c>
      <c r="K1264" s="4">
        <v>0</v>
      </c>
      <c r="L1264" s="4">
        <v>0</v>
      </c>
      <c r="M1264" s="4">
        <v>0</v>
      </c>
      <c r="N1264" s="4">
        <v>0</v>
      </c>
      <c r="O1264" s="4">
        <v>100</v>
      </c>
      <c r="P1264" s="20">
        <f t="shared" si="106"/>
        <v>0</v>
      </c>
      <c r="Q1264" s="20">
        <f t="shared" si="102"/>
        <v>0</v>
      </c>
      <c r="R1264" s="34">
        <f t="shared" si="103"/>
        <v>-100</v>
      </c>
      <c r="S1264" s="34">
        <f t="shared" si="104"/>
        <v>-100</v>
      </c>
    </row>
    <row r="1265" spans="1:19" hidden="1" x14ac:dyDescent="0.25">
      <c r="A1265" s="2">
        <v>1</v>
      </c>
      <c r="B1265" s="2">
        <v>34202</v>
      </c>
      <c r="C1265" s="2" t="s">
        <v>505</v>
      </c>
      <c r="D1265" s="2">
        <v>2160001</v>
      </c>
      <c r="E1265" s="2" t="s">
        <v>505</v>
      </c>
      <c r="F1265" s="2" t="str">
        <f t="shared" si="105"/>
        <v>1342022160001</v>
      </c>
      <c r="G1265" s="2" t="s">
        <v>35</v>
      </c>
      <c r="H1265" s="4">
        <v>100</v>
      </c>
      <c r="I1265" s="4">
        <v>0</v>
      </c>
      <c r="J1265" s="4">
        <v>100</v>
      </c>
      <c r="K1265" s="4">
        <v>0</v>
      </c>
      <c r="L1265" s="4">
        <v>0</v>
      </c>
      <c r="M1265" s="4">
        <v>0</v>
      </c>
      <c r="N1265" s="4">
        <v>0</v>
      </c>
      <c r="O1265" s="4">
        <v>100</v>
      </c>
      <c r="P1265" s="20">
        <f t="shared" si="106"/>
        <v>0</v>
      </c>
      <c r="Q1265" s="20">
        <f t="shared" si="102"/>
        <v>0</v>
      </c>
      <c r="R1265" s="34">
        <f t="shared" si="103"/>
        <v>-100</v>
      </c>
      <c r="S1265" s="34">
        <f t="shared" si="104"/>
        <v>-100</v>
      </c>
    </row>
    <row r="1266" spans="1:19" hidden="1" x14ac:dyDescent="0.25">
      <c r="A1266" s="2">
        <v>1</v>
      </c>
      <c r="B1266" s="2">
        <v>34203</v>
      </c>
      <c r="C1266" s="2" t="s">
        <v>505</v>
      </c>
      <c r="D1266" s="2">
        <v>2160001</v>
      </c>
      <c r="E1266" s="2" t="s">
        <v>505</v>
      </c>
      <c r="F1266" s="2" t="str">
        <f t="shared" si="105"/>
        <v>1342032160001</v>
      </c>
      <c r="G1266" s="2" t="s">
        <v>35</v>
      </c>
      <c r="H1266" s="4">
        <v>3900</v>
      </c>
      <c r="I1266" s="4">
        <v>0</v>
      </c>
      <c r="J1266" s="4">
        <v>3900</v>
      </c>
      <c r="K1266" s="4">
        <v>997.04</v>
      </c>
      <c r="L1266" s="4">
        <v>997.04</v>
      </c>
      <c r="M1266" s="4">
        <v>997.04</v>
      </c>
      <c r="N1266" s="4">
        <v>0</v>
      </c>
      <c r="O1266" s="4">
        <v>2902.96</v>
      </c>
      <c r="P1266" s="20">
        <f t="shared" si="106"/>
        <v>0.25565128205128207</v>
      </c>
      <c r="Q1266" s="20">
        <f t="shared" si="102"/>
        <v>0.25565128205128207</v>
      </c>
      <c r="R1266" s="34">
        <f t="shared" si="103"/>
        <v>-2902.96</v>
      </c>
      <c r="S1266" s="34">
        <f t="shared" si="104"/>
        <v>-2902.96</v>
      </c>
    </row>
    <row r="1267" spans="1:19" hidden="1" x14ac:dyDescent="0.25">
      <c r="A1267" s="2">
        <v>1</v>
      </c>
      <c r="B1267" s="2">
        <v>43000</v>
      </c>
      <c r="C1267" s="2" t="s">
        <v>505</v>
      </c>
      <c r="D1267" s="2">
        <v>2160001</v>
      </c>
      <c r="E1267" s="2" t="s">
        <v>505</v>
      </c>
      <c r="F1267" s="2" t="str">
        <f t="shared" si="105"/>
        <v>1430002160001</v>
      </c>
      <c r="G1267" s="2" t="s">
        <v>35</v>
      </c>
      <c r="H1267" s="4">
        <v>150</v>
      </c>
      <c r="I1267" s="4">
        <v>0</v>
      </c>
      <c r="J1267" s="4">
        <v>150</v>
      </c>
      <c r="K1267" s="4">
        <v>0</v>
      </c>
      <c r="L1267" s="4">
        <v>0</v>
      </c>
      <c r="M1267" s="4">
        <v>0</v>
      </c>
      <c r="N1267" s="4">
        <v>0</v>
      </c>
      <c r="O1267" s="4">
        <v>150</v>
      </c>
      <c r="P1267" s="20">
        <f t="shared" si="106"/>
        <v>0</v>
      </c>
      <c r="Q1267" s="20">
        <f t="shared" si="102"/>
        <v>0</v>
      </c>
      <c r="R1267" s="34">
        <f t="shared" si="103"/>
        <v>-150</v>
      </c>
      <c r="S1267" s="34">
        <f t="shared" si="104"/>
        <v>-150</v>
      </c>
    </row>
    <row r="1268" spans="1:19" hidden="1" x14ac:dyDescent="0.25">
      <c r="A1268" s="2">
        <v>1</v>
      </c>
      <c r="B1268" s="2">
        <v>43301</v>
      </c>
      <c r="C1268" s="2" t="s">
        <v>505</v>
      </c>
      <c r="D1268" s="2">
        <v>2160001</v>
      </c>
      <c r="E1268" s="2" t="s">
        <v>505</v>
      </c>
      <c r="F1268" s="2" t="str">
        <f t="shared" si="105"/>
        <v>1433012160001</v>
      </c>
      <c r="G1268" s="2" t="s">
        <v>35</v>
      </c>
      <c r="H1268" s="4">
        <v>50</v>
      </c>
      <c r="I1268" s="4">
        <v>0</v>
      </c>
      <c r="J1268" s="4">
        <v>50</v>
      </c>
      <c r="K1268" s="4">
        <v>0</v>
      </c>
      <c r="L1268" s="4">
        <v>0</v>
      </c>
      <c r="M1268" s="4">
        <v>0</v>
      </c>
      <c r="N1268" s="4">
        <v>0</v>
      </c>
      <c r="O1268" s="4">
        <v>50</v>
      </c>
      <c r="P1268" s="20">
        <f t="shared" si="106"/>
        <v>0</v>
      </c>
      <c r="Q1268" s="20">
        <f t="shared" si="102"/>
        <v>0</v>
      </c>
      <c r="R1268" s="34">
        <f t="shared" si="103"/>
        <v>-50</v>
      </c>
      <c r="S1268" s="34">
        <f t="shared" si="104"/>
        <v>-50</v>
      </c>
    </row>
    <row r="1269" spans="1:19" hidden="1" x14ac:dyDescent="0.25">
      <c r="A1269" s="2">
        <v>1</v>
      </c>
      <c r="B1269" s="2">
        <v>45901</v>
      </c>
      <c r="C1269" s="2" t="s">
        <v>505</v>
      </c>
      <c r="D1269" s="2">
        <v>2160001</v>
      </c>
      <c r="E1269" s="2" t="s">
        <v>505</v>
      </c>
      <c r="F1269" s="2" t="str">
        <f t="shared" si="105"/>
        <v>1459012160001</v>
      </c>
      <c r="G1269" s="2" t="s">
        <v>35</v>
      </c>
      <c r="H1269" s="4">
        <v>7000</v>
      </c>
      <c r="I1269" s="4">
        <v>0</v>
      </c>
      <c r="J1269" s="4">
        <v>7000</v>
      </c>
      <c r="K1269" s="4">
        <v>8594.32</v>
      </c>
      <c r="L1269" s="4">
        <v>7240.43</v>
      </c>
      <c r="M1269" s="4">
        <v>7240.43</v>
      </c>
      <c r="N1269" s="4">
        <v>0</v>
      </c>
      <c r="O1269" s="4">
        <v>-240.43</v>
      </c>
      <c r="P1269" s="20">
        <f t="shared" si="106"/>
        <v>1.0343471428571429</v>
      </c>
      <c r="Q1269" s="20">
        <f t="shared" si="102"/>
        <v>1.0343471428571429</v>
      </c>
      <c r="R1269" s="34">
        <f t="shared" si="103"/>
        <v>240.43000000000029</v>
      </c>
      <c r="S1269" s="34">
        <f t="shared" si="104"/>
        <v>240.43000000000029</v>
      </c>
    </row>
    <row r="1270" spans="1:19" hidden="1" x14ac:dyDescent="0.25">
      <c r="A1270" s="2">
        <v>1</v>
      </c>
      <c r="B1270" s="2">
        <v>49100</v>
      </c>
      <c r="C1270" s="2" t="s">
        <v>505</v>
      </c>
      <c r="D1270" s="2">
        <v>2160001</v>
      </c>
      <c r="E1270" s="2" t="s">
        <v>505</v>
      </c>
      <c r="F1270" s="2" t="str">
        <f t="shared" si="105"/>
        <v>1491002160001</v>
      </c>
      <c r="G1270" s="2" t="s">
        <v>35</v>
      </c>
      <c r="H1270" s="4">
        <v>200</v>
      </c>
      <c r="I1270" s="4">
        <v>0</v>
      </c>
      <c r="J1270" s="4">
        <v>200</v>
      </c>
      <c r="K1270" s="4">
        <v>0</v>
      </c>
      <c r="L1270" s="4">
        <v>0</v>
      </c>
      <c r="M1270" s="4">
        <v>0</v>
      </c>
      <c r="N1270" s="4">
        <v>0</v>
      </c>
      <c r="O1270" s="4">
        <v>200</v>
      </c>
      <c r="P1270" s="20">
        <f t="shared" si="106"/>
        <v>0</v>
      </c>
      <c r="Q1270" s="20">
        <f t="shared" si="102"/>
        <v>0</v>
      </c>
      <c r="R1270" s="34">
        <f t="shared" si="103"/>
        <v>-200</v>
      </c>
      <c r="S1270" s="34">
        <f t="shared" si="104"/>
        <v>-200</v>
      </c>
    </row>
    <row r="1271" spans="1:19" hidden="1" x14ac:dyDescent="0.25">
      <c r="A1271" s="2">
        <v>1</v>
      </c>
      <c r="B1271" s="2">
        <v>92000</v>
      </c>
      <c r="C1271" s="2" t="s">
        <v>505</v>
      </c>
      <c r="D1271" s="2">
        <v>2160001</v>
      </c>
      <c r="E1271" s="2" t="s">
        <v>505</v>
      </c>
      <c r="F1271" s="2" t="str">
        <f t="shared" si="105"/>
        <v>1920002160001</v>
      </c>
      <c r="G1271" s="2" t="s">
        <v>35</v>
      </c>
      <c r="H1271" s="4">
        <v>17900</v>
      </c>
      <c r="I1271" s="4">
        <v>214.78</v>
      </c>
      <c r="J1271" s="4">
        <v>18114.78</v>
      </c>
      <c r="K1271" s="4">
        <v>7556.73</v>
      </c>
      <c r="L1271" s="4">
        <v>6145.56</v>
      </c>
      <c r="M1271" s="4">
        <v>6145.56</v>
      </c>
      <c r="N1271" s="4">
        <v>0</v>
      </c>
      <c r="O1271" s="4">
        <v>11969.22</v>
      </c>
      <c r="P1271" s="20">
        <f t="shared" si="106"/>
        <v>0.34332737430167598</v>
      </c>
      <c r="Q1271" s="20">
        <f t="shared" si="102"/>
        <v>0.33925667328005094</v>
      </c>
      <c r="R1271" s="34">
        <f t="shared" si="103"/>
        <v>-11754.439999999999</v>
      </c>
      <c r="S1271" s="34">
        <f t="shared" si="104"/>
        <v>-11969.219999999998</v>
      </c>
    </row>
    <row r="1272" spans="1:19" hidden="1" x14ac:dyDescent="0.25">
      <c r="A1272" s="2">
        <v>1</v>
      </c>
      <c r="B1272" s="2">
        <v>92400</v>
      </c>
      <c r="C1272" s="2" t="s">
        <v>505</v>
      </c>
      <c r="D1272" s="2">
        <v>2160001</v>
      </c>
      <c r="E1272" s="2" t="s">
        <v>505</v>
      </c>
      <c r="F1272" s="2" t="str">
        <f t="shared" si="105"/>
        <v>1924002160001</v>
      </c>
      <c r="G1272" s="2" t="s">
        <v>35</v>
      </c>
      <c r="H1272" s="4">
        <v>50</v>
      </c>
      <c r="I1272" s="4">
        <v>0</v>
      </c>
      <c r="J1272" s="4">
        <v>50</v>
      </c>
      <c r="K1272" s="4">
        <v>0</v>
      </c>
      <c r="L1272" s="4">
        <v>0</v>
      </c>
      <c r="M1272" s="4">
        <v>0</v>
      </c>
      <c r="N1272" s="4">
        <v>0</v>
      </c>
      <c r="O1272" s="4">
        <v>50</v>
      </c>
      <c r="P1272" s="20">
        <f t="shared" si="106"/>
        <v>0</v>
      </c>
      <c r="Q1272" s="20">
        <f t="shared" si="102"/>
        <v>0</v>
      </c>
      <c r="R1272" s="34">
        <f t="shared" si="103"/>
        <v>-50</v>
      </c>
      <c r="S1272" s="34">
        <f t="shared" si="104"/>
        <v>-50</v>
      </c>
    </row>
    <row r="1273" spans="1:19" hidden="1" x14ac:dyDescent="0.25">
      <c r="A1273" s="2">
        <v>1</v>
      </c>
      <c r="B1273" s="2">
        <v>92401</v>
      </c>
      <c r="C1273" s="2" t="s">
        <v>505</v>
      </c>
      <c r="D1273" s="2">
        <v>2160001</v>
      </c>
      <c r="E1273" s="2" t="s">
        <v>505</v>
      </c>
      <c r="F1273" s="2" t="str">
        <f t="shared" si="105"/>
        <v>1924012160001</v>
      </c>
      <c r="G1273" s="2" t="s">
        <v>35</v>
      </c>
      <c r="H1273" s="4">
        <v>50</v>
      </c>
      <c r="I1273" s="4">
        <v>0</v>
      </c>
      <c r="J1273" s="4">
        <v>50</v>
      </c>
      <c r="K1273" s="4">
        <v>0</v>
      </c>
      <c r="L1273" s="4">
        <v>0</v>
      </c>
      <c r="M1273" s="4">
        <v>0</v>
      </c>
      <c r="N1273" s="4">
        <v>0</v>
      </c>
      <c r="O1273" s="4">
        <v>50</v>
      </c>
      <c r="P1273" s="20">
        <f t="shared" si="106"/>
        <v>0</v>
      </c>
      <c r="Q1273" s="20">
        <f t="shared" si="102"/>
        <v>0</v>
      </c>
      <c r="R1273" s="34">
        <f t="shared" si="103"/>
        <v>-50</v>
      </c>
      <c r="S1273" s="34">
        <f t="shared" si="104"/>
        <v>-50</v>
      </c>
    </row>
    <row r="1274" spans="1:19" hidden="1" x14ac:dyDescent="0.25">
      <c r="A1274" s="2">
        <v>1</v>
      </c>
      <c r="B1274" s="2">
        <v>93100</v>
      </c>
      <c r="C1274" s="2" t="s">
        <v>505</v>
      </c>
      <c r="D1274" s="2">
        <v>2160001</v>
      </c>
      <c r="E1274" s="2" t="s">
        <v>505</v>
      </c>
      <c r="F1274" s="2" t="str">
        <f t="shared" si="105"/>
        <v>1931002160001</v>
      </c>
      <c r="G1274" s="2" t="s">
        <v>35</v>
      </c>
      <c r="H1274" s="4">
        <v>200</v>
      </c>
      <c r="I1274" s="4">
        <v>0</v>
      </c>
      <c r="J1274" s="4">
        <v>200</v>
      </c>
      <c r="K1274" s="4">
        <v>0</v>
      </c>
      <c r="L1274" s="4">
        <v>0</v>
      </c>
      <c r="M1274" s="4">
        <v>0</v>
      </c>
      <c r="N1274" s="4">
        <v>0</v>
      </c>
      <c r="O1274" s="4">
        <v>200</v>
      </c>
      <c r="P1274" s="20">
        <f t="shared" si="106"/>
        <v>0</v>
      </c>
      <c r="Q1274" s="20">
        <f t="shared" si="102"/>
        <v>0</v>
      </c>
      <c r="R1274" s="34">
        <f t="shared" si="103"/>
        <v>-200</v>
      </c>
      <c r="S1274" s="34">
        <f t="shared" si="104"/>
        <v>-200</v>
      </c>
    </row>
    <row r="1275" spans="1:19" hidden="1" x14ac:dyDescent="0.25">
      <c r="A1275" s="2">
        <v>9</v>
      </c>
      <c r="B1275" s="2">
        <v>34200</v>
      </c>
      <c r="C1275" s="2" t="s">
        <v>505</v>
      </c>
      <c r="D1275" s="2">
        <v>2100002</v>
      </c>
      <c r="E1275" s="2" t="s">
        <v>505</v>
      </c>
      <c r="F1275" s="2" t="str">
        <f t="shared" si="105"/>
        <v>9342002100002</v>
      </c>
      <c r="G1275" s="2" t="s">
        <v>451</v>
      </c>
      <c r="H1275" s="4">
        <v>2000</v>
      </c>
      <c r="I1275" s="4">
        <v>0</v>
      </c>
      <c r="J1275" s="4">
        <v>2000</v>
      </c>
      <c r="K1275" s="4">
        <v>0</v>
      </c>
      <c r="L1275" s="4">
        <v>0</v>
      </c>
      <c r="M1275" s="4">
        <v>0</v>
      </c>
      <c r="N1275" s="4">
        <v>0</v>
      </c>
      <c r="O1275" s="4">
        <v>2000</v>
      </c>
      <c r="P1275" s="20">
        <f t="shared" si="106"/>
        <v>0</v>
      </c>
      <c r="Q1275" s="20">
        <f t="shared" si="102"/>
        <v>0</v>
      </c>
      <c r="R1275" s="34">
        <f t="shared" si="103"/>
        <v>-2000</v>
      </c>
      <c r="S1275" s="34">
        <f t="shared" si="104"/>
        <v>-2000</v>
      </c>
    </row>
    <row r="1276" spans="1:19" hidden="1" x14ac:dyDescent="0.25">
      <c r="A1276" s="2">
        <v>1</v>
      </c>
      <c r="B1276" s="2">
        <v>49101</v>
      </c>
      <c r="C1276" s="2" t="s">
        <v>505</v>
      </c>
      <c r="D1276" s="2">
        <v>2279954</v>
      </c>
      <c r="E1276" s="2" t="s">
        <v>505</v>
      </c>
      <c r="F1276" s="2" t="str">
        <f t="shared" si="105"/>
        <v>1491012279954</v>
      </c>
      <c r="G1276" s="2" t="s">
        <v>98</v>
      </c>
      <c r="H1276" s="4">
        <v>4835.97</v>
      </c>
      <c r="I1276" s="4">
        <v>0</v>
      </c>
      <c r="J1276" s="4">
        <v>4835.97</v>
      </c>
      <c r="K1276" s="4">
        <v>4835.96</v>
      </c>
      <c r="L1276" s="4">
        <v>4835.96</v>
      </c>
      <c r="M1276" s="4">
        <v>4835.96</v>
      </c>
      <c r="N1276" s="4">
        <v>0</v>
      </c>
      <c r="O1276" s="4">
        <v>0.01</v>
      </c>
      <c r="P1276" s="20">
        <f t="shared" si="106"/>
        <v>0.99999793216252375</v>
      </c>
      <c r="Q1276" s="20">
        <f t="shared" si="102"/>
        <v>0.99999793216252375</v>
      </c>
      <c r="R1276" s="34">
        <f t="shared" si="103"/>
        <v>-1.0000000000218279E-2</v>
      </c>
      <c r="S1276" s="34">
        <f t="shared" si="104"/>
        <v>-1.0000000000218279E-2</v>
      </c>
    </row>
    <row r="1277" spans="1:19" hidden="1" x14ac:dyDescent="0.25">
      <c r="A1277" s="2">
        <v>6</v>
      </c>
      <c r="B1277" s="2">
        <v>32600</v>
      </c>
      <c r="C1277" s="2" t="s">
        <v>505</v>
      </c>
      <c r="D1277" s="2">
        <v>2130002</v>
      </c>
      <c r="E1277" s="2" t="s">
        <v>505</v>
      </c>
      <c r="F1277" s="2" t="str">
        <f t="shared" si="105"/>
        <v>6326002130002</v>
      </c>
      <c r="G1277" s="2" t="s">
        <v>333</v>
      </c>
      <c r="H1277" s="4">
        <v>1000</v>
      </c>
      <c r="I1277" s="4">
        <v>0</v>
      </c>
      <c r="J1277" s="4">
        <v>1000</v>
      </c>
      <c r="K1277" s="4">
        <v>759</v>
      </c>
      <c r="L1277" s="4">
        <v>759</v>
      </c>
      <c r="M1277" s="4">
        <v>759</v>
      </c>
      <c r="N1277" s="4">
        <v>0</v>
      </c>
      <c r="O1277" s="4">
        <v>241</v>
      </c>
      <c r="P1277" s="20">
        <f t="shared" si="106"/>
        <v>0.75900000000000001</v>
      </c>
      <c r="Q1277" s="20">
        <f t="shared" si="102"/>
        <v>0.75900000000000001</v>
      </c>
      <c r="R1277" s="34">
        <f t="shared" si="103"/>
        <v>-241</v>
      </c>
      <c r="S1277" s="34">
        <f t="shared" si="104"/>
        <v>-241</v>
      </c>
    </row>
    <row r="1278" spans="1:19" hidden="1" x14ac:dyDescent="0.25">
      <c r="A1278" s="2">
        <v>1</v>
      </c>
      <c r="B1278" s="2">
        <v>33302</v>
      </c>
      <c r="C1278" s="2" t="s">
        <v>505</v>
      </c>
      <c r="D1278" s="2">
        <v>2130001</v>
      </c>
      <c r="E1278" s="2" t="s">
        <v>505</v>
      </c>
      <c r="F1278" s="2" t="str">
        <f t="shared" si="105"/>
        <v>1333022130001</v>
      </c>
      <c r="G1278" s="2" t="s">
        <v>74</v>
      </c>
      <c r="H1278" s="4">
        <v>3750</v>
      </c>
      <c r="I1278" s="4">
        <v>77.930000000000007</v>
      </c>
      <c r="J1278" s="4">
        <v>3827.93</v>
      </c>
      <c r="K1278" s="4">
        <v>1618.05</v>
      </c>
      <c r="L1278" s="4">
        <v>1228.47</v>
      </c>
      <c r="M1278" s="4">
        <v>1228.47</v>
      </c>
      <c r="N1278" s="4">
        <v>0</v>
      </c>
      <c r="O1278" s="4">
        <v>2599.46</v>
      </c>
      <c r="P1278" s="20">
        <f t="shared" si="106"/>
        <v>0.32759199999999999</v>
      </c>
      <c r="Q1278" s="20">
        <f t="shared" si="102"/>
        <v>0.3209227963938735</v>
      </c>
      <c r="R1278" s="34">
        <f t="shared" si="103"/>
        <v>-2521.5299999999997</v>
      </c>
      <c r="S1278" s="34">
        <f t="shared" si="104"/>
        <v>-2599.46</v>
      </c>
    </row>
    <row r="1279" spans="1:19" hidden="1" x14ac:dyDescent="0.25">
      <c r="A1279" s="2">
        <v>1</v>
      </c>
      <c r="B1279" s="2">
        <v>49100</v>
      </c>
      <c r="C1279" s="2" t="s">
        <v>505</v>
      </c>
      <c r="D1279" s="2">
        <v>2130001</v>
      </c>
      <c r="E1279" s="2" t="s">
        <v>505</v>
      </c>
      <c r="F1279" s="2" t="str">
        <f t="shared" si="105"/>
        <v>1491002130001</v>
      </c>
      <c r="G1279" s="2" t="s">
        <v>74</v>
      </c>
      <c r="H1279" s="4">
        <v>700</v>
      </c>
      <c r="I1279" s="4">
        <v>0</v>
      </c>
      <c r="J1279" s="4">
        <v>700</v>
      </c>
      <c r="K1279" s="4">
        <v>212.68</v>
      </c>
      <c r="L1279" s="4">
        <v>212.68</v>
      </c>
      <c r="M1279" s="4">
        <v>212.68</v>
      </c>
      <c r="N1279" s="4">
        <v>0</v>
      </c>
      <c r="O1279" s="4">
        <v>487.32</v>
      </c>
      <c r="P1279" s="20">
        <f t="shared" si="106"/>
        <v>0.30382857142857145</v>
      </c>
      <c r="Q1279" s="20">
        <f t="shared" si="102"/>
        <v>0.30382857142857145</v>
      </c>
      <c r="R1279" s="34">
        <f t="shared" si="103"/>
        <v>-487.32</v>
      </c>
      <c r="S1279" s="34">
        <f t="shared" si="104"/>
        <v>-487.32</v>
      </c>
    </row>
    <row r="1280" spans="1:19" hidden="1" x14ac:dyDescent="0.25">
      <c r="A1280" s="2">
        <v>2</v>
      </c>
      <c r="B1280" s="2">
        <v>43301</v>
      </c>
      <c r="C1280" s="2" t="s">
        <v>505</v>
      </c>
      <c r="D1280" s="2">
        <v>2130001</v>
      </c>
      <c r="E1280" s="2" t="s">
        <v>505</v>
      </c>
      <c r="F1280" s="2" t="str">
        <f t="shared" si="105"/>
        <v>2433012130001</v>
      </c>
      <c r="G1280" s="2" t="s">
        <v>74</v>
      </c>
      <c r="H1280" s="4">
        <v>2000</v>
      </c>
      <c r="I1280" s="4">
        <v>0</v>
      </c>
      <c r="J1280" s="4">
        <v>2000</v>
      </c>
      <c r="K1280" s="4">
        <v>3780.92</v>
      </c>
      <c r="L1280" s="4">
        <v>3780.92</v>
      </c>
      <c r="M1280" s="4">
        <v>3780.92</v>
      </c>
      <c r="N1280" s="4">
        <v>0</v>
      </c>
      <c r="O1280" s="4">
        <v>-1780.92</v>
      </c>
      <c r="P1280" s="20">
        <f t="shared" si="106"/>
        <v>1.89046</v>
      </c>
      <c r="Q1280" s="20">
        <f t="shared" si="102"/>
        <v>1.89046</v>
      </c>
      <c r="R1280" s="34">
        <f t="shared" si="103"/>
        <v>1780.92</v>
      </c>
      <c r="S1280" s="34">
        <f t="shared" si="104"/>
        <v>1780.92</v>
      </c>
    </row>
    <row r="1281" spans="1:19" hidden="1" x14ac:dyDescent="0.25">
      <c r="A1281" s="2">
        <v>2</v>
      </c>
      <c r="B1281" s="2">
        <v>44200</v>
      </c>
      <c r="C1281" s="2" t="s">
        <v>505</v>
      </c>
      <c r="D1281" s="2">
        <v>2130001</v>
      </c>
      <c r="E1281" s="2" t="s">
        <v>505</v>
      </c>
      <c r="F1281" s="2" t="str">
        <f t="shared" si="105"/>
        <v>2442002130001</v>
      </c>
      <c r="G1281" s="2" t="s">
        <v>74</v>
      </c>
      <c r="H1281" s="4">
        <v>500</v>
      </c>
      <c r="I1281" s="4">
        <v>0</v>
      </c>
      <c r="J1281" s="4">
        <v>500</v>
      </c>
      <c r="K1281" s="4">
        <v>0</v>
      </c>
      <c r="L1281" s="4">
        <v>0</v>
      </c>
      <c r="M1281" s="4">
        <v>0</v>
      </c>
      <c r="N1281" s="4">
        <v>0</v>
      </c>
      <c r="O1281" s="4">
        <v>500</v>
      </c>
      <c r="P1281" s="20">
        <f t="shared" si="106"/>
        <v>0</v>
      </c>
      <c r="Q1281" s="20">
        <f t="shared" si="102"/>
        <v>0</v>
      </c>
      <c r="R1281" s="34">
        <f t="shared" si="103"/>
        <v>-500</v>
      </c>
      <c r="S1281" s="34">
        <f t="shared" si="104"/>
        <v>-500</v>
      </c>
    </row>
    <row r="1282" spans="1:19" hidden="1" x14ac:dyDescent="0.25">
      <c r="A1282" s="2">
        <v>2</v>
      </c>
      <c r="B1282" s="2">
        <v>45901</v>
      </c>
      <c r="C1282" s="2" t="s">
        <v>505</v>
      </c>
      <c r="D1282" s="2">
        <v>2130001</v>
      </c>
      <c r="E1282" s="2" t="s">
        <v>505</v>
      </c>
      <c r="F1282" s="2" t="str">
        <f t="shared" si="105"/>
        <v>2459012130001</v>
      </c>
      <c r="G1282" s="2" t="s">
        <v>74</v>
      </c>
      <c r="H1282" s="4">
        <v>4500</v>
      </c>
      <c r="I1282" s="4">
        <v>77.92</v>
      </c>
      <c r="J1282" s="4">
        <v>4577.92</v>
      </c>
      <c r="K1282" s="4">
        <v>3712.7</v>
      </c>
      <c r="L1282" s="4">
        <v>3214.81</v>
      </c>
      <c r="M1282" s="4">
        <v>3214.81</v>
      </c>
      <c r="N1282" s="4">
        <v>0</v>
      </c>
      <c r="O1282" s="4">
        <v>1363.11</v>
      </c>
      <c r="P1282" s="20">
        <f t="shared" si="106"/>
        <v>0.71440222222222216</v>
      </c>
      <c r="Q1282" s="20">
        <f t="shared" si="102"/>
        <v>0.70224250314553327</v>
      </c>
      <c r="R1282" s="34">
        <f t="shared" si="103"/>
        <v>-1285.19</v>
      </c>
      <c r="S1282" s="34">
        <f t="shared" si="104"/>
        <v>-1363.1100000000001</v>
      </c>
    </row>
    <row r="1283" spans="1:19" hidden="1" x14ac:dyDescent="0.25">
      <c r="A1283" s="2">
        <v>4</v>
      </c>
      <c r="B1283" s="2">
        <v>13200</v>
      </c>
      <c r="C1283" s="2" t="s">
        <v>505</v>
      </c>
      <c r="D1283" s="2">
        <v>2130001</v>
      </c>
      <c r="E1283" s="2" t="s">
        <v>505</v>
      </c>
      <c r="F1283" s="2" t="str">
        <f t="shared" si="105"/>
        <v>4132002130001</v>
      </c>
      <c r="G1283" s="2" t="s">
        <v>74</v>
      </c>
      <c r="H1283" s="4">
        <v>2000</v>
      </c>
      <c r="I1283" s="4">
        <v>0</v>
      </c>
      <c r="J1283" s="4">
        <v>2000</v>
      </c>
      <c r="K1283" s="4">
        <v>475.42</v>
      </c>
      <c r="L1283" s="4">
        <v>475.42</v>
      </c>
      <c r="M1283" s="4">
        <v>475.42</v>
      </c>
      <c r="N1283" s="4">
        <v>0</v>
      </c>
      <c r="O1283" s="4">
        <v>1524.58</v>
      </c>
      <c r="P1283" s="20">
        <f t="shared" si="106"/>
        <v>0.23771</v>
      </c>
      <c r="Q1283" s="20">
        <f t="shared" ref="Q1283:Q1346" si="107">(L1283*100%)/J1283</f>
        <v>0.23771</v>
      </c>
      <c r="R1283" s="34">
        <f t="shared" ref="R1283:R1337" si="108">L1283-H1283</f>
        <v>-1524.58</v>
      </c>
      <c r="S1283" s="34">
        <f t="shared" ref="S1283:S1346" si="109">L1283-J1283</f>
        <v>-1524.58</v>
      </c>
    </row>
    <row r="1284" spans="1:19" hidden="1" x14ac:dyDescent="0.25">
      <c r="A1284" s="2">
        <v>4</v>
      </c>
      <c r="B1284" s="2">
        <v>15320</v>
      </c>
      <c r="C1284" s="2" t="s">
        <v>505</v>
      </c>
      <c r="D1284" s="2">
        <v>2130001</v>
      </c>
      <c r="E1284" s="2" t="s">
        <v>505</v>
      </c>
      <c r="F1284" s="2" t="str">
        <f t="shared" si="105"/>
        <v>4153202130001</v>
      </c>
      <c r="G1284" s="2" t="s">
        <v>74</v>
      </c>
      <c r="H1284" s="4">
        <v>4000</v>
      </c>
      <c r="I1284" s="4">
        <v>0</v>
      </c>
      <c r="J1284" s="4">
        <v>4000</v>
      </c>
      <c r="K1284" s="4">
        <v>1314.24</v>
      </c>
      <c r="L1284" s="4">
        <v>1314.24</v>
      </c>
      <c r="M1284" s="4">
        <v>1314.24</v>
      </c>
      <c r="N1284" s="4">
        <v>0</v>
      </c>
      <c r="O1284" s="4">
        <v>2685.76</v>
      </c>
      <c r="P1284" s="20">
        <f t="shared" si="106"/>
        <v>0.32856000000000002</v>
      </c>
      <c r="Q1284" s="20">
        <f t="shared" si="107"/>
        <v>0.32856000000000002</v>
      </c>
      <c r="R1284" s="34">
        <f t="shared" si="108"/>
        <v>-2685.76</v>
      </c>
      <c r="S1284" s="34">
        <f t="shared" si="109"/>
        <v>-2685.76</v>
      </c>
    </row>
    <row r="1285" spans="1:19" hidden="1" x14ac:dyDescent="0.25">
      <c r="A1285" s="2">
        <v>4</v>
      </c>
      <c r="B1285" s="2">
        <v>16400</v>
      </c>
      <c r="C1285" s="2" t="s">
        <v>505</v>
      </c>
      <c r="D1285" s="2">
        <v>2130001</v>
      </c>
      <c r="E1285" s="2" t="s">
        <v>505</v>
      </c>
      <c r="F1285" s="2" t="str">
        <f t="shared" si="105"/>
        <v>4164002130001</v>
      </c>
      <c r="G1285" s="2" t="s">
        <v>74</v>
      </c>
      <c r="H1285" s="4">
        <v>750</v>
      </c>
      <c r="I1285" s="4">
        <v>0</v>
      </c>
      <c r="J1285" s="4">
        <v>750</v>
      </c>
      <c r="K1285" s="4">
        <v>820.55</v>
      </c>
      <c r="L1285" s="4">
        <v>820.55</v>
      </c>
      <c r="M1285" s="4">
        <v>820.55</v>
      </c>
      <c r="N1285" s="4">
        <v>0</v>
      </c>
      <c r="O1285" s="4">
        <v>-70.55</v>
      </c>
      <c r="P1285" s="20">
        <f t="shared" si="106"/>
        <v>1.0940666666666665</v>
      </c>
      <c r="Q1285" s="20">
        <f t="shared" si="107"/>
        <v>1.0940666666666665</v>
      </c>
      <c r="R1285" s="34">
        <f t="shared" si="108"/>
        <v>70.549999999999955</v>
      </c>
      <c r="S1285" s="34">
        <f t="shared" si="109"/>
        <v>70.549999999999955</v>
      </c>
    </row>
    <row r="1286" spans="1:19" hidden="1" x14ac:dyDescent="0.25">
      <c r="A1286" s="2">
        <v>4</v>
      </c>
      <c r="B1286" s="2">
        <v>16500</v>
      </c>
      <c r="C1286" s="2" t="s">
        <v>505</v>
      </c>
      <c r="D1286" s="2">
        <v>2130001</v>
      </c>
      <c r="E1286" s="2" t="s">
        <v>505</v>
      </c>
      <c r="F1286" s="2" t="str">
        <f t="shared" si="105"/>
        <v>4165002130001</v>
      </c>
      <c r="G1286" s="2" t="s">
        <v>74</v>
      </c>
      <c r="H1286" s="4">
        <v>750</v>
      </c>
      <c r="I1286" s="4">
        <v>0</v>
      </c>
      <c r="J1286" s="4">
        <v>750</v>
      </c>
      <c r="K1286" s="4">
        <v>0</v>
      </c>
      <c r="L1286" s="4">
        <v>0</v>
      </c>
      <c r="M1286" s="4">
        <v>0</v>
      </c>
      <c r="N1286" s="4">
        <v>0</v>
      </c>
      <c r="O1286" s="4">
        <v>750</v>
      </c>
      <c r="P1286" s="20">
        <f t="shared" si="106"/>
        <v>0</v>
      </c>
      <c r="Q1286" s="20">
        <f t="shared" si="107"/>
        <v>0</v>
      </c>
      <c r="R1286" s="34">
        <f t="shared" si="108"/>
        <v>-750</v>
      </c>
      <c r="S1286" s="34">
        <f t="shared" si="109"/>
        <v>-750</v>
      </c>
    </row>
    <row r="1287" spans="1:19" hidden="1" x14ac:dyDescent="0.25">
      <c r="A1287" s="2">
        <v>4</v>
      </c>
      <c r="B1287" s="2">
        <v>17100</v>
      </c>
      <c r="C1287" s="2" t="s">
        <v>505</v>
      </c>
      <c r="D1287" s="2">
        <v>2130001</v>
      </c>
      <c r="E1287" s="2" t="s">
        <v>505</v>
      </c>
      <c r="F1287" s="2" t="str">
        <f t="shared" si="105"/>
        <v>4171002130001</v>
      </c>
      <c r="G1287" s="2" t="s">
        <v>74</v>
      </c>
      <c r="H1287" s="4">
        <v>5000</v>
      </c>
      <c r="I1287" s="4">
        <v>0</v>
      </c>
      <c r="J1287" s="4">
        <v>5000</v>
      </c>
      <c r="K1287" s="4">
        <v>7263.93</v>
      </c>
      <c r="L1287" s="4">
        <v>7263.93</v>
      </c>
      <c r="M1287" s="4">
        <v>7263.93</v>
      </c>
      <c r="N1287" s="4">
        <v>0</v>
      </c>
      <c r="O1287" s="4">
        <v>-2263.9299999999998</v>
      </c>
      <c r="P1287" s="20">
        <f t="shared" si="106"/>
        <v>1.4527860000000001</v>
      </c>
      <c r="Q1287" s="20">
        <f t="shared" si="107"/>
        <v>1.4527860000000001</v>
      </c>
      <c r="R1287" s="34">
        <f t="shared" si="108"/>
        <v>2263.9300000000003</v>
      </c>
      <c r="S1287" s="34">
        <f t="shared" si="109"/>
        <v>2263.9300000000003</v>
      </c>
    </row>
    <row r="1288" spans="1:19" hidden="1" x14ac:dyDescent="0.25">
      <c r="A1288" s="2">
        <v>4</v>
      </c>
      <c r="B1288" s="2">
        <v>23100</v>
      </c>
      <c r="C1288" s="2" t="s">
        <v>505</v>
      </c>
      <c r="D1288" s="2">
        <v>2130001</v>
      </c>
      <c r="E1288" s="2" t="s">
        <v>505</v>
      </c>
      <c r="F1288" s="2" t="str">
        <f t="shared" si="105"/>
        <v>4231002130001</v>
      </c>
      <c r="G1288" s="2" t="s">
        <v>74</v>
      </c>
      <c r="H1288" s="4">
        <v>500</v>
      </c>
      <c r="I1288" s="4">
        <v>0</v>
      </c>
      <c r="J1288" s="4">
        <v>500</v>
      </c>
      <c r="K1288" s="4">
        <v>21.96</v>
      </c>
      <c r="L1288" s="4">
        <v>21.96</v>
      </c>
      <c r="M1288" s="4">
        <v>21.96</v>
      </c>
      <c r="N1288" s="4">
        <v>0</v>
      </c>
      <c r="O1288" s="4">
        <v>478.04</v>
      </c>
      <c r="P1288" s="20">
        <f t="shared" si="106"/>
        <v>4.3920000000000001E-2</v>
      </c>
      <c r="Q1288" s="20">
        <f t="shared" si="107"/>
        <v>4.3920000000000001E-2</v>
      </c>
      <c r="R1288" s="34">
        <f t="shared" si="108"/>
        <v>-478.04</v>
      </c>
      <c r="S1288" s="34">
        <f t="shared" si="109"/>
        <v>-478.04</v>
      </c>
    </row>
    <row r="1289" spans="1:19" hidden="1" x14ac:dyDescent="0.25">
      <c r="A1289" s="2">
        <v>4</v>
      </c>
      <c r="B1289" s="2">
        <v>23103</v>
      </c>
      <c r="C1289" s="2" t="s">
        <v>505</v>
      </c>
      <c r="D1289" s="2">
        <v>2130001</v>
      </c>
      <c r="E1289" s="2" t="s">
        <v>505</v>
      </c>
      <c r="F1289" s="2" t="str">
        <f t="shared" si="105"/>
        <v>4231032130001</v>
      </c>
      <c r="G1289" s="2" t="s">
        <v>74</v>
      </c>
      <c r="H1289" s="4">
        <v>600</v>
      </c>
      <c r="I1289" s="4">
        <v>0</v>
      </c>
      <c r="J1289" s="4">
        <v>600</v>
      </c>
      <c r="K1289" s="4">
        <v>32.1</v>
      </c>
      <c r="L1289" s="4">
        <v>32.1</v>
      </c>
      <c r="M1289" s="4">
        <v>32.1</v>
      </c>
      <c r="N1289" s="4">
        <v>0</v>
      </c>
      <c r="O1289" s="4">
        <v>567.9</v>
      </c>
      <c r="P1289" s="20">
        <f t="shared" si="106"/>
        <v>5.3499999999999999E-2</v>
      </c>
      <c r="Q1289" s="20">
        <f t="shared" si="107"/>
        <v>5.3499999999999999E-2</v>
      </c>
      <c r="R1289" s="34">
        <f t="shared" si="108"/>
        <v>-567.9</v>
      </c>
      <c r="S1289" s="34">
        <f t="shared" si="109"/>
        <v>-567.9</v>
      </c>
    </row>
    <row r="1290" spans="1:19" hidden="1" x14ac:dyDescent="0.25">
      <c r="A1290" s="2">
        <v>4</v>
      </c>
      <c r="B1290" s="2">
        <v>23104</v>
      </c>
      <c r="C1290" s="2" t="s">
        <v>505</v>
      </c>
      <c r="D1290" s="2">
        <v>2130001</v>
      </c>
      <c r="E1290" s="2" t="s">
        <v>505</v>
      </c>
      <c r="F1290" s="2" t="str">
        <f t="shared" si="105"/>
        <v>4231042130001</v>
      </c>
      <c r="G1290" s="2" t="s">
        <v>74</v>
      </c>
      <c r="H1290" s="4">
        <v>200</v>
      </c>
      <c r="I1290" s="4">
        <v>0</v>
      </c>
      <c r="J1290" s="4">
        <v>200</v>
      </c>
      <c r="K1290" s="4">
        <v>26.35</v>
      </c>
      <c r="L1290" s="4">
        <v>26.35</v>
      </c>
      <c r="M1290" s="4">
        <v>26.35</v>
      </c>
      <c r="N1290" s="4">
        <v>0</v>
      </c>
      <c r="O1290" s="4">
        <v>173.65</v>
      </c>
      <c r="P1290" s="20">
        <f t="shared" si="106"/>
        <v>0.13175000000000001</v>
      </c>
      <c r="Q1290" s="20">
        <f t="shared" si="107"/>
        <v>0.13175000000000001</v>
      </c>
      <c r="R1290" s="34">
        <f t="shared" si="108"/>
        <v>-173.65</v>
      </c>
      <c r="S1290" s="34">
        <f t="shared" si="109"/>
        <v>-173.65</v>
      </c>
    </row>
    <row r="1291" spans="1:19" hidden="1" x14ac:dyDescent="0.25">
      <c r="A1291" s="2">
        <v>4</v>
      </c>
      <c r="B1291" s="2">
        <v>23106</v>
      </c>
      <c r="C1291" s="2" t="s">
        <v>505</v>
      </c>
      <c r="D1291" s="2">
        <v>2130001</v>
      </c>
      <c r="E1291" s="2" t="s">
        <v>505</v>
      </c>
      <c r="F1291" s="2" t="str">
        <f t="shared" si="105"/>
        <v>4231062130001</v>
      </c>
      <c r="G1291" s="2" t="s">
        <v>74</v>
      </c>
      <c r="H1291" s="4">
        <v>2500</v>
      </c>
      <c r="I1291" s="4">
        <v>0</v>
      </c>
      <c r="J1291" s="4">
        <v>2500</v>
      </c>
      <c r="K1291" s="4">
        <v>13.18</v>
      </c>
      <c r="L1291" s="4">
        <v>13.18</v>
      </c>
      <c r="M1291" s="4">
        <v>13.18</v>
      </c>
      <c r="N1291" s="4">
        <v>0</v>
      </c>
      <c r="O1291" s="4">
        <v>2486.8200000000002</v>
      </c>
      <c r="P1291" s="20">
        <f t="shared" si="106"/>
        <v>5.2719999999999998E-3</v>
      </c>
      <c r="Q1291" s="20">
        <f t="shared" si="107"/>
        <v>5.2719999999999998E-3</v>
      </c>
      <c r="R1291" s="34">
        <f t="shared" si="108"/>
        <v>-2486.8200000000002</v>
      </c>
      <c r="S1291" s="34">
        <f t="shared" si="109"/>
        <v>-2486.8200000000002</v>
      </c>
    </row>
    <row r="1292" spans="1:19" hidden="1" x14ac:dyDescent="0.25">
      <c r="A1292" s="2">
        <v>4</v>
      </c>
      <c r="B1292" s="2">
        <v>31100</v>
      </c>
      <c r="C1292" s="2" t="s">
        <v>505</v>
      </c>
      <c r="D1292" s="2">
        <v>2130001</v>
      </c>
      <c r="E1292" s="2" t="s">
        <v>505</v>
      </c>
      <c r="F1292" s="2" t="str">
        <f t="shared" si="105"/>
        <v>4311002130001</v>
      </c>
      <c r="G1292" s="2" t="s">
        <v>74</v>
      </c>
      <c r="H1292" s="4">
        <v>2000</v>
      </c>
      <c r="I1292" s="4">
        <v>0</v>
      </c>
      <c r="J1292" s="4">
        <v>2000</v>
      </c>
      <c r="K1292" s="4">
        <v>275.89</v>
      </c>
      <c r="L1292" s="4">
        <v>275.89</v>
      </c>
      <c r="M1292" s="4">
        <v>275.89</v>
      </c>
      <c r="N1292" s="4">
        <v>0</v>
      </c>
      <c r="O1292" s="4">
        <v>1724.11</v>
      </c>
      <c r="P1292" s="20">
        <f t="shared" si="106"/>
        <v>0.13794499999999998</v>
      </c>
      <c r="Q1292" s="20">
        <f t="shared" si="107"/>
        <v>0.13794499999999998</v>
      </c>
      <c r="R1292" s="34">
        <f t="shared" si="108"/>
        <v>-1724.1100000000001</v>
      </c>
      <c r="S1292" s="34">
        <f t="shared" si="109"/>
        <v>-1724.1100000000001</v>
      </c>
    </row>
    <row r="1293" spans="1:19" hidden="1" x14ac:dyDescent="0.25">
      <c r="A1293" s="2">
        <v>4</v>
      </c>
      <c r="B1293" s="2">
        <v>32000</v>
      </c>
      <c r="C1293" s="2" t="s">
        <v>505</v>
      </c>
      <c r="D1293" s="2">
        <v>2130001</v>
      </c>
      <c r="E1293" s="2" t="s">
        <v>505</v>
      </c>
      <c r="F1293" s="2" t="str">
        <f t="shared" si="105"/>
        <v>4320002130001</v>
      </c>
      <c r="G1293" s="2" t="s">
        <v>74</v>
      </c>
      <c r="H1293" s="4">
        <v>250</v>
      </c>
      <c r="I1293" s="4">
        <v>0</v>
      </c>
      <c r="J1293" s="4">
        <v>250</v>
      </c>
      <c r="K1293" s="4">
        <v>102.63</v>
      </c>
      <c r="L1293" s="4">
        <v>102.63</v>
      </c>
      <c r="M1293" s="4">
        <v>102.63</v>
      </c>
      <c r="N1293" s="4">
        <v>0</v>
      </c>
      <c r="O1293" s="4">
        <v>147.37</v>
      </c>
      <c r="P1293" s="20">
        <f t="shared" si="106"/>
        <v>0.41052</v>
      </c>
      <c r="Q1293" s="20">
        <f t="shared" si="107"/>
        <v>0.41052</v>
      </c>
      <c r="R1293" s="34">
        <f t="shared" si="108"/>
        <v>-147.37</v>
      </c>
      <c r="S1293" s="34">
        <f t="shared" si="109"/>
        <v>-147.37</v>
      </c>
    </row>
    <row r="1294" spans="1:19" hidden="1" x14ac:dyDescent="0.25">
      <c r="A1294" s="2">
        <v>4</v>
      </c>
      <c r="B1294" s="2">
        <v>32301</v>
      </c>
      <c r="C1294" s="2" t="s">
        <v>505</v>
      </c>
      <c r="D1294" s="2">
        <v>2130001</v>
      </c>
      <c r="E1294" s="2" t="s">
        <v>505</v>
      </c>
      <c r="F1294" s="2" t="str">
        <f t="shared" si="105"/>
        <v>4323012130001</v>
      </c>
      <c r="G1294" s="2" t="s">
        <v>74</v>
      </c>
      <c r="H1294" s="4">
        <v>4000</v>
      </c>
      <c r="I1294" s="4">
        <v>155.85</v>
      </c>
      <c r="J1294" s="4">
        <v>4155.8500000000004</v>
      </c>
      <c r="K1294" s="4">
        <v>3091.13</v>
      </c>
      <c r="L1294" s="4">
        <v>2311.89</v>
      </c>
      <c r="M1294" s="4">
        <v>2311.89</v>
      </c>
      <c r="N1294" s="4">
        <v>0</v>
      </c>
      <c r="O1294" s="4">
        <v>1843.96</v>
      </c>
      <c r="P1294" s="20">
        <f t="shared" si="106"/>
        <v>0.5779725</v>
      </c>
      <c r="Q1294" s="20">
        <f t="shared" si="107"/>
        <v>0.55629774895629047</v>
      </c>
      <c r="R1294" s="34">
        <f t="shared" si="108"/>
        <v>-1688.1100000000001</v>
      </c>
      <c r="S1294" s="34">
        <f t="shared" si="109"/>
        <v>-1843.9600000000005</v>
      </c>
    </row>
    <row r="1295" spans="1:19" hidden="1" x14ac:dyDescent="0.25">
      <c r="A1295" s="2">
        <v>4</v>
      </c>
      <c r="B1295" s="2">
        <v>32302</v>
      </c>
      <c r="C1295" s="2" t="s">
        <v>505</v>
      </c>
      <c r="D1295" s="2">
        <v>2130001</v>
      </c>
      <c r="E1295" s="2" t="s">
        <v>505</v>
      </c>
      <c r="F1295" s="2" t="str">
        <f t="shared" si="105"/>
        <v>4323022130001</v>
      </c>
      <c r="G1295" s="2" t="s">
        <v>74</v>
      </c>
      <c r="H1295" s="4">
        <v>4000</v>
      </c>
      <c r="I1295" s="4">
        <v>77.930000000000007</v>
      </c>
      <c r="J1295" s="4">
        <v>4077.93</v>
      </c>
      <c r="K1295" s="4">
        <v>5229</v>
      </c>
      <c r="L1295" s="4">
        <v>4839.41</v>
      </c>
      <c r="M1295" s="4">
        <v>4839.41</v>
      </c>
      <c r="N1295" s="4">
        <v>0</v>
      </c>
      <c r="O1295" s="4">
        <v>-761.48</v>
      </c>
      <c r="P1295" s="20">
        <f t="shared" si="106"/>
        <v>1.2098525</v>
      </c>
      <c r="Q1295" s="20">
        <f t="shared" si="107"/>
        <v>1.1867319939282921</v>
      </c>
      <c r="R1295" s="34">
        <f t="shared" si="108"/>
        <v>839.40999999999985</v>
      </c>
      <c r="S1295" s="34">
        <f t="shared" si="109"/>
        <v>761.48</v>
      </c>
    </row>
    <row r="1296" spans="1:19" hidden="1" x14ac:dyDescent="0.25">
      <c r="A1296" s="2">
        <v>4</v>
      </c>
      <c r="B1296" s="2">
        <v>32303</v>
      </c>
      <c r="C1296" s="2" t="s">
        <v>505</v>
      </c>
      <c r="D1296" s="2">
        <v>2130001</v>
      </c>
      <c r="E1296" s="2" t="s">
        <v>505</v>
      </c>
      <c r="F1296" s="2" t="str">
        <f t="shared" si="105"/>
        <v>4323032130001</v>
      </c>
      <c r="G1296" s="2" t="s">
        <v>74</v>
      </c>
      <c r="H1296" s="4">
        <v>1500</v>
      </c>
      <c r="I1296" s="4">
        <v>0</v>
      </c>
      <c r="J1296" s="4">
        <v>1500</v>
      </c>
      <c r="K1296" s="4">
        <v>961.95</v>
      </c>
      <c r="L1296" s="4">
        <v>961.95</v>
      </c>
      <c r="M1296" s="4">
        <v>961.95</v>
      </c>
      <c r="N1296" s="4">
        <v>0</v>
      </c>
      <c r="O1296" s="4">
        <v>538.04999999999995</v>
      </c>
      <c r="P1296" s="20">
        <f t="shared" si="106"/>
        <v>0.64129999999999998</v>
      </c>
      <c r="Q1296" s="20">
        <f t="shared" si="107"/>
        <v>0.64129999999999998</v>
      </c>
      <c r="R1296" s="34">
        <f t="shared" si="108"/>
        <v>-538.04999999999995</v>
      </c>
      <c r="S1296" s="34">
        <f t="shared" si="109"/>
        <v>-538.04999999999995</v>
      </c>
    </row>
    <row r="1297" spans="1:19" hidden="1" x14ac:dyDescent="0.25">
      <c r="A1297" s="2">
        <v>4</v>
      </c>
      <c r="B1297" s="2">
        <v>32304</v>
      </c>
      <c r="C1297" s="2" t="s">
        <v>505</v>
      </c>
      <c r="D1297" s="2">
        <v>2130001</v>
      </c>
      <c r="E1297" s="2" t="s">
        <v>505</v>
      </c>
      <c r="F1297" s="2" t="str">
        <f t="shared" si="105"/>
        <v>4323042130001</v>
      </c>
      <c r="G1297" s="2" t="s">
        <v>74</v>
      </c>
      <c r="H1297" s="4">
        <v>1500</v>
      </c>
      <c r="I1297" s="4">
        <v>0</v>
      </c>
      <c r="J1297" s="4">
        <v>1500</v>
      </c>
      <c r="K1297" s="4">
        <v>641.88</v>
      </c>
      <c r="L1297" s="4">
        <v>641.88</v>
      </c>
      <c r="M1297" s="4">
        <v>641.88</v>
      </c>
      <c r="N1297" s="4">
        <v>0</v>
      </c>
      <c r="O1297" s="4">
        <v>858.12</v>
      </c>
      <c r="P1297" s="20">
        <f t="shared" si="106"/>
        <v>0.42792000000000002</v>
      </c>
      <c r="Q1297" s="20">
        <f t="shared" si="107"/>
        <v>0.42792000000000002</v>
      </c>
      <c r="R1297" s="34">
        <f t="shared" si="108"/>
        <v>-858.12</v>
      </c>
      <c r="S1297" s="34">
        <f t="shared" si="109"/>
        <v>-858.12</v>
      </c>
    </row>
    <row r="1298" spans="1:19" hidden="1" x14ac:dyDescent="0.25">
      <c r="A1298" s="2">
        <v>4</v>
      </c>
      <c r="B1298" s="2">
        <v>32305</v>
      </c>
      <c r="C1298" s="2" t="s">
        <v>505</v>
      </c>
      <c r="D1298" s="2">
        <v>2130001</v>
      </c>
      <c r="E1298" s="2" t="s">
        <v>505</v>
      </c>
      <c r="F1298" s="2" t="str">
        <f t="shared" si="105"/>
        <v>4323052130001</v>
      </c>
      <c r="G1298" s="2" t="s">
        <v>74</v>
      </c>
      <c r="H1298" s="4">
        <v>2900</v>
      </c>
      <c r="I1298" s="4">
        <v>0</v>
      </c>
      <c r="J1298" s="4">
        <v>2900</v>
      </c>
      <c r="K1298" s="4">
        <v>1346.2</v>
      </c>
      <c r="L1298" s="4">
        <v>1346.2</v>
      </c>
      <c r="M1298" s="4">
        <v>1346.2</v>
      </c>
      <c r="N1298" s="4">
        <v>0</v>
      </c>
      <c r="O1298" s="4">
        <v>1553.8</v>
      </c>
      <c r="P1298" s="20">
        <f t="shared" si="106"/>
        <v>0.46420689655172415</v>
      </c>
      <c r="Q1298" s="20">
        <f t="shared" si="107"/>
        <v>0.46420689655172415</v>
      </c>
      <c r="R1298" s="34">
        <f t="shared" si="108"/>
        <v>-1553.8</v>
      </c>
      <c r="S1298" s="34">
        <f t="shared" si="109"/>
        <v>-1553.8</v>
      </c>
    </row>
    <row r="1299" spans="1:19" hidden="1" x14ac:dyDescent="0.25">
      <c r="A1299" s="2">
        <v>4</v>
      </c>
      <c r="B1299" s="2">
        <v>32600</v>
      </c>
      <c r="C1299" s="2" t="s">
        <v>505</v>
      </c>
      <c r="D1299" s="2">
        <v>2130001</v>
      </c>
      <c r="E1299" s="2" t="s">
        <v>505</v>
      </c>
      <c r="F1299" s="2" t="str">
        <f t="shared" si="105"/>
        <v>4326002130001</v>
      </c>
      <c r="G1299" s="2" t="s">
        <v>74</v>
      </c>
      <c r="H1299" s="4">
        <v>2000</v>
      </c>
      <c r="I1299" s="4">
        <v>77.930000000000007</v>
      </c>
      <c r="J1299" s="4">
        <v>2077.9299999999998</v>
      </c>
      <c r="K1299" s="4">
        <v>1631.83</v>
      </c>
      <c r="L1299" s="4">
        <v>1242.25</v>
      </c>
      <c r="M1299" s="4">
        <v>1242.25</v>
      </c>
      <c r="N1299" s="4">
        <v>0</v>
      </c>
      <c r="O1299" s="4">
        <v>835.68</v>
      </c>
      <c r="P1299" s="20">
        <f t="shared" si="106"/>
        <v>0.62112500000000004</v>
      </c>
      <c r="Q1299" s="20">
        <f t="shared" si="107"/>
        <v>0.59783053327109192</v>
      </c>
      <c r="R1299" s="34">
        <f t="shared" si="108"/>
        <v>-757.75</v>
      </c>
      <c r="S1299" s="34">
        <f t="shared" si="109"/>
        <v>-835.67999999999984</v>
      </c>
    </row>
    <row r="1300" spans="1:19" hidden="1" x14ac:dyDescent="0.25">
      <c r="A1300" s="2">
        <v>4</v>
      </c>
      <c r="B1300" s="2">
        <v>32603</v>
      </c>
      <c r="C1300" s="2" t="s">
        <v>505</v>
      </c>
      <c r="D1300" s="2">
        <v>2130001</v>
      </c>
      <c r="E1300" s="2" t="s">
        <v>505</v>
      </c>
      <c r="F1300" s="2" t="str">
        <f t="shared" si="105"/>
        <v>4326032130001</v>
      </c>
      <c r="G1300" s="2" t="s">
        <v>74</v>
      </c>
      <c r="H1300" s="4">
        <v>500</v>
      </c>
      <c r="I1300" s="4">
        <v>0</v>
      </c>
      <c r="J1300" s="4">
        <v>500</v>
      </c>
      <c r="K1300" s="4">
        <v>140.41999999999999</v>
      </c>
      <c r="L1300" s="4">
        <v>140.41999999999999</v>
      </c>
      <c r="M1300" s="4">
        <v>140.41999999999999</v>
      </c>
      <c r="N1300" s="4">
        <v>0</v>
      </c>
      <c r="O1300" s="4">
        <v>359.58</v>
      </c>
      <c r="P1300" s="20">
        <f t="shared" si="106"/>
        <v>0.28083999999999998</v>
      </c>
      <c r="Q1300" s="20">
        <f t="shared" si="107"/>
        <v>0.28083999999999998</v>
      </c>
      <c r="R1300" s="34">
        <f t="shared" si="108"/>
        <v>-359.58000000000004</v>
      </c>
      <c r="S1300" s="34">
        <f t="shared" si="109"/>
        <v>-359.58000000000004</v>
      </c>
    </row>
    <row r="1301" spans="1:19" hidden="1" x14ac:dyDescent="0.25">
      <c r="A1301" s="2">
        <v>4</v>
      </c>
      <c r="B1301" s="2">
        <v>32701</v>
      </c>
      <c r="C1301" s="2" t="s">
        <v>505</v>
      </c>
      <c r="D1301" s="2">
        <v>2130001</v>
      </c>
      <c r="E1301" s="2" t="s">
        <v>505</v>
      </c>
      <c r="F1301" s="2" t="str">
        <f t="shared" si="105"/>
        <v>4327012130001</v>
      </c>
      <c r="G1301" s="2" t="s">
        <v>74</v>
      </c>
      <c r="H1301" s="4">
        <v>1000</v>
      </c>
      <c r="I1301" s="4">
        <v>0</v>
      </c>
      <c r="J1301" s="4">
        <v>1000</v>
      </c>
      <c r="K1301" s="4">
        <v>114.79</v>
      </c>
      <c r="L1301" s="4">
        <v>114.79</v>
      </c>
      <c r="M1301" s="4">
        <v>114.79</v>
      </c>
      <c r="N1301" s="4">
        <v>0</v>
      </c>
      <c r="O1301" s="4">
        <v>885.21</v>
      </c>
      <c r="P1301" s="20">
        <f t="shared" si="106"/>
        <v>0.11479</v>
      </c>
      <c r="Q1301" s="20">
        <f t="shared" si="107"/>
        <v>0.11479</v>
      </c>
      <c r="R1301" s="34">
        <f t="shared" si="108"/>
        <v>-885.21</v>
      </c>
      <c r="S1301" s="34">
        <f t="shared" si="109"/>
        <v>-885.21</v>
      </c>
    </row>
    <row r="1302" spans="1:19" hidden="1" x14ac:dyDescent="0.25">
      <c r="A1302" s="2">
        <v>4</v>
      </c>
      <c r="B1302" s="2">
        <v>32702</v>
      </c>
      <c r="C1302" s="2" t="s">
        <v>505</v>
      </c>
      <c r="D1302" s="2">
        <v>2130001</v>
      </c>
      <c r="E1302" s="2" t="s">
        <v>505</v>
      </c>
      <c r="F1302" s="2" t="str">
        <f t="shared" si="105"/>
        <v>4327022130001</v>
      </c>
      <c r="G1302" s="2" t="s">
        <v>74</v>
      </c>
      <c r="H1302" s="4">
        <v>2000</v>
      </c>
      <c r="I1302" s="4">
        <v>0</v>
      </c>
      <c r="J1302" s="4">
        <v>2000</v>
      </c>
      <c r="K1302" s="4">
        <v>26.41</v>
      </c>
      <c r="L1302" s="4">
        <v>26.41</v>
      </c>
      <c r="M1302" s="4">
        <v>26.41</v>
      </c>
      <c r="N1302" s="4">
        <v>0</v>
      </c>
      <c r="O1302" s="4">
        <v>1973.59</v>
      </c>
      <c r="P1302" s="20">
        <f t="shared" si="106"/>
        <v>1.3205E-2</v>
      </c>
      <c r="Q1302" s="20">
        <f t="shared" si="107"/>
        <v>1.3205E-2</v>
      </c>
      <c r="R1302" s="34">
        <f t="shared" si="108"/>
        <v>-1973.59</v>
      </c>
      <c r="S1302" s="34">
        <f t="shared" si="109"/>
        <v>-1973.59</v>
      </c>
    </row>
    <row r="1303" spans="1:19" hidden="1" x14ac:dyDescent="0.25">
      <c r="A1303" s="2">
        <v>4</v>
      </c>
      <c r="B1303" s="2">
        <v>33000</v>
      </c>
      <c r="C1303" s="2" t="s">
        <v>505</v>
      </c>
      <c r="D1303" s="2">
        <v>2130001</v>
      </c>
      <c r="E1303" s="2" t="s">
        <v>505</v>
      </c>
      <c r="F1303" s="2" t="str">
        <f t="shared" ref="F1303:F1366" si="110">_xlfn.CONCAT(A1303,B1303,D1303)</f>
        <v>4330002130001</v>
      </c>
      <c r="G1303" s="2" t="s">
        <v>74</v>
      </c>
      <c r="H1303" s="4">
        <v>2000</v>
      </c>
      <c r="I1303" s="4">
        <v>0</v>
      </c>
      <c r="J1303" s="4">
        <v>2000</v>
      </c>
      <c r="K1303" s="4">
        <v>352.37</v>
      </c>
      <c r="L1303" s="4">
        <v>352.37</v>
      </c>
      <c r="M1303" s="4">
        <v>352.37</v>
      </c>
      <c r="N1303" s="4">
        <v>0</v>
      </c>
      <c r="O1303" s="4">
        <v>1647.63</v>
      </c>
      <c r="P1303" s="20">
        <f t="shared" ref="P1303:P1366" si="111">(L1303*100%)/H1303</f>
        <v>0.17618500000000001</v>
      </c>
      <c r="Q1303" s="20">
        <f t="shared" si="107"/>
        <v>0.17618500000000001</v>
      </c>
      <c r="R1303" s="34">
        <f t="shared" si="108"/>
        <v>-1647.63</v>
      </c>
      <c r="S1303" s="34">
        <f t="shared" si="109"/>
        <v>-1647.63</v>
      </c>
    </row>
    <row r="1304" spans="1:19" hidden="1" x14ac:dyDescent="0.25">
      <c r="A1304" s="2">
        <v>4</v>
      </c>
      <c r="B1304" s="2">
        <v>33210</v>
      </c>
      <c r="C1304" s="2" t="s">
        <v>505</v>
      </c>
      <c r="D1304" s="2">
        <v>2130001</v>
      </c>
      <c r="E1304" s="2" t="s">
        <v>505</v>
      </c>
      <c r="F1304" s="2" t="str">
        <f t="shared" si="110"/>
        <v>4332102130001</v>
      </c>
      <c r="G1304" s="2" t="s">
        <v>74</v>
      </c>
      <c r="H1304" s="4">
        <v>2500</v>
      </c>
      <c r="I1304" s="4">
        <v>77.930000000000007</v>
      </c>
      <c r="J1304" s="4">
        <v>2577.9299999999998</v>
      </c>
      <c r="K1304" s="4">
        <v>2373.31</v>
      </c>
      <c r="L1304" s="4">
        <v>1983.73</v>
      </c>
      <c r="M1304" s="4">
        <v>1983.73</v>
      </c>
      <c r="N1304" s="4">
        <v>0</v>
      </c>
      <c r="O1304" s="4">
        <v>594.20000000000005</v>
      </c>
      <c r="P1304" s="20">
        <f t="shared" si="111"/>
        <v>0.79349199999999998</v>
      </c>
      <c r="Q1304" s="20">
        <f t="shared" si="107"/>
        <v>0.76950499043806475</v>
      </c>
      <c r="R1304" s="34">
        <f t="shared" si="108"/>
        <v>-516.27</v>
      </c>
      <c r="S1304" s="34">
        <f t="shared" si="109"/>
        <v>-594.19999999999982</v>
      </c>
    </row>
    <row r="1305" spans="1:19" hidden="1" x14ac:dyDescent="0.25">
      <c r="A1305" s="2">
        <v>4</v>
      </c>
      <c r="B1305" s="2">
        <v>33220</v>
      </c>
      <c r="C1305" s="2" t="s">
        <v>505</v>
      </c>
      <c r="D1305" s="2">
        <v>2130001</v>
      </c>
      <c r="E1305" s="2" t="s">
        <v>505</v>
      </c>
      <c r="F1305" s="2" t="str">
        <f t="shared" si="110"/>
        <v>4332202130001</v>
      </c>
      <c r="G1305" s="2" t="s">
        <v>74</v>
      </c>
      <c r="H1305" s="4">
        <v>350</v>
      </c>
      <c r="I1305" s="4">
        <v>0</v>
      </c>
      <c r="J1305" s="4">
        <v>350</v>
      </c>
      <c r="K1305" s="4">
        <v>0</v>
      </c>
      <c r="L1305" s="4">
        <v>0</v>
      </c>
      <c r="M1305" s="4">
        <v>0</v>
      </c>
      <c r="N1305" s="4">
        <v>0</v>
      </c>
      <c r="O1305" s="4">
        <v>350</v>
      </c>
      <c r="P1305" s="20">
        <f t="shared" si="111"/>
        <v>0</v>
      </c>
      <c r="Q1305" s="20">
        <f t="shared" si="107"/>
        <v>0</v>
      </c>
      <c r="R1305" s="34">
        <f t="shared" si="108"/>
        <v>-350</v>
      </c>
      <c r="S1305" s="34">
        <f t="shared" si="109"/>
        <v>-350</v>
      </c>
    </row>
    <row r="1306" spans="1:19" hidden="1" x14ac:dyDescent="0.25">
      <c r="A1306" s="2">
        <v>4</v>
      </c>
      <c r="B1306" s="2">
        <v>33300</v>
      </c>
      <c r="C1306" s="2" t="s">
        <v>505</v>
      </c>
      <c r="D1306" s="2">
        <v>2130001</v>
      </c>
      <c r="E1306" s="2" t="s">
        <v>505</v>
      </c>
      <c r="F1306" s="2" t="str">
        <f t="shared" si="110"/>
        <v>4333002130001</v>
      </c>
      <c r="G1306" s="2" t="s">
        <v>74</v>
      </c>
      <c r="H1306" s="4">
        <v>1250</v>
      </c>
      <c r="I1306" s="4">
        <v>0</v>
      </c>
      <c r="J1306" s="4">
        <v>1250</v>
      </c>
      <c r="K1306" s="4">
        <v>0</v>
      </c>
      <c r="L1306" s="4">
        <v>0</v>
      </c>
      <c r="M1306" s="4">
        <v>0</v>
      </c>
      <c r="N1306" s="4">
        <v>0</v>
      </c>
      <c r="O1306" s="4">
        <v>1250</v>
      </c>
      <c r="P1306" s="20">
        <f t="shared" si="111"/>
        <v>0</v>
      </c>
      <c r="Q1306" s="20">
        <f t="shared" si="107"/>
        <v>0</v>
      </c>
      <c r="R1306" s="34">
        <f t="shared" si="108"/>
        <v>-1250</v>
      </c>
      <c r="S1306" s="34">
        <f t="shared" si="109"/>
        <v>-1250</v>
      </c>
    </row>
    <row r="1307" spans="1:19" hidden="1" x14ac:dyDescent="0.25">
      <c r="A1307" s="2">
        <v>4</v>
      </c>
      <c r="B1307" s="2">
        <v>33301</v>
      </c>
      <c r="C1307" s="2" t="s">
        <v>505</v>
      </c>
      <c r="D1307" s="2">
        <v>2130001</v>
      </c>
      <c r="E1307" s="2" t="s">
        <v>505</v>
      </c>
      <c r="F1307" s="2" t="str">
        <f t="shared" si="110"/>
        <v>4333012130001</v>
      </c>
      <c r="G1307" s="2" t="s">
        <v>74</v>
      </c>
      <c r="H1307" s="4">
        <v>2000</v>
      </c>
      <c r="I1307" s="4">
        <v>0</v>
      </c>
      <c r="J1307" s="4">
        <v>2000</v>
      </c>
      <c r="K1307" s="4">
        <v>4474.2700000000004</v>
      </c>
      <c r="L1307" s="4">
        <v>4474.2700000000004</v>
      </c>
      <c r="M1307" s="4">
        <v>4474.2700000000004</v>
      </c>
      <c r="N1307" s="4">
        <v>0</v>
      </c>
      <c r="O1307" s="4">
        <v>-2474.27</v>
      </c>
      <c r="P1307" s="20">
        <f t="shared" si="111"/>
        <v>2.2371350000000003</v>
      </c>
      <c r="Q1307" s="20">
        <f t="shared" si="107"/>
        <v>2.2371350000000003</v>
      </c>
      <c r="R1307" s="34">
        <f t="shared" si="108"/>
        <v>2474.2700000000004</v>
      </c>
      <c r="S1307" s="34">
        <f t="shared" si="109"/>
        <v>2474.2700000000004</v>
      </c>
    </row>
    <row r="1308" spans="1:19" hidden="1" x14ac:dyDescent="0.25">
      <c r="A1308" s="2">
        <v>4</v>
      </c>
      <c r="B1308" s="2">
        <v>33401</v>
      </c>
      <c r="C1308" s="2" t="s">
        <v>505</v>
      </c>
      <c r="D1308" s="2">
        <v>2130001</v>
      </c>
      <c r="E1308" s="2" t="s">
        <v>505</v>
      </c>
      <c r="F1308" s="2" t="str">
        <f t="shared" si="110"/>
        <v>4334012130001</v>
      </c>
      <c r="G1308" s="2" t="s">
        <v>74</v>
      </c>
      <c r="H1308" s="4">
        <v>3000</v>
      </c>
      <c r="I1308" s="4">
        <v>0</v>
      </c>
      <c r="J1308" s="4">
        <v>3000</v>
      </c>
      <c r="K1308" s="4">
        <v>4712.04</v>
      </c>
      <c r="L1308" s="4">
        <v>4712.04</v>
      </c>
      <c r="M1308" s="4">
        <v>4615.24</v>
      </c>
      <c r="N1308" s="4">
        <v>96.8</v>
      </c>
      <c r="O1308" s="4">
        <v>-1712.04</v>
      </c>
      <c r="P1308" s="20">
        <f t="shared" si="111"/>
        <v>1.5706800000000001</v>
      </c>
      <c r="Q1308" s="20">
        <f t="shared" si="107"/>
        <v>1.5706800000000001</v>
      </c>
      <c r="R1308" s="34">
        <f t="shared" si="108"/>
        <v>1712.04</v>
      </c>
      <c r="S1308" s="34">
        <f t="shared" si="109"/>
        <v>1712.04</v>
      </c>
    </row>
    <row r="1309" spans="1:19" hidden="1" x14ac:dyDescent="0.25">
      <c r="A1309" s="2">
        <v>4</v>
      </c>
      <c r="B1309" s="2">
        <v>33700</v>
      </c>
      <c r="C1309" s="2" t="s">
        <v>505</v>
      </c>
      <c r="D1309" s="2">
        <v>2130001</v>
      </c>
      <c r="E1309" s="2" t="s">
        <v>505</v>
      </c>
      <c r="F1309" s="2" t="str">
        <f t="shared" si="110"/>
        <v>4337002130001</v>
      </c>
      <c r="G1309" s="2" t="s">
        <v>74</v>
      </c>
      <c r="H1309" s="4">
        <v>2000</v>
      </c>
      <c r="I1309" s="4">
        <v>0</v>
      </c>
      <c r="J1309" s="4">
        <v>2000</v>
      </c>
      <c r="K1309" s="4">
        <v>2445.3200000000002</v>
      </c>
      <c r="L1309" s="4">
        <v>2262.75</v>
      </c>
      <c r="M1309" s="4">
        <v>2262.75</v>
      </c>
      <c r="N1309" s="4">
        <v>0</v>
      </c>
      <c r="O1309" s="4">
        <v>-262.75</v>
      </c>
      <c r="P1309" s="20">
        <f t="shared" si="111"/>
        <v>1.131375</v>
      </c>
      <c r="Q1309" s="20">
        <f t="shared" si="107"/>
        <v>1.131375</v>
      </c>
      <c r="R1309" s="34">
        <f t="shared" si="108"/>
        <v>262.75</v>
      </c>
      <c r="S1309" s="34">
        <f t="shared" si="109"/>
        <v>262.75</v>
      </c>
    </row>
    <row r="1310" spans="1:19" hidden="1" x14ac:dyDescent="0.25">
      <c r="A1310" s="2">
        <v>4</v>
      </c>
      <c r="B1310" s="2">
        <v>34202</v>
      </c>
      <c r="C1310" s="2" t="s">
        <v>505</v>
      </c>
      <c r="D1310" s="2">
        <v>2130001</v>
      </c>
      <c r="E1310" s="2" t="s">
        <v>505</v>
      </c>
      <c r="F1310" s="2" t="str">
        <f t="shared" si="110"/>
        <v>4342022130001</v>
      </c>
      <c r="G1310" s="2" t="s">
        <v>74</v>
      </c>
      <c r="H1310" s="4">
        <v>8500</v>
      </c>
      <c r="I1310" s="4">
        <v>0</v>
      </c>
      <c r="J1310" s="4">
        <v>8500</v>
      </c>
      <c r="K1310" s="4">
        <v>7886.17</v>
      </c>
      <c r="L1310" s="4">
        <v>7886.17</v>
      </c>
      <c r="M1310" s="4">
        <v>7886.17</v>
      </c>
      <c r="N1310" s="4">
        <v>0</v>
      </c>
      <c r="O1310" s="4">
        <v>613.83000000000004</v>
      </c>
      <c r="P1310" s="20">
        <f t="shared" si="111"/>
        <v>0.92778470588235296</v>
      </c>
      <c r="Q1310" s="20">
        <f t="shared" si="107"/>
        <v>0.92778470588235296</v>
      </c>
      <c r="R1310" s="34">
        <f t="shared" si="108"/>
        <v>-613.82999999999993</v>
      </c>
      <c r="S1310" s="34">
        <f t="shared" si="109"/>
        <v>-613.82999999999993</v>
      </c>
    </row>
    <row r="1311" spans="1:19" hidden="1" x14ac:dyDescent="0.25">
      <c r="A1311" s="2">
        <v>4</v>
      </c>
      <c r="B1311" s="2">
        <v>34203</v>
      </c>
      <c r="C1311" s="2" t="s">
        <v>505</v>
      </c>
      <c r="D1311" s="2">
        <v>2130001</v>
      </c>
      <c r="E1311" s="2" t="s">
        <v>505</v>
      </c>
      <c r="F1311" s="2" t="str">
        <f t="shared" si="110"/>
        <v>4342032130001</v>
      </c>
      <c r="G1311" s="2" t="s">
        <v>74</v>
      </c>
      <c r="H1311" s="4">
        <v>40000</v>
      </c>
      <c r="I1311" s="4">
        <v>77.92</v>
      </c>
      <c r="J1311" s="4">
        <v>40077.919999999998</v>
      </c>
      <c r="K1311" s="4">
        <v>56304.51</v>
      </c>
      <c r="L1311" s="4">
        <v>43318.55</v>
      </c>
      <c r="M1311" s="4">
        <v>43318.55</v>
      </c>
      <c r="N1311" s="4">
        <v>0</v>
      </c>
      <c r="O1311" s="4">
        <v>-3240.63</v>
      </c>
      <c r="P1311" s="20">
        <f t="shared" si="111"/>
        <v>1.08296375</v>
      </c>
      <c r="Q1311" s="20">
        <f t="shared" si="107"/>
        <v>1.0808582381520799</v>
      </c>
      <c r="R1311" s="34">
        <f t="shared" si="108"/>
        <v>3318.5500000000029</v>
      </c>
      <c r="S1311" s="34">
        <f t="shared" si="109"/>
        <v>3240.6300000000047</v>
      </c>
    </row>
    <row r="1312" spans="1:19" hidden="1" x14ac:dyDescent="0.25">
      <c r="A1312" s="2">
        <v>4</v>
      </c>
      <c r="B1312" s="2">
        <v>92000</v>
      </c>
      <c r="C1312" s="2" t="s">
        <v>505</v>
      </c>
      <c r="D1312" s="2">
        <v>2130001</v>
      </c>
      <c r="E1312" s="2" t="s">
        <v>505</v>
      </c>
      <c r="F1312" s="2" t="str">
        <f t="shared" si="110"/>
        <v>4920002130001</v>
      </c>
      <c r="G1312" s="2" t="s">
        <v>74</v>
      </c>
      <c r="H1312" s="4">
        <v>5000</v>
      </c>
      <c r="I1312" s="4">
        <v>77.930000000000007</v>
      </c>
      <c r="J1312" s="4">
        <v>5077.93</v>
      </c>
      <c r="K1312" s="4">
        <v>6843.66</v>
      </c>
      <c r="L1312" s="4">
        <v>3943.99</v>
      </c>
      <c r="M1312" s="4">
        <v>3943.99</v>
      </c>
      <c r="N1312" s="4">
        <v>0</v>
      </c>
      <c r="O1312" s="4">
        <v>1133.94</v>
      </c>
      <c r="P1312" s="20">
        <f t="shared" si="111"/>
        <v>0.788798</v>
      </c>
      <c r="Q1312" s="20">
        <f t="shared" si="107"/>
        <v>0.77669247114473805</v>
      </c>
      <c r="R1312" s="34">
        <f t="shared" si="108"/>
        <v>-1056.0100000000002</v>
      </c>
      <c r="S1312" s="34">
        <f t="shared" si="109"/>
        <v>-1133.9400000000005</v>
      </c>
    </row>
    <row r="1313" spans="1:19" hidden="1" x14ac:dyDescent="0.25">
      <c r="A1313" s="2">
        <v>4</v>
      </c>
      <c r="B1313" s="2">
        <v>92001</v>
      </c>
      <c r="C1313" s="2" t="s">
        <v>505</v>
      </c>
      <c r="D1313" s="2">
        <v>2130001</v>
      </c>
      <c r="E1313" s="2" t="s">
        <v>505</v>
      </c>
      <c r="F1313" s="2" t="str">
        <f t="shared" si="110"/>
        <v>4920012130001</v>
      </c>
      <c r="G1313" s="2" t="s">
        <v>74</v>
      </c>
      <c r="H1313" s="4">
        <v>500</v>
      </c>
      <c r="I1313" s="4">
        <v>0</v>
      </c>
      <c r="J1313" s="4">
        <v>500</v>
      </c>
      <c r="K1313" s="4">
        <v>13.18</v>
      </c>
      <c r="L1313" s="4">
        <v>13.18</v>
      </c>
      <c r="M1313" s="4">
        <v>13.18</v>
      </c>
      <c r="N1313" s="4">
        <v>0</v>
      </c>
      <c r="O1313" s="4">
        <v>486.82</v>
      </c>
      <c r="P1313" s="20">
        <f t="shared" si="111"/>
        <v>2.6359999999999998E-2</v>
      </c>
      <c r="Q1313" s="20">
        <f t="shared" si="107"/>
        <v>2.6359999999999998E-2</v>
      </c>
      <c r="R1313" s="34">
        <f t="shared" si="108"/>
        <v>-486.82</v>
      </c>
      <c r="S1313" s="34">
        <f t="shared" si="109"/>
        <v>-486.82</v>
      </c>
    </row>
    <row r="1314" spans="1:19" hidden="1" x14ac:dyDescent="0.25">
      <c r="A1314" s="2">
        <v>4</v>
      </c>
      <c r="B1314" s="2">
        <v>92402</v>
      </c>
      <c r="C1314" s="2" t="s">
        <v>505</v>
      </c>
      <c r="D1314" s="2">
        <v>2130001</v>
      </c>
      <c r="E1314" s="2" t="s">
        <v>505</v>
      </c>
      <c r="F1314" s="2" t="str">
        <f t="shared" si="110"/>
        <v>4924022130001</v>
      </c>
      <c r="G1314" s="2" t="s">
        <v>74</v>
      </c>
      <c r="H1314" s="4">
        <v>2000</v>
      </c>
      <c r="I1314" s="4">
        <v>0</v>
      </c>
      <c r="J1314" s="4">
        <v>2000</v>
      </c>
      <c r="K1314" s="4">
        <v>1624.91</v>
      </c>
      <c r="L1314" s="4">
        <v>1624.91</v>
      </c>
      <c r="M1314" s="4">
        <v>1624.91</v>
      </c>
      <c r="N1314" s="4">
        <v>0</v>
      </c>
      <c r="O1314" s="4">
        <v>375.09</v>
      </c>
      <c r="P1314" s="20">
        <f t="shared" si="111"/>
        <v>0.81245500000000004</v>
      </c>
      <c r="Q1314" s="20">
        <f t="shared" si="107"/>
        <v>0.81245500000000004</v>
      </c>
      <c r="R1314" s="34">
        <f t="shared" si="108"/>
        <v>-375.08999999999992</v>
      </c>
      <c r="S1314" s="34">
        <f t="shared" si="109"/>
        <v>-375.08999999999992</v>
      </c>
    </row>
    <row r="1315" spans="1:19" hidden="1" x14ac:dyDescent="0.25">
      <c r="A1315" s="2">
        <v>4</v>
      </c>
      <c r="B1315" s="2">
        <v>92403</v>
      </c>
      <c r="C1315" s="2" t="s">
        <v>505</v>
      </c>
      <c r="D1315" s="2">
        <v>2130001</v>
      </c>
      <c r="E1315" s="2" t="s">
        <v>505</v>
      </c>
      <c r="F1315" s="2" t="str">
        <f t="shared" si="110"/>
        <v>4924032130001</v>
      </c>
      <c r="G1315" s="2" t="s">
        <v>74</v>
      </c>
      <c r="H1315" s="4">
        <v>2000</v>
      </c>
      <c r="I1315" s="4">
        <v>0</v>
      </c>
      <c r="J1315" s="4">
        <v>2000</v>
      </c>
      <c r="K1315" s="4">
        <v>512.94000000000005</v>
      </c>
      <c r="L1315" s="4">
        <v>512.94000000000005</v>
      </c>
      <c r="M1315" s="4">
        <v>512.94000000000005</v>
      </c>
      <c r="N1315" s="4">
        <v>0</v>
      </c>
      <c r="O1315" s="4">
        <v>1487.06</v>
      </c>
      <c r="P1315" s="20">
        <f t="shared" si="111"/>
        <v>0.25647000000000003</v>
      </c>
      <c r="Q1315" s="20">
        <f t="shared" si="107"/>
        <v>0.25647000000000003</v>
      </c>
      <c r="R1315" s="34">
        <f t="shared" si="108"/>
        <v>-1487.06</v>
      </c>
      <c r="S1315" s="34">
        <f t="shared" si="109"/>
        <v>-1487.06</v>
      </c>
    </row>
    <row r="1316" spans="1:19" hidden="1" x14ac:dyDescent="0.25">
      <c r="A1316" s="2">
        <v>4</v>
      </c>
      <c r="B1316" s="2">
        <v>92404</v>
      </c>
      <c r="C1316" s="2" t="s">
        <v>505</v>
      </c>
      <c r="D1316" s="2">
        <v>2130001</v>
      </c>
      <c r="E1316" s="2" t="s">
        <v>505</v>
      </c>
      <c r="F1316" s="2" t="str">
        <f t="shared" si="110"/>
        <v>4924042130001</v>
      </c>
      <c r="G1316" s="2" t="s">
        <v>74</v>
      </c>
      <c r="H1316" s="4">
        <v>1000</v>
      </c>
      <c r="I1316" s="4">
        <v>3807.52</v>
      </c>
      <c r="J1316" s="4">
        <v>4807.5200000000004</v>
      </c>
      <c r="K1316" s="4">
        <v>5978.42</v>
      </c>
      <c r="L1316" s="4">
        <v>5978.42</v>
      </c>
      <c r="M1316" s="4">
        <v>5978.42</v>
      </c>
      <c r="N1316" s="4">
        <v>0</v>
      </c>
      <c r="O1316" s="4">
        <v>-1170.9000000000001</v>
      </c>
      <c r="P1316" s="20">
        <f t="shared" si="111"/>
        <v>5.9784199999999998</v>
      </c>
      <c r="Q1316" s="20">
        <f t="shared" si="107"/>
        <v>1.2435559290444969</v>
      </c>
      <c r="R1316" s="34">
        <f t="shared" si="108"/>
        <v>4978.42</v>
      </c>
      <c r="S1316" s="34">
        <f t="shared" si="109"/>
        <v>1170.8999999999996</v>
      </c>
    </row>
    <row r="1317" spans="1:19" hidden="1" x14ac:dyDescent="0.25">
      <c r="A1317" s="2">
        <v>4</v>
      </c>
      <c r="B1317" s="2">
        <v>92405</v>
      </c>
      <c r="C1317" s="2" t="s">
        <v>505</v>
      </c>
      <c r="D1317" s="2">
        <v>2130001</v>
      </c>
      <c r="E1317" s="2" t="s">
        <v>505</v>
      </c>
      <c r="F1317" s="2" t="str">
        <f t="shared" si="110"/>
        <v>4924052130001</v>
      </c>
      <c r="G1317" s="2" t="s">
        <v>74</v>
      </c>
      <c r="H1317" s="4">
        <v>200</v>
      </c>
      <c r="I1317" s="4">
        <v>0</v>
      </c>
      <c r="J1317" s="4">
        <v>200</v>
      </c>
      <c r="K1317" s="4">
        <v>592.9</v>
      </c>
      <c r="L1317" s="4">
        <v>592.9</v>
      </c>
      <c r="M1317" s="4">
        <v>592.9</v>
      </c>
      <c r="N1317" s="4">
        <v>0</v>
      </c>
      <c r="O1317" s="4">
        <v>-392.9</v>
      </c>
      <c r="P1317" s="20">
        <f t="shared" si="111"/>
        <v>2.9644999999999997</v>
      </c>
      <c r="Q1317" s="20">
        <f t="shared" si="107"/>
        <v>2.9644999999999997</v>
      </c>
      <c r="R1317" s="34">
        <f t="shared" si="108"/>
        <v>392.9</v>
      </c>
      <c r="S1317" s="34">
        <f t="shared" si="109"/>
        <v>392.9</v>
      </c>
    </row>
    <row r="1318" spans="1:19" hidden="1" x14ac:dyDescent="0.25">
      <c r="A1318" s="2">
        <v>4</v>
      </c>
      <c r="B1318" s="2">
        <v>92406</v>
      </c>
      <c r="C1318" s="2" t="s">
        <v>505</v>
      </c>
      <c r="D1318" s="2">
        <v>2130001</v>
      </c>
      <c r="E1318" s="2" t="s">
        <v>505</v>
      </c>
      <c r="F1318" s="2" t="str">
        <f t="shared" si="110"/>
        <v>4924062130001</v>
      </c>
      <c r="G1318" s="2" t="s">
        <v>74</v>
      </c>
      <c r="H1318" s="4">
        <v>2500</v>
      </c>
      <c r="I1318" s="4">
        <v>0</v>
      </c>
      <c r="J1318" s="4">
        <v>2500</v>
      </c>
      <c r="K1318" s="4">
        <v>619.04</v>
      </c>
      <c r="L1318" s="4">
        <v>619.04</v>
      </c>
      <c r="M1318" s="4">
        <v>619.04</v>
      </c>
      <c r="N1318" s="4">
        <v>0</v>
      </c>
      <c r="O1318" s="4">
        <v>1880.96</v>
      </c>
      <c r="P1318" s="20">
        <f t="shared" si="111"/>
        <v>0.24761599999999998</v>
      </c>
      <c r="Q1318" s="20">
        <f t="shared" si="107"/>
        <v>0.24761599999999998</v>
      </c>
      <c r="R1318" s="34">
        <f t="shared" si="108"/>
        <v>-1880.96</v>
      </c>
      <c r="S1318" s="34">
        <f t="shared" si="109"/>
        <v>-1880.96</v>
      </c>
    </row>
    <row r="1319" spans="1:19" hidden="1" x14ac:dyDescent="0.25">
      <c r="A1319" s="2">
        <v>5</v>
      </c>
      <c r="B1319" s="2">
        <v>92401</v>
      </c>
      <c r="C1319" s="2" t="s">
        <v>505</v>
      </c>
      <c r="D1319" s="2">
        <v>2130001</v>
      </c>
      <c r="E1319" s="2" t="s">
        <v>505</v>
      </c>
      <c r="F1319" s="2" t="str">
        <f t="shared" si="110"/>
        <v>5924012130001</v>
      </c>
      <c r="G1319" s="2" t="s">
        <v>74</v>
      </c>
      <c r="H1319" s="4">
        <v>3000</v>
      </c>
      <c r="I1319" s="4">
        <v>77.930000000000007</v>
      </c>
      <c r="J1319" s="4">
        <v>3077.93</v>
      </c>
      <c r="K1319" s="4">
        <v>3022.7</v>
      </c>
      <c r="L1319" s="4">
        <v>2633.05</v>
      </c>
      <c r="M1319" s="4">
        <v>2633.05</v>
      </c>
      <c r="N1319" s="4">
        <v>0</v>
      </c>
      <c r="O1319" s="4">
        <v>444.88</v>
      </c>
      <c r="P1319" s="20">
        <f t="shared" si="111"/>
        <v>0.87768333333333337</v>
      </c>
      <c r="Q1319" s="20">
        <f t="shared" si="107"/>
        <v>0.85546130028948042</v>
      </c>
      <c r="R1319" s="34">
        <f t="shared" si="108"/>
        <v>-366.94999999999982</v>
      </c>
      <c r="S1319" s="34">
        <f t="shared" si="109"/>
        <v>-444.87999999999965</v>
      </c>
    </row>
    <row r="1320" spans="1:19" hidden="1" x14ac:dyDescent="0.25">
      <c r="A1320" s="2">
        <v>9</v>
      </c>
      <c r="B1320" s="2">
        <v>34200</v>
      </c>
      <c r="C1320" s="2" t="s">
        <v>505</v>
      </c>
      <c r="D1320" s="2">
        <v>2130001</v>
      </c>
      <c r="E1320" s="2" t="s">
        <v>505</v>
      </c>
      <c r="F1320" s="2" t="str">
        <f t="shared" si="110"/>
        <v>9342002130001</v>
      </c>
      <c r="G1320" s="2" t="s">
        <v>74</v>
      </c>
      <c r="H1320" s="4">
        <v>2000</v>
      </c>
      <c r="I1320" s="4">
        <v>0</v>
      </c>
      <c r="J1320" s="4">
        <v>2000</v>
      </c>
      <c r="K1320" s="4">
        <v>2758.64</v>
      </c>
      <c r="L1320" s="4">
        <v>2758.64</v>
      </c>
      <c r="M1320" s="4">
        <v>2758.64</v>
      </c>
      <c r="N1320" s="4">
        <v>0</v>
      </c>
      <c r="O1320" s="4">
        <v>-758.64</v>
      </c>
      <c r="P1320" s="20">
        <f t="shared" si="111"/>
        <v>1.3793199999999999</v>
      </c>
      <c r="Q1320" s="20">
        <f t="shared" si="107"/>
        <v>1.3793199999999999</v>
      </c>
      <c r="R1320" s="34">
        <f t="shared" si="108"/>
        <v>758.63999999999987</v>
      </c>
      <c r="S1320" s="34">
        <f t="shared" si="109"/>
        <v>758.63999999999987</v>
      </c>
    </row>
    <row r="1321" spans="1:19" hidden="1" x14ac:dyDescent="0.25">
      <c r="A1321" s="2">
        <v>9</v>
      </c>
      <c r="B1321" s="2">
        <v>34201</v>
      </c>
      <c r="C1321" s="2" t="s">
        <v>505</v>
      </c>
      <c r="D1321" s="2">
        <v>2130001</v>
      </c>
      <c r="E1321" s="2" t="s">
        <v>505</v>
      </c>
      <c r="F1321" s="2" t="str">
        <f t="shared" si="110"/>
        <v>9342012130001</v>
      </c>
      <c r="G1321" s="2" t="s">
        <v>74</v>
      </c>
      <c r="H1321" s="4">
        <v>3500</v>
      </c>
      <c r="I1321" s="4">
        <v>0</v>
      </c>
      <c r="J1321" s="4">
        <v>3500</v>
      </c>
      <c r="K1321" s="4">
        <v>2247.1999999999998</v>
      </c>
      <c r="L1321" s="4">
        <v>2247.1999999999998</v>
      </c>
      <c r="M1321" s="4">
        <v>2247.1999999999998</v>
      </c>
      <c r="N1321" s="4">
        <v>0</v>
      </c>
      <c r="O1321" s="4">
        <v>1252.8</v>
      </c>
      <c r="P1321" s="20">
        <f t="shared" si="111"/>
        <v>0.64205714285714277</v>
      </c>
      <c r="Q1321" s="20">
        <f t="shared" si="107"/>
        <v>0.64205714285714277</v>
      </c>
      <c r="R1321" s="34">
        <f t="shared" si="108"/>
        <v>-1252.8000000000002</v>
      </c>
      <c r="S1321" s="34">
        <f t="shared" si="109"/>
        <v>-1252.8000000000002</v>
      </c>
    </row>
    <row r="1322" spans="1:19" hidden="1" x14ac:dyDescent="0.25">
      <c r="A1322" s="2">
        <v>9</v>
      </c>
      <c r="B1322" s="2">
        <v>34204</v>
      </c>
      <c r="C1322" s="2" t="s">
        <v>505</v>
      </c>
      <c r="D1322" s="2">
        <v>2130001</v>
      </c>
      <c r="E1322" s="2" t="s">
        <v>505</v>
      </c>
      <c r="F1322" s="2" t="str">
        <f t="shared" si="110"/>
        <v>9342042130001</v>
      </c>
      <c r="G1322" s="2" t="s">
        <v>74</v>
      </c>
      <c r="H1322" s="4">
        <v>2000</v>
      </c>
      <c r="I1322" s="4">
        <v>0</v>
      </c>
      <c r="J1322" s="4">
        <v>2000</v>
      </c>
      <c r="K1322" s="4">
        <v>0</v>
      </c>
      <c r="L1322" s="4">
        <v>0</v>
      </c>
      <c r="M1322" s="4">
        <v>0</v>
      </c>
      <c r="N1322" s="4">
        <v>0</v>
      </c>
      <c r="O1322" s="4">
        <v>2000</v>
      </c>
      <c r="P1322" s="20">
        <f t="shared" si="111"/>
        <v>0</v>
      </c>
      <c r="Q1322" s="20">
        <f t="shared" si="107"/>
        <v>0</v>
      </c>
      <c r="R1322" s="34">
        <f t="shared" si="108"/>
        <v>-2000</v>
      </c>
      <c r="S1322" s="34">
        <f t="shared" si="109"/>
        <v>-2000</v>
      </c>
    </row>
    <row r="1323" spans="1:19" hidden="1" x14ac:dyDescent="0.25">
      <c r="A1323" s="2">
        <v>9</v>
      </c>
      <c r="B1323" s="2">
        <v>43201</v>
      </c>
      <c r="C1323" s="2" t="s">
        <v>505</v>
      </c>
      <c r="D1323" s="2">
        <v>2130001</v>
      </c>
      <c r="E1323" s="2" t="s">
        <v>505</v>
      </c>
      <c r="F1323" s="2" t="str">
        <f t="shared" si="110"/>
        <v>9432012130001</v>
      </c>
      <c r="G1323" s="2" t="s">
        <v>74</v>
      </c>
      <c r="H1323" s="4">
        <v>2000</v>
      </c>
      <c r="I1323" s="4">
        <v>0</v>
      </c>
      <c r="J1323" s="4">
        <v>2000</v>
      </c>
      <c r="K1323" s="4">
        <v>508.39</v>
      </c>
      <c r="L1323" s="4">
        <v>508.39</v>
      </c>
      <c r="M1323" s="4">
        <v>508.39</v>
      </c>
      <c r="N1323" s="4">
        <v>0</v>
      </c>
      <c r="O1323" s="4">
        <v>1491.61</v>
      </c>
      <c r="P1323" s="20">
        <f t="shared" si="111"/>
        <v>0.254195</v>
      </c>
      <c r="Q1323" s="20">
        <f t="shared" si="107"/>
        <v>0.254195</v>
      </c>
      <c r="R1323" s="34">
        <f t="shared" si="108"/>
        <v>-1491.6100000000001</v>
      </c>
      <c r="S1323" s="34">
        <f t="shared" si="109"/>
        <v>-1491.6100000000001</v>
      </c>
    </row>
    <row r="1324" spans="1:19" hidden="1" x14ac:dyDescent="0.25">
      <c r="A1324" s="2">
        <v>1</v>
      </c>
      <c r="B1324" s="2">
        <v>33301</v>
      </c>
      <c r="C1324" s="2" t="s">
        <v>505</v>
      </c>
      <c r="D1324" s="2">
        <v>2150001</v>
      </c>
      <c r="E1324" s="2" t="s">
        <v>505</v>
      </c>
      <c r="F1324" s="2" t="str">
        <f t="shared" si="110"/>
        <v>1333012150001</v>
      </c>
      <c r="G1324" s="2" t="s">
        <v>56</v>
      </c>
      <c r="H1324" s="4">
        <v>750</v>
      </c>
      <c r="I1324" s="4">
        <v>0</v>
      </c>
      <c r="J1324" s="4">
        <v>750</v>
      </c>
      <c r="K1324" s="4">
        <v>310.33</v>
      </c>
      <c r="L1324" s="4">
        <v>310.33</v>
      </c>
      <c r="M1324" s="4">
        <v>310.33</v>
      </c>
      <c r="N1324" s="4">
        <v>0</v>
      </c>
      <c r="O1324" s="4">
        <v>439.67</v>
      </c>
      <c r="P1324" s="20">
        <f t="shared" si="111"/>
        <v>0.41377333333333333</v>
      </c>
      <c r="Q1324" s="20">
        <f t="shared" si="107"/>
        <v>0.41377333333333333</v>
      </c>
      <c r="R1324" s="34">
        <f t="shared" si="108"/>
        <v>-439.67</v>
      </c>
      <c r="S1324" s="34">
        <f t="shared" si="109"/>
        <v>-439.67</v>
      </c>
    </row>
    <row r="1325" spans="1:19" hidden="1" x14ac:dyDescent="0.25">
      <c r="A1325" s="2">
        <v>1</v>
      </c>
      <c r="B1325" s="2">
        <v>33302</v>
      </c>
      <c r="C1325" s="2" t="s">
        <v>505</v>
      </c>
      <c r="D1325" s="2">
        <v>2150001</v>
      </c>
      <c r="E1325" s="2" t="s">
        <v>505</v>
      </c>
      <c r="F1325" s="2" t="str">
        <f t="shared" si="110"/>
        <v>1333022150001</v>
      </c>
      <c r="G1325" s="2" t="s">
        <v>56</v>
      </c>
      <c r="H1325" s="4">
        <v>1500</v>
      </c>
      <c r="I1325" s="4">
        <v>0</v>
      </c>
      <c r="J1325" s="4">
        <v>1500</v>
      </c>
      <c r="K1325" s="4">
        <v>8656.34</v>
      </c>
      <c r="L1325" s="4">
        <v>8656.34</v>
      </c>
      <c r="M1325" s="4">
        <v>8656.34</v>
      </c>
      <c r="N1325" s="4">
        <v>0</v>
      </c>
      <c r="O1325" s="4">
        <v>-7156.34</v>
      </c>
      <c r="P1325" s="20">
        <f t="shared" si="111"/>
        <v>5.7708933333333334</v>
      </c>
      <c r="Q1325" s="20">
        <f t="shared" si="107"/>
        <v>5.7708933333333334</v>
      </c>
      <c r="R1325" s="34">
        <f t="shared" si="108"/>
        <v>7156.34</v>
      </c>
      <c r="S1325" s="34">
        <f t="shared" si="109"/>
        <v>7156.34</v>
      </c>
    </row>
    <row r="1326" spans="1:19" hidden="1" x14ac:dyDescent="0.25">
      <c r="A1326" s="2">
        <v>1</v>
      </c>
      <c r="B1326" s="2">
        <v>92000</v>
      </c>
      <c r="C1326" s="2" t="s">
        <v>505</v>
      </c>
      <c r="D1326" s="2">
        <v>2150001</v>
      </c>
      <c r="E1326" s="2" t="s">
        <v>505</v>
      </c>
      <c r="F1326" s="2" t="str">
        <f t="shared" si="110"/>
        <v>1920002150001</v>
      </c>
      <c r="G1326" s="2" t="s">
        <v>56</v>
      </c>
      <c r="H1326" s="4">
        <v>0</v>
      </c>
      <c r="I1326" s="4">
        <v>0</v>
      </c>
      <c r="J1326" s="4">
        <v>0</v>
      </c>
      <c r="K1326" s="4">
        <v>815.84</v>
      </c>
      <c r="L1326" s="4">
        <v>815.84</v>
      </c>
      <c r="M1326" s="4">
        <v>815.84</v>
      </c>
      <c r="N1326" s="4">
        <v>0</v>
      </c>
      <c r="O1326" s="4">
        <v>-815.84</v>
      </c>
      <c r="P1326" s="20" t="e">
        <f t="shared" si="111"/>
        <v>#DIV/0!</v>
      </c>
      <c r="Q1326" s="20" t="e">
        <f t="shared" si="107"/>
        <v>#DIV/0!</v>
      </c>
      <c r="R1326" s="34">
        <f t="shared" si="108"/>
        <v>815.84</v>
      </c>
      <c r="S1326" s="34">
        <f t="shared" si="109"/>
        <v>815.84</v>
      </c>
    </row>
    <row r="1327" spans="1:19" hidden="1" x14ac:dyDescent="0.25">
      <c r="A1327" s="2">
        <v>2</v>
      </c>
      <c r="B1327" s="2">
        <v>13200</v>
      </c>
      <c r="C1327" s="2" t="s">
        <v>505</v>
      </c>
      <c r="D1327" s="2">
        <v>2150001</v>
      </c>
      <c r="E1327" s="2" t="s">
        <v>505</v>
      </c>
      <c r="F1327" s="2" t="str">
        <f t="shared" si="110"/>
        <v>2132002150001</v>
      </c>
      <c r="G1327" s="2" t="s">
        <v>56</v>
      </c>
      <c r="H1327" s="4">
        <v>1000</v>
      </c>
      <c r="I1327" s="4">
        <v>0</v>
      </c>
      <c r="J1327" s="4">
        <v>1000</v>
      </c>
      <c r="K1327" s="4">
        <v>596.13</v>
      </c>
      <c r="L1327" s="4">
        <v>596.13</v>
      </c>
      <c r="M1327" s="4">
        <v>596.13</v>
      </c>
      <c r="N1327" s="4">
        <v>0</v>
      </c>
      <c r="O1327" s="4">
        <v>403.87</v>
      </c>
      <c r="P1327" s="20">
        <f t="shared" si="111"/>
        <v>0.59613000000000005</v>
      </c>
      <c r="Q1327" s="20">
        <f t="shared" si="107"/>
        <v>0.59613000000000005</v>
      </c>
      <c r="R1327" s="34">
        <f t="shared" si="108"/>
        <v>-403.87</v>
      </c>
      <c r="S1327" s="34">
        <f t="shared" si="109"/>
        <v>-403.87</v>
      </c>
    </row>
    <row r="1328" spans="1:19" hidden="1" x14ac:dyDescent="0.25">
      <c r="A1328" s="2">
        <v>4</v>
      </c>
      <c r="B1328" s="2">
        <v>15320</v>
      </c>
      <c r="C1328" s="2" t="s">
        <v>505</v>
      </c>
      <c r="D1328" s="2">
        <v>2150001</v>
      </c>
      <c r="E1328" s="2" t="s">
        <v>505</v>
      </c>
      <c r="F1328" s="2" t="str">
        <f t="shared" si="110"/>
        <v>4153202150001</v>
      </c>
      <c r="G1328" s="2" t="s">
        <v>56</v>
      </c>
      <c r="H1328" s="4">
        <v>1000</v>
      </c>
      <c r="I1328" s="4">
        <v>0</v>
      </c>
      <c r="J1328" s="4">
        <v>1000</v>
      </c>
      <c r="K1328" s="4">
        <v>1376.78</v>
      </c>
      <c r="L1328" s="4">
        <v>1376.78</v>
      </c>
      <c r="M1328" s="4">
        <v>1376.78</v>
      </c>
      <c r="N1328" s="4">
        <v>0</v>
      </c>
      <c r="O1328" s="4">
        <v>-376.78</v>
      </c>
      <c r="P1328" s="20">
        <f t="shared" si="111"/>
        <v>1.3767799999999999</v>
      </c>
      <c r="Q1328" s="20">
        <f t="shared" si="107"/>
        <v>1.3767799999999999</v>
      </c>
      <c r="R1328" s="34">
        <f t="shared" si="108"/>
        <v>376.78</v>
      </c>
      <c r="S1328" s="34">
        <f t="shared" si="109"/>
        <v>376.78</v>
      </c>
    </row>
    <row r="1329" spans="1:19" hidden="1" x14ac:dyDescent="0.25">
      <c r="A1329" s="2">
        <v>4</v>
      </c>
      <c r="B1329" s="2">
        <v>17100</v>
      </c>
      <c r="C1329" s="2" t="s">
        <v>505</v>
      </c>
      <c r="D1329" s="2">
        <v>2150001</v>
      </c>
      <c r="E1329" s="2" t="s">
        <v>505</v>
      </c>
      <c r="F1329" s="2" t="str">
        <f t="shared" si="110"/>
        <v>4171002150001</v>
      </c>
      <c r="G1329" s="2" t="s">
        <v>56</v>
      </c>
      <c r="H1329" s="4">
        <v>1000</v>
      </c>
      <c r="I1329" s="4">
        <v>0</v>
      </c>
      <c r="J1329" s="4">
        <v>1000</v>
      </c>
      <c r="K1329" s="4">
        <v>4615.04</v>
      </c>
      <c r="L1329" s="4">
        <v>4615.04</v>
      </c>
      <c r="M1329" s="4">
        <v>4615.04</v>
      </c>
      <c r="N1329" s="4">
        <v>0</v>
      </c>
      <c r="O1329" s="4">
        <v>-3615.04</v>
      </c>
      <c r="P1329" s="20">
        <f t="shared" si="111"/>
        <v>4.6150399999999996</v>
      </c>
      <c r="Q1329" s="20">
        <f t="shared" si="107"/>
        <v>4.6150399999999996</v>
      </c>
      <c r="R1329" s="34">
        <f t="shared" si="108"/>
        <v>3615.04</v>
      </c>
      <c r="S1329" s="34">
        <f t="shared" si="109"/>
        <v>3615.04</v>
      </c>
    </row>
    <row r="1330" spans="1:19" hidden="1" x14ac:dyDescent="0.25">
      <c r="A1330" s="2">
        <v>4</v>
      </c>
      <c r="B1330" s="2">
        <v>92001</v>
      </c>
      <c r="C1330" s="2" t="s">
        <v>505</v>
      </c>
      <c r="D1330" s="2">
        <v>2150001</v>
      </c>
      <c r="E1330" s="2" t="s">
        <v>505</v>
      </c>
      <c r="F1330" s="2" t="str">
        <f t="shared" si="110"/>
        <v>4920012150001</v>
      </c>
      <c r="G1330" s="2" t="s">
        <v>56</v>
      </c>
      <c r="H1330" s="4">
        <v>0</v>
      </c>
      <c r="I1330" s="4">
        <v>0</v>
      </c>
      <c r="J1330" s="4">
        <v>0</v>
      </c>
      <c r="K1330" s="4">
        <v>109.44</v>
      </c>
      <c r="L1330" s="4">
        <v>109.44</v>
      </c>
      <c r="M1330" s="4">
        <v>109.44</v>
      </c>
      <c r="N1330" s="4">
        <v>0</v>
      </c>
      <c r="O1330" s="4">
        <v>-109.44</v>
      </c>
      <c r="P1330" s="20" t="e">
        <f t="shared" si="111"/>
        <v>#DIV/0!</v>
      </c>
      <c r="Q1330" s="20" t="e">
        <f t="shared" si="107"/>
        <v>#DIV/0!</v>
      </c>
      <c r="R1330" s="34">
        <f t="shared" si="108"/>
        <v>109.44</v>
      </c>
      <c r="S1330" s="34">
        <f t="shared" si="109"/>
        <v>109.44</v>
      </c>
    </row>
    <row r="1331" spans="1:19" hidden="1" x14ac:dyDescent="0.25">
      <c r="A1331" s="2">
        <v>5</v>
      </c>
      <c r="B1331" s="2">
        <v>33210</v>
      </c>
      <c r="C1331" s="2" t="s">
        <v>505</v>
      </c>
      <c r="D1331" s="2">
        <v>2150001</v>
      </c>
      <c r="E1331" s="2" t="s">
        <v>505</v>
      </c>
      <c r="F1331" s="2" t="str">
        <f t="shared" si="110"/>
        <v>5332102150001</v>
      </c>
      <c r="G1331" s="2" t="s">
        <v>56</v>
      </c>
      <c r="H1331" s="4">
        <v>100</v>
      </c>
      <c r="I1331" s="4">
        <v>0</v>
      </c>
      <c r="J1331" s="4">
        <v>100</v>
      </c>
      <c r="K1331" s="4">
        <v>0</v>
      </c>
      <c r="L1331" s="4">
        <v>0</v>
      </c>
      <c r="M1331" s="4">
        <v>0</v>
      </c>
      <c r="N1331" s="4">
        <v>0</v>
      </c>
      <c r="O1331" s="4">
        <v>100</v>
      </c>
      <c r="P1331" s="20">
        <f t="shared" si="111"/>
        <v>0</v>
      </c>
      <c r="Q1331" s="20">
        <f t="shared" si="107"/>
        <v>0</v>
      </c>
      <c r="R1331" s="34">
        <f t="shared" si="108"/>
        <v>-100</v>
      </c>
      <c r="S1331" s="34">
        <f t="shared" si="109"/>
        <v>-100</v>
      </c>
    </row>
    <row r="1332" spans="1:19" hidden="1" x14ac:dyDescent="0.25">
      <c r="A1332" s="2">
        <v>5</v>
      </c>
      <c r="B1332" s="2">
        <v>33220</v>
      </c>
      <c r="C1332" s="2" t="s">
        <v>505</v>
      </c>
      <c r="D1332" s="2">
        <v>2150001</v>
      </c>
      <c r="E1332" s="2" t="s">
        <v>505</v>
      </c>
      <c r="F1332" s="2" t="str">
        <f t="shared" si="110"/>
        <v>5332202150001</v>
      </c>
      <c r="G1332" s="2" t="s">
        <v>56</v>
      </c>
      <c r="H1332" s="4">
        <v>300</v>
      </c>
      <c r="I1332" s="4">
        <v>0</v>
      </c>
      <c r="J1332" s="4">
        <v>300</v>
      </c>
      <c r="K1332" s="4">
        <v>0</v>
      </c>
      <c r="L1332" s="4">
        <v>0</v>
      </c>
      <c r="M1332" s="4">
        <v>0</v>
      </c>
      <c r="N1332" s="4">
        <v>0</v>
      </c>
      <c r="O1332" s="4">
        <v>300</v>
      </c>
      <c r="P1332" s="20">
        <f t="shared" si="111"/>
        <v>0</v>
      </c>
      <c r="Q1332" s="20">
        <f t="shared" si="107"/>
        <v>0</v>
      </c>
      <c r="R1332" s="34">
        <f t="shared" si="108"/>
        <v>-300</v>
      </c>
      <c r="S1332" s="34">
        <f t="shared" si="109"/>
        <v>-300</v>
      </c>
    </row>
    <row r="1333" spans="1:19" hidden="1" x14ac:dyDescent="0.25">
      <c r="A1333" s="2">
        <v>5</v>
      </c>
      <c r="B1333" s="2">
        <v>33300</v>
      </c>
      <c r="C1333" s="2" t="s">
        <v>505</v>
      </c>
      <c r="D1333" s="2">
        <v>2150001</v>
      </c>
      <c r="E1333" s="2" t="s">
        <v>505</v>
      </c>
      <c r="F1333" s="2" t="str">
        <f t="shared" si="110"/>
        <v>5333002150001</v>
      </c>
      <c r="G1333" s="2" t="s">
        <v>56</v>
      </c>
      <c r="H1333" s="4">
        <v>300</v>
      </c>
      <c r="I1333" s="4">
        <v>0</v>
      </c>
      <c r="J1333" s="4">
        <v>300</v>
      </c>
      <c r="K1333" s="4">
        <v>0</v>
      </c>
      <c r="L1333" s="4">
        <v>0</v>
      </c>
      <c r="M1333" s="4">
        <v>0</v>
      </c>
      <c r="N1333" s="4">
        <v>0</v>
      </c>
      <c r="O1333" s="4">
        <v>300</v>
      </c>
      <c r="P1333" s="20">
        <f t="shared" si="111"/>
        <v>0</v>
      </c>
      <c r="Q1333" s="20">
        <f t="shared" si="107"/>
        <v>0</v>
      </c>
      <c r="R1333" s="34">
        <f t="shared" si="108"/>
        <v>-300</v>
      </c>
      <c r="S1333" s="34">
        <f t="shared" si="109"/>
        <v>-300</v>
      </c>
    </row>
    <row r="1334" spans="1:19" hidden="1" x14ac:dyDescent="0.25">
      <c r="A1334" s="2">
        <v>6</v>
      </c>
      <c r="B1334" s="2">
        <v>32600</v>
      </c>
      <c r="C1334" s="2" t="s">
        <v>505</v>
      </c>
      <c r="D1334" s="2">
        <v>2150001</v>
      </c>
      <c r="E1334" s="2" t="s">
        <v>505</v>
      </c>
      <c r="F1334" s="2" t="str">
        <f t="shared" si="110"/>
        <v>6326002150001</v>
      </c>
      <c r="G1334" s="2" t="s">
        <v>56</v>
      </c>
      <c r="H1334" s="4">
        <v>250</v>
      </c>
      <c r="I1334" s="4">
        <v>0</v>
      </c>
      <c r="J1334" s="4">
        <v>250</v>
      </c>
      <c r="K1334" s="4">
        <v>0</v>
      </c>
      <c r="L1334" s="4">
        <v>0</v>
      </c>
      <c r="M1334" s="4">
        <v>0</v>
      </c>
      <c r="N1334" s="4">
        <v>0</v>
      </c>
      <c r="O1334" s="4">
        <v>250</v>
      </c>
      <c r="P1334" s="20">
        <f t="shared" si="111"/>
        <v>0</v>
      </c>
      <c r="Q1334" s="20">
        <f t="shared" si="107"/>
        <v>0</v>
      </c>
      <c r="R1334" s="34">
        <f t="shared" si="108"/>
        <v>-250</v>
      </c>
      <c r="S1334" s="34">
        <f t="shared" si="109"/>
        <v>-250</v>
      </c>
    </row>
    <row r="1335" spans="1:19" hidden="1" x14ac:dyDescent="0.25">
      <c r="A1335" s="2">
        <v>7</v>
      </c>
      <c r="B1335" s="2">
        <v>23100</v>
      </c>
      <c r="C1335" s="2" t="s">
        <v>505</v>
      </c>
      <c r="D1335" s="2">
        <v>2150001</v>
      </c>
      <c r="E1335" s="2" t="s">
        <v>505</v>
      </c>
      <c r="F1335" s="2" t="str">
        <f t="shared" si="110"/>
        <v>7231002150001</v>
      </c>
      <c r="G1335" s="2" t="s">
        <v>56</v>
      </c>
      <c r="H1335" s="4">
        <v>3000</v>
      </c>
      <c r="I1335" s="4">
        <v>-3000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20">
        <f t="shared" si="111"/>
        <v>0</v>
      </c>
      <c r="Q1335" s="20" t="e">
        <f t="shared" si="107"/>
        <v>#DIV/0!</v>
      </c>
      <c r="R1335" s="34">
        <f t="shared" si="108"/>
        <v>-3000</v>
      </c>
      <c r="S1335" s="34">
        <f t="shared" si="109"/>
        <v>0</v>
      </c>
    </row>
    <row r="1336" spans="1:19" hidden="1" x14ac:dyDescent="0.25">
      <c r="A1336" s="2">
        <v>9</v>
      </c>
      <c r="B1336" s="2">
        <v>34201</v>
      </c>
      <c r="C1336" s="2" t="s">
        <v>505</v>
      </c>
      <c r="D1336" s="2">
        <v>2150001</v>
      </c>
      <c r="E1336" s="2" t="s">
        <v>505</v>
      </c>
      <c r="F1336" s="2" t="str">
        <f t="shared" si="110"/>
        <v>9342012150001</v>
      </c>
      <c r="G1336" s="2" t="s">
        <v>56</v>
      </c>
      <c r="H1336" s="4">
        <v>0</v>
      </c>
      <c r="I1336" s="4">
        <v>0</v>
      </c>
      <c r="J1336" s="4">
        <v>0</v>
      </c>
      <c r="K1336" s="4">
        <v>4282.67</v>
      </c>
      <c r="L1336" s="4">
        <v>4282.67</v>
      </c>
      <c r="M1336" s="4">
        <v>4282.67</v>
      </c>
      <c r="N1336" s="4">
        <v>0</v>
      </c>
      <c r="O1336" s="4">
        <v>-4282.67</v>
      </c>
      <c r="P1336" s="20" t="e">
        <f t="shared" si="111"/>
        <v>#DIV/0!</v>
      </c>
      <c r="Q1336" s="20" t="e">
        <f t="shared" si="107"/>
        <v>#DIV/0!</v>
      </c>
      <c r="R1336" s="34">
        <f t="shared" si="108"/>
        <v>4282.67</v>
      </c>
      <c r="S1336" s="34">
        <f t="shared" si="109"/>
        <v>4282.67</v>
      </c>
    </row>
    <row r="1337" spans="1:19" hidden="1" x14ac:dyDescent="0.25">
      <c r="A1337" s="2">
        <v>9</v>
      </c>
      <c r="B1337" s="2">
        <v>34203</v>
      </c>
      <c r="C1337" s="2" t="s">
        <v>505</v>
      </c>
      <c r="D1337" s="2">
        <v>2269901</v>
      </c>
      <c r="E1337" s="2" t="s">
        <v>505</v>
      </c>
      <c r="F1337" s="2" t="str">
        <f t="shared" si="110"/>
        <v>9342032269901</v>
      </c>
      <c r="G1337" s="2" t="s">
        <v>458</v>
      </c>
      <c r="H1337" s="4">
        <v>30000</v>
      </c>
      <c r="I1337" s="4">
        <v>-8000</v>
      </c>
      <c r="J1337" s="4">
        <v>22000</v>
      </c>
      <c r="K1337" s="4">
        <v>175.45</v>
      </c>
      <c r="L1337" s="4">
        <v>175.45</v>
      </c>
      <c r="M1337" s="4">
        <v>175.45</v>
      </c>
      <c r="N1337" s="4">
        <v>0</v>
      </c>
      <c r="O1337" s="4">
        <v>21824.55</v>
      </c>
      <c r="P1337" s="20">
        <f t="shared" si="111"/>
        <v>5.848333333333333E-3</v>
      </c>
      <c r="Q1337" s="20">
        <f t="shared" si="107"/>
        <v>7.9749999999999995E-3</v>
      </c>
      <c r="R1337" s="34">
        <f t="shared" si="108"/>
        <v>-29824.55</v>
      </c>
      <c r="S1337" s="34">
        <f t="shared" si="109"/>
        <v>-21824.55</v>
      </c>
    </row>
    <row r="1338" spans="1:19" x14ac:dyDescent="0.25">
      <c r="A1338" s="2">
        <v>9</v>
      </c>
      <c r="B1338" s="2">
        <v>34202</v>
      </c>
      <c r="C1338" s="2" t="s">
        <v>506</v>
      </c>
      <c r="D1338" s="2">
        <v>6230017</v>
      </c>
      <c r="E1338" s="2" t="s">
        <v>506</v>
      </c>
      <c r="F1338" s="2" t="str">
        <f t="shared" si="110"/>
        <v>9342026230017</v>
      </c>
      <c r="G1338" s="2" t="s">
        <v>455</v>
      </c>
      <c r="H1338" s="4">
        <v>12000</v>
      </c>
      <c r="I1338" s="4">
        <v>0</v>
      </c>
      <c r="J1338" s="4">
        <v>12000</v>
      </c>
      <c r="K1338" s="4">
        <v>9999.98</v>
      </c>
      <c r="L1338" s="4">
        <v>9999.98</v>
      </c>
      <c r="M1338" s="4">
        <v>9999.98</v>
      </c>
      <c r="N1338" s="4">
        <v>0</v>
      </c>
      <c r="O1338" s="4">
        <v>2000.02</v>
      </c>
      <c r="P1338" s="20">
        <f t="shared" si="111"/>
        <v>0.83333166666666658</v>
      </c>
      <c r="Q1338" s="20">
        <f t="shared" si="107"/>
        <v>0.83333166666666658</v>
      </c>
      <c r="R1338" s="34">
        <f t="shared" ref="R1283:R1346" si="112">L1338-H1338</f>
        <v>-2000.0200000000004</v>
      </c>
      <c r="S1338" s="34">
        <f t="shared" si="109"/>
        <v>-2000.0200000000004</v>
      </c>
    </row>
    <row r="1339" spans="1:19" hidden="1" x14ac:dyDescent="0.25">
      <c r="A1339" s="2">
        <v>9</v>
      </c>
      <c r="B1339" s="2">
        <v>34200</v>
      </c>
      <c r="C1339" s="2" t="s">
        <v>505</v>
      </c>
      <c r="D1339" s="2">
        <v>2100003</v>
      </c>
      <c r="E1339" s="2" t="s">
        <v>505</v>
      </c>
      <c r="F1339" s="2" t="str">
        <f t="shared" si="110"/>
        <v>9342002100003</v>
      </c>
      <c r="G1339" s="2" t="s">
        <v>452</v>
      </c>
      <c r="H1339" s="4">
        <v>3000</v>
      </c>
      <c r="I1339" s="4">
        <v>0</v>
      </c>
      <c r="J1339" s="4">
        <v>3000</v>
      </c>
      <c r="K1339" s="4">
        <v>932.16</v>
      </c>
      <c r="L1339" s="4">
        <v>932.16</v>
      </c>
      <c r="M1339" s="4">
        <v>932.16</v>
      </c>
      <c r="N1339" s="4">
        <v>0</v>
      </c>
      <c r="O1339" s="4">
        <v>2067.84</v>
      </c>
      <c r="P1339" s="20">
        <f t="shared" si="111"/>
        <v>0.31072</v>
      </c>
      <c r="Q1339" s="20">
        <f t="shared" si="107"/>
        <v>0.31072</v>
      </c>
      <c r="R1339" s="34">
        <f t="shared" si="112"/>
        <v>-2067.84</v>
      </c>
      <c r="S1339" s="34">
        <f t="shared" si="109"/>
        <v>-2067.84</v>
      </c>
    </row>
    <row r="1340" spans="1:19" hidden="1" x14ac:dyDescent="0.25">
      <c r="A1340" s="2">
        <v>1</v>
      </c>
      <c r="B1340" s="2">
        <v>13200</v>
      </c>
      <c r="C1340" s="2" t="s">
        <v>505</v>
      </c>
      <c r="D1340" s="2">
        <v>2279940</v>
      </c>
      <c r="E1340" s="2" t="s">
        <v>505</v>
      </c>
      <c r="F1340" s="2" t="str">
        <f t="shared" si="110"/>
        <v>1132002279940</v>
      </c>
      <c r="G1340" s="2" t="s">
        <v>41</v>
      </c>
      <c r="H1340" s="4">
        <v>7700</v>
      </c>
      <c r="I1340" s="4">
        <v>4038.17</v>
      </c>
      <c r="J1340" s="4">
        <v>11738.17</v>
      </c>
      <c r="K1340" s="4">
        <v>7038.17</v>
      </c>
      <c r="L1340" s="4">
        <v>603.49</v>
      </c>
      <c r="M1340" s="4">
        <v>603.49</v>
      </c>
      <c r="N1340" s="4">
        <v>0</v>
      </c>
      <c r="O1340" s="4">
        <v>11134.68</v>
      </c>
      <c r="P1340" s="20">
        <f t="shared" si="111"/>
        <v>7.8375324675324681E-2</v>
      </c>
      <c r="Q1340" s="20">
        <f t="shared" si="107"/>
        <v>5.1412613720878124E-2</v>
      </c>
      <c r="R1340" s="34">
        <f t="shared" si="112"/>
        <v>-7096.51</v>
      </c>
      <c r="S1340" s="34">
        <f t="shared" si="109"/>
        <v>-11134.68</v>
      </c>
    </row>
    <row r="1341" spans="1:19" hidden="1" x14ac:dyDescent="0.25">
      <c r="A1341" s="2">
        <v>1</v>
      </c>
      <c r="B1341" s="2">
        <v>15100</v>
      </c>
      <c r="C1341" s="2" t="s">
        <v>505</v>
      </c>
      <c r="D1341" s="2">
        <v>2279940</v>
      </c>
      <c r="E1341" s="2" t="s">
        <v>505</v>
      </c>
      <c r="F1341" s="2" t="str">
        <f t="shared" si="110"/>
        <v>1151002279940</v>
      </c>
      <c r="G1341" s="2" t="s">
        <v>41</v>
      </c>
      <c r="H1341" s="4">
        <v>4500</v>
      </c>
      <c r="I1341" s="4">
        <v>0</v>
      </c>
      <c r="J1341" s="4">
        <v>4500</v>
      </c>
      <c r="K1341" s="4">
        <v>2986.28</v>
      </c>
      <c r="L1341" s="4">
        <v>2986.28</v>
      </c>
      <c r="M1341" s="4">
        <v>2986.28</v>
      </c>
      <c r="N1341" s="4">
        <v>0</v>
      </c>
      <c r="O1341" s="4">
        <v>1513.72</v>
      </c>
      <c r="P1341" s="20">
        <f t="shared" si="111"/>
        <v>0.66361777777777786</v>
      </c>
      <c r="Q1341" s="20">
        <f t="shared" si="107"/>
        <v>0.66361777777777786</v>
      </c>
      <c r="R1341" s="34">
        <f t="shared" si="112"/>
        <v>-1513.7199999999998</v>
      </c>
      <c r="S1341" s="34">
        <f t="shared" si="109"/>
        <v>-1513.7199999999998</v>
      </c>
    </row>
    <row r="1342" spans="1:19" hidden="1" x14ac:dyDescent="0.25">
      <c r="A1342" s="2">
        <v>1</v>
      </c>
      <c r="B1342" s="2">
        <v>15320</v>
      </c>
      <c r="C1342" s="2" t="s">
        <v>505</v>
      </c>
      <c r="D1342" s="2">
        <v>2279940</v>
      </c>
      <c r="E1342" s="2" t="s">
        <v>505</v>
      </c>
      <c r="F1342" s="2" t="str">
        <f t="shared" si="110"/>
        <v>1153202279940</v>
      </c>
      <c r="G1342" s="2" t="s">
        <v>41</v>
      </c>
      <c r="H1342" s="4">
        <v>2600</v>
      </c>
      <c r="I1342" s="4">
        <v>0</v>
      </c>
      <c r="J1342" s="4">
        <v>2600</v>
      </c>
      <c r="K1342" s="4">
        <v>2662.31</v>
      </c>
      <c r="L1342" s="4">
        <v>2662.31</v>
      </c>
      <c r="M1342" s="4">
        <v>2662.31</v>
      </c>
      <c r="N1342" s="4">
        <v>0</v>
      </c>
      <c r="O1342" s="4">
        <v>-62.31</v>
      </c>
      <c r="P1342" s="20">
        <f t="shared" si="111"/>
        <v>1.0239653846153847</v>
      </c>
      <c r="Q1342" s="20">
        <f t="shared" si="107"/>
        <v>1.0239653846153847</v>
      </c>
      <c r="R1342" s="34">
        <f t="shared" si="112"/>
        <v>62.309999999999945</v>
      </c>
      <c r="S1342" s="34">
        <f t="shared" si="109"/>
        <v>62.309999999999945</v>
      </c>
    </row>
    <row r="1343" spans="1:19" hidden="1" x14ac:dyDescent="0.25">
      <c r="A1343" s="2">
        <v>1</v>
      </c>
      <c r="B1343" s="2">
        <v>23104</v>
      </c>
      <c r="C1343" s="2" t="s">
        <v>505</v>
      </c>
      <c r="D1343" s="2">
        <v>2279940</v>
      </c>
      <c r="E1343" s="2" t="s">
        <v>505</v>
      </c>
      <c r="F1343" s="2" t="str">
        <f t="shared" si="110"/>
        <v>1231042279940</v>
      </c>
      <c r="G1343" s="2" t="s">
        <v>41</v>
      </c>
      <c r="H1343" s="4">
        <v>3100</v>
      </c>
      <c r="I1343" s="4">
        <v>0</v>
      </c>
      <c r="J1343" s="4">
        <v>3100</v>
      </c>
      <c r="K1343" s="4">
        <v>3049.2</v>
      </c>
      <c r="L1343" s="4">
        <v>3049.2</v>
      </c>
      <c r="M1343" s="4">
        <v>3049.2</v>
      </c>
      <c r="N1343" s="4">
        <v>0</v>
      </c>
      <c r="O1343" s="4">
        <v>50.8</v>
      </c>
      <c r="P1343" s="20">
        <f t="shared" si="111"/>
        <v>0.98361290322580641</v>
      </c>
      <c r="Q1343" s="20">
        <f t="shared" si="107"/>
        <v>0.98361290322580641</v>
      </c>
      <c r="R1343" s="34">
        <f t="shared" si="112"/>
        <v>-50.800000000000182</v>
      </c>
      <c r="S1343" s="34">
        <f t="shared" si="109"/>
        <v>-50.800000000000182</v>
      </c>
    </row>
    <row r="1344" spans="1:19" hidden="1" x14ac:dyDescent="0.25">
      <c r="A1344" s="2">
        <v>1</v>
      </c>
      <c r="B1344" s="2">
        <v>33000</v>
      </c>
      <c r="C1344" s="2" t="s">
        <v>505</v>
      </c>
      <c r="D1344" s="2">
        <v>2279940</v>
      </c>
      <c r="E1344" s="2" t="s">
        <v>505</v>
      </c>
      <c r="F1344" s="2" t="str">
        <f t="shared" si="110"/>
        <v>1330002279940</v>
      </c>
      <c r="G1344" s="2" t="s">
        <v>41</v>
      </c>
      <c r="H1344" s="4">
        <v>500</v>
      </c>
      <c r="I1344" s="4">
        <v>0</v>
      </c>
      <c r="J1344" s="4">
        <v>500</v>
      </c>
      <c r="K1344" s="4">
        <v>457.23</v>
      </c>
      <c r="L1344" s="4">
        <v>457.23</v>
      </c>
      <c r="M1344" s="4">
        <v>457.23</v>
      </c>
      <c r="N1344" s="4">
        <v>0</v>
      </c>
      <c r="O1344" s="4">
        <v>42.77</v>
      </c>
      <c r="P1344" s="20">
        <f t="shared" si="111"/>
        <v>0.91446000000000005</v>
      </c>
      <c r="Q1344" s="20">
        <f t="shared" si="107"/>
        <v>0.91446000000000005</v>
      </c>
      <c r="R1344" s="34">
        <f t="shared" si="112"/>
        <v>-42.769999999999982</v>
      </c>
      <c r="S1344" s="34">
        <f t="shared" si="109"/>
        <v>-42.769999999999982</v>
      </c>
    </row>
    <row r="1345" spans="1:19" hidden="1" x14ac:dyDescent="0.25">
      <c r="A1345" s="2">
        <v>1</v>
      </c>
      <c r="B1345" s="2">
        <v>33301</v>
      </c>
      <c r="C1345" s="2" t="s">
        <v>505</v>
      </c>
      <c r="D1345" s="2">
        <v>2279940</v>
      </c>
      <c r="E1345" s="2" t="s">
        <v>505</v>
      </c>
      <c r="F1345" s="2" t="str">
        <f t="shared" si="110"/>
        <v>1333012279940</v>
      </c>
      <c r="G1345" s="2" t="s">
        <v>41</v>
      </c>
      <c r="H1345" s="4">
        <v>1200</v>
      </c>
      <c r="I1345" s="4">
        <v>0</v>
      </c>
      <c r="J1345" s="4">
        <v>1200</v>
      </c>
      <c r="K1345" s="4">
        <v>0</v>
      </c>
      <c r="L1345" s="4">
        <v>0</v>
      </c>
      <c r="M1345" s="4">
        <v>0</v>
      </c>
      <c r="N1345" s="4">
        <v>0</v>
      </c>
      <c r="O1345" s="4">
        <v>1200</v>
      </c>
      <c r="P1345" s="20">
        <f t="shared" si="111"/>
        <v>0</v>
      </c>
      <c r="Q1345" s="20">
        <f t="shared" si="107"/>
        <v>0</v>
      </c>
      <c r="R1345" s="34">
        <f t="shared" si="112"/>
        <v>-1200</v>
      </c>
      <c r="S1345" s="34">
        <f t="shared" si="109"/>
        <v>-1200</v>
      </c>
    </row>
    <row r="1346" spans="1:19" hidden="1" x14ac:dyDescent="0.25">
      <c r="A1346" s="2">
        <v>1</v>
      </c>
      <c r="B1346" s="2">
        <v>33302</v>
      </c>
      <c r="C1346" s="2" t="s">
        <v>505</v>
      </c>
      <c r="D1346" s="2">
        <v>2279940</v>
      </c>
      <c r="E1346" s="2" t="s">
        <v>505</v>
      </c>
      <c r="F1346" s="2" t="str">
        <f t="shared" si="110"/>
        <v>1333022279940</v>
      </c>
      <c r="G1346" s="2" t="s">
        <v>41</v>
      </c>
      <c r="H1346" s="4">
        <v>860</v>
      </c>
      <c r="I1346" s="4">
        <v>0</v>
      </c>
      <c r="J1346" s="4">
        <v>860</v>
      </c>
      <c r="K1346" s="4">
        <v>626.51</v>
      </c>
      <c r="L1346" s="4">
        <v>626.51</v>
      </c>
      <c r="M1346" s="4">
        <v>626.51</v>
      </c>
      <c r="N1346" s="4">
        <v>0</v>
      </c>
      <c r="O1346" s="4">
        <v>233.49</v>
      </c>
      <c r="P1346" s="20">
        <f t="shared" si="111"/>
        <v>0.72850000000000004</v>
      </c>
      <c r="Q1346" s="20">
        <f t="shared" si="107"/>
        <v>0.72850000000000004</v>
      </c>
      <c r="R1346" s="34">
        <f t="shared" si="112"/>
        <v>-233.49</v>
      </c>
      <c r="S1346" s="34">
        <f t="shared" si="109"/>
        <v>-233.49</v>
      </c>
    </row>
    <row r="1347" spans="1:19" hidden="1" x14ac:dyDescent="0.25">
      <c r="A1347" s="2">
        <v>1</v>
      </c>
      <c r="B1347" s="2">
        <v>34203</v>
      </c>
      <c r="C1347" s="2" t="s">
        <v>505</v>
      </c>
      <c r="D1347" s="2">
        <v>2279940</v>
      </c>
      <c r="E1347" s="2" t="s">
        <v>505</v>
      </c>
      <c r="F1347" s="2" t="str">
        <f t="shared" si="110"/>
        <v>1342032279940</v>
      </c>
      <c r="G1347" s="2" t="s">
        <v>41</v>
      </c>
      <c r="H1347" s="4">
        <v>4230</v>
      </c>
      <c r="I1347" s="4">
        <v>0</v>
      </c>
      <c r="J1347" s="4">
        <v>4230</v>
      </c>
      <c r="K1347" s="4">
        <v>5116.88</v>
      </c>
      <c r="L1347" s="4">
        <v>4145.87</v>
      </c>
      <c r="M1347" s="4">
        <v>4145.87</v>
      </c>
      <c r="N1347" s="4">
        <v>0</v>
      </c>
      <c r="O1347" s="4">
        <v>84.13</v>
      </c>
      <c r="P1347" s="20">
        <f t="shared" si="111"/>
        <v>0.98011111111111104</v>
      </c>
      <c r="Q1347" s="20">
        <f t="shared" ref="Q1347:Q1410" si="113">(L1347*100%)/J1347</f>
        <v>0.98011111111111104</v>
      </c>
      <c r="R1347" s="34">
        <f t="shared" ref="R1347:R1360" si="114">L1347-H1347</f>
        <v>-84.130000000000109</v>
      </c>
      <c r="S1347" s="34">
        <f t="shared" ref="S1347:S1410" si="115">L1347-J1347</f>
        <v>-84.130000000000109</v>
      </c>
    </row>
    <row r="1348" spans="1:19" hidden="1" x14ac:dyDescent="0.25">
      <c r="A1348" s="2">
        <v>1</v>
      </c>
      <c r="B1348" s="2">
        <v>92000</v>
      </c>
      <c r="C1348" s="2" t="s">
        <v>505</v>
      </c>
      <c r="D1348" s="2">
        <v>2279940</v>
      </c>
      <c r="E1348" s="2" t="s">
        <v>505</v>
      </c>
      <c r="F1348" s="2" t="str">
        <f t="shared" si="110"/>
        <v>1920002279940</v>
      </c>
      <c r="G1348" s="2" t="s">
        <v>41</v>
      </c>
      <c r="H1348" s="4">
        <v>84989.77</v>
      </c>
      <c r="I1348" s="4">
        <v>0</v>
      </c>
      <c r="J1348" s="4">
        <v>84989.77</v>
      </c>
      <c r="K1348" s="4">
        <v>87333.82</v>
      </c>
      <c r="L1348" s="4">
        <v>84726.81</v>
      </c>
      <c r="M1348" s="4">
        <v>84726.81</v>
      </c>
      <c r="N1348" s="4">
        <v>0</v>
      </c>
      <c r="O1348" s="4">
        <v>262.95999999999998</v>
      </c>
      <c r="P1348" s="20">
        <f t="shared" si="111"/>
        <v>0.99690598056683755</v>
      </c>
      <c r="Q1348" s="20">
        <f t="shared" si="113"/>
        <v>0.99690598056683755</v>
      </c>
      <c r="R1348" s="34">
        <f t="shared" si="114"/>
        <v>-262.9600000000064</v>
      </c>
      <c r="S1348" s="34">
        <f t="shared" si="115"/>
        <v>-262.9600000000064</v>
      </c>
    </row>
    <row r="1349" spans="1:19" hidden="1" x14ac:dyDescent="0.25">
      <c r="A1349" s="2">
        <v>1</v>
      </c>
      <c r="B1349" s="2">
        <v>93100</v>
      </c>
      <c r="C1349" s="2" t="s">
        <v>505</v>
      </c>
      <c r="D1349" s="2">
        <v>2279940</v>
      </c>
      <c r="E1349" s="2" t="s">
        <v>505</v>
      </c>
      <c r="F1349" s="2" t="str">
        <f t="shared" si="110"/>
        <v>1931002279940</v>
      </c>
      <c r="G1349" s="2" t="s">
        <v>41</v>
      </c>
      <c r="H1349" s="4">
        <v>150</v>
      </c>
      <c r="I1349" s="4">
        <v>0</v>
      </c>
      <c r="J1349" s="4">
        <v>150</v>
      </c>
      <c r="K1349" s="4">
        <v>121</v>
      </c>
      <c r="L1349" s="4">
        <v>121</v>
      </c>
      <c r="M1349" s="4">
        <v>121</v>
      </c>
      <c r="N1349" s="4">
        <v>0</v>
      </c>
      <c r="O1349" s="4">
        <v>29</v>
      </c>
      <c r="P1349" s="20">
        <f t="shared" si="111"/>
        <v>0.80666666666666664</v>
      </c>
      <c r="Q1349" s="20">
        <f t="shared" si="113"/>
        <v>0.80666666666666664</v>
      </c>
      <c r="R1349" s="34">
        <f t="shared" si="114"/>
        <v>-29</v>
      </c>
      <c r="S1349" s="34">
        <f t="shared" si="115"/>
        <v>-29</v>
      </c>
    </row>
    <row r="1350" spans="1:19" hidden="1" x14ac:dyDescent="0.25">
      <c r="A1350" s="2">
        <v>6</v>
      </c>
      <c r="B1350" s="2">
        <v>32600</v>
      </c>
      <c r="C1350" s="2" t="s">
        <v>505</v>
      </c>
      <c r="D1350" s="2">
        <v>2279940</v>
      </c>
      <c r="E1350" s="2" t="s">
        <v>505</v>
      </c>
      <c r="F1350" s="2" t="str">
        <f t="shared" si="110"/>
        <v>6326002279940</v>
      </c>
      <c r="G1350" s="2" t="s">
        <v>41</v>
      </c>
      <c r="H1350" s="4">
        <v>1500</v>
      </c>
      <c r="I1350" s="4">
        <v>0</v>
      </c>
      <c r="J1350" s="4">
        <v>1500</v>
      </c>
      <c r="K1350" s="4">
        <v>1349.08</v>
      </c>
      <c r="L1350" s="4">
        <v>1349.08</v>
      </c>
      <c r="M1350" s="4">
        <v>1349.08</v>
      </c>
      <c r="N1350" s="4">
        <v>0</v>
      </c>
      <c r="O1350" s="4">
        <v>150.91999999999999</v>
      </c>
      <c r="P1350" s="20">
        <f t="shared" si="111"/>
        <v>0.89938666666666667</v>
      </c>
      <c r="Q1350" s="20">
        <f t="shared" si="113"/>
        <v>0.89938666666666667</v>
      </c>
      <c r="R1350" s="34">
        <f t="shared" si="114"/>
        <v>-150.92000000000007</v>
      </c>
      <c r="S1350" s="34">
        <f t="shared" si="115"/>
        <v>-150.92000000000007</v>
      </c>
    </row>
    <row r="1351" spans="1:19" hidden="1" x14ac:dyDescent="0.25">
      <c r="A1351" s="2">
        <v>1</v>
      </c>
      <c r="B1351" s="2">
        <v>24100</v>
      </c>
      <c r="C1351" s="2" t="s">
        <v>505</v>
      </c>
      <c r="D1351" s="2">
        <v>2279926</v>
      </c>
      <c r="E1351" s="2" t="s">
        <v>505</v>
      </c>
      <c r="F1351" s="2" t="str">
        <f t="shared" si="110"/>
        <v>1241002279926</v>
      </c>
      <c r="G1351" s="2" t="s">
        <v>50</v>
      </c>
      <c r="H1351" s="4">
        <v>3300</v>
      </c>
      <c r="I1351" s="4">
        <v>0</v>
      </c>
      <c r="J1351" s="4">
        <v>3300</v>
      </c>
      <c r="K1351" s="4">
        <v>3630</v>
      </c>
      <c r="L1351" s="4">
        <v>3412.2</v>
      </c>
      <c r="M1351" s="4">
        <v>3412.2</v>
      </c>
      <c r="N1351" s="4">
        <v>0</v>
      </c>
      <c r="O1351" s="4">
        <v>-112.2</v>
      </c>
      <c r="P1351" s="20">
        <f t="shared" si="111"/>
        <v>1.034</v>
      </c>
      <c r="Q1351" s="20">
        <f t="shared" si="113"/>
        <v>1.034</v>
      </c>
      <c r="R1351" s="34">
        <f t="shared" si="114"/>
        <v>112.19999999999982</v>
      </c>
      <c r="S1351" s="34">
        <f t="shared" si="115"/>
        <v>112.19999999999982</v>
      </c>
    </row>
    <row r="1352" spans="1:19" hidden="1" x14ac:dyDescent="0.25">
      <c r="A1352" s="2">
        <v>1</v>
      </c>
      <c r="B1352" s="2">
        <v>33301</v>
      </c>
      <c r="C1352" s="2" t="s">
        <v>505</v>
      </c>
      <c r="D1352" s="2">
        <v>2220301</v>
      </c>
      <c r="E1352" s="2" t="s">
        <v>505</v>
      </c>
      <c r="F1352" s="2" t="str">
        <f t="shared" si="110"/>
        <v>1333012220301</v>
      </c>
      <c r="G1352" s="2" t="s">
        <v>59</v>
      </c>
      <c r="H1352" s="4">
        <v>1370.8</v>
      </c>
      <c r="I1352" s="4">
        <v>0</v>
      </c>
      <c r="J1352" s="4">
        <v>1370.8</v>
      </c>
      <c r="K1352" s="4">
        <v>199.66</v>
      </c>
      <c r="L1352" s="4">
        <v>199.66</v>
      </c>
      <c r="M1352" s="4">
        <v>199.66</v>
      </c>
      <c r="N1352" s="4">
        <v>0</v>
      </c>
      <c r="O1352" s="4">
        <v>1171.1400000000001</v>
      </c>
      <c r="P1352" s="20">
        <f t="shared" si="111"/>
        <v>0.14565217391304347</v>
      </c>
      <c r="Q1352" s="20">
        <f t="shared" si="113"/>
        <v>0.14565217391304347</v>
      </c>
      <c r="R1352" s="34">
        <f t="shared" si="114"/>
        <v>-1171.1399999999999</v>
      </c>
      <c r="S1352" s="34">
        <f t="shared" si="115"/>
        <v>-1171.1399999999999</v>
      </c>
    </row>
    <row r="1353" spans="1:19" hidden="1" x14ac:dyDescent="0.25">
      <c r="A1353" s="2">
        <v>1</v>
      </c>
      <c r="B1353" s="2">
        <v>33302</v>
      </c>
      <c r="C1353" s="2" t="s">
        <v>505</v>
      </c>
      <c r="D1353" s="2">
        <v>2220301</v>
      </c>
      <c r="E1353" s="2" t="s">
        <v>505</v>
      </c>
      <c r="F1353" s="2" t="str">
        <f t="shared" si="110"/>
        <v>1333022220301</v>
      </c>
      <c r="G1353" s="2" t="s">
        <v>78</v>
      </c>
      <c r="H1353" s="4">
        <v>2000</v>
      </c>
      <c r="I1353" s="4">
        <v>0</v>
      </c>
      <c r="J1353" s="4">
        <v>2000</v>
      </c>
      <c r="K1353" s="4">
        <v>0</v>
      </c>
      <c r="L1353" s="4">
        <v>0</v>
      </c>
      <c r="M1353" s="4">
        <v>0</v>
      </c>
      <c r="N1353" s="4">
        <v>0</v>
      </c>
      <c r="O1353" s="4">
        <v>2000</v>
      </c>
      <c r="P1353" s="20">
        <f t="shared" si="111"/>
        <v>0</v>
      </c>
      <c r="Q1353" s="20">
        <f t="shared" si="113"/>
        <v>0</v>
      </c>
      <c r="R1353" s="34">
        <f t="shared" si="114"/>
        <v>-2000</v>
      </c>
      <c r="S1353" s="34">
        <f t="shared" si="115"/>
        <v>-2000</v>
      </c>
    </row>
    <row r="1354" spans="1:19" hidden="1" x14ac:dyDescent="0.25">
      <c r="A1354" s="2">
        <v>1</v>
      </c>
      <c r="B1354" s="2">
        <v>43001</v>
      </c>
      <c r="C1354" s="2" t="s">
        <v>505</v>
      </c>
      <c r="D1354" s="2">
        <v>2220301</v>
      </c>
      <c r="E1354" s="2" t="s">
        <v>505</v>
      </c>
      <c r="F1354" s="2" t="str">
        <f t="shared" si="110"/>
        <v>1430012220301</v>
      </c>
      <c r="G1354" s="2" t="s">
        <v>92</v>
      </c>
      <c r="H1354" s="4">
        <v>500</v>
      </c>
      <c r="I1354" s="4">
        <v>0</v>
      </c>
      <c r="J1354" s="4">
        <v>500</v>
      </c>
      <c r="K1354" s="4">
        <v>385.99</v>
      </c>
      <c r="L1354" s="4">
        <v>385.99</v>
      </c>
      <c r="M1354" s="4">
        <v>385.99</v>
      </c>
      <c r="N1354" s="4">
        <v>0</v>
      </c>
      <c r="O1354" s="4">
        <v>114.01</v>
      </c>
      <c r="P1354" s="20">
        <f t="shared" si="111"/>
        <v>0.77198</v>
      </c>
      <c r="Q1354" s="20">
        <f t="shared" si="113"/>
        <v>0.77198</v>
      </c>
      <c r="R1354" s="34">
        <f t="shared" si="114"/>
        <v>-114.00999999999999</v>
      </c>
      <c r="S1354" s="34">
        <f t="shared" si="115"/>
        <v>-114.00999999999999</v>
      </c>
    </row>
    <row r="1355" spans="1:19" hidden="1" x14ac:dyDescent="0.25">
      <c r="A1355" s="2">
        <v>1</v>
      </c>
      <c r="B1355" s="2">
        <v>49100</v>
      </c>
      <c r="C1355" s="2" t="s">
        <v>505</v>
      </c>
      <c r="D1355" s="2">
        <v>2220301</v>
      </c>
      <c r="E1355" s="2" t="s">
        <v>505</v>
      </c>
      <c r="F1355" s="2" t="str">
        <f t="shared" si="110"/>
        <v>1491002220301</v>
      </c>
      <c r="G1355" s="2" t="s">
        <v>92</v>
      </c>
      <c r="H1355" s="4">
        <v>2250</v>
      </c>
      <c r="I1355" s="4">
        <v>0</v>
      </c>
      <c r="J1355" s="4">
        <v>2250</v>
      </c>
      <c r="K1355" s="4">
        <v>1969</v>
      </c>
      <c r="L1355" s="4">
        <v>1953</v>
      </c>
      <c r="M1355" s="4">
        <v>1953</v>
      </c>
      <c r="N1355" s="4">
        <v>0</v>
      </c>
      <c r="O1355" s="4">
        <v>297</v>
      </c>
      <c r="P1355" s="20">
        <f t="shared" si="111"/>
        <v>0.86799999999999999</v>
      </c>
      <c r="Q1355" s="20">
        <f t="shared" si="113"/>
        <v>0.86799999999999999</v>
      </c>
      <c r="R1355" s="34">
        <f t="shared" si="114"/>
        <v>-297</v>
      </c>
      <c r="S1355" s="34">
        <f t="shared" si="115"/>
        <v>-297</v>
      </c>
    </row>
    <row r="1356" spans="1:19" hidden="1" x14ac:dyDescent="0.25">
      <c r="A1356" s="2">
        <v>1</v>
      </c>
      <c r="B1356" s="2">
        <v>92000</v>
      </c>
      <c r="C1356" s="2" t="s">
        <v>505</v>
      </c>
      <c r="D1356" s="2">
        <v>2220301</v>
      </c>
      <c r="E1356" s="2" t="s">
        <v>505</v>
      </c>
      <c r="F1356" s="2" t="str">
        <f t="shared" si="110"/>
        <v>1920002220301</v>
      </c>
      <c r="G1356" s="2" t="s">
        <v>92</v>
      </c>
      <c r="H1356" s="4">
        <v>5000</v>
      </c>
      <c r="I1356" s="4">
        <v>0</v>
      </c>
      <c r="J1356" s="4">
        <v>5000</v>
      </c>
      <c r="K1356" s="4">
        <v>2216.42</v>
      </c>
      <c r="L1356" s="4">
        <v>2216.42</v>
      </c>
      <c r="M1356" s="4">
        <v>2216.42</v>
      </c>
      <c r="N1356" s="4">
        <v>0</v>
      </c>
      <c r="O1356" s="4">
        <v>2783.58</v>
      </c>
      <c r="P1356" s="20">
        <f t="shared" si="111"/>
        <v>0.44328400000000001</v>
      </c>
      <c r="Q1356" s="20">
        <f t="shared" si="113"/>
        <v>0.44328400000000001</v>
      </c>
      <c r="R1356" s="34">
        <f t="shared" si="114"/>
        <v>-2783.58</v>
      </c>
      <c r="S1356" s="34">
        <f t="shared" si="115"/>
        <v>-2783.58</v>
      </c>
    </row>
    <row r="1357" spans="1:19" hidden="1" x14ac:dyDescent="0.25">
      <c r="A1357" s="2">
        <v>5</v>
      </c>
      <c r="B1357" s="2">
        <v>33000</v>
      </c>
      <c r="C1357" s="2" t="s">
        <v>505</v>
      </c>
      <c r="D1357" s="2">
        <v>2220301</v>
      </c>
      <c r="E1357" s="2" t="s">
        <v>505</v>
      </c>
      <c r="F1357" s="2" t="str">
        <f t="shared" si="110"/>
        <v>5330002220301</v>
      </c>
      <c r="G1357" s="2" t="s">
        <v>78</v>
      </c>
      <c r="H1357" s="4">
        <v>641</v>
      </c>
      <c r="I1357" s="4">
        <v>0</v>
      </c>
      <c r="J1357" s="4">
        <v>641</v>
      </c>
      <c r="K1357" s="4">
        <v>598.95000000000005</v>
      </c>
      <c r="L1357" s="4">
        <v>598.95000000000005</v>
      </c>
      <c r="M1357" s="4">
        <v>598.95000000000005</v>
      </c>
      <c r="N1357" s="4">
        <v>0</v>
      </c>
      <c r="O1357" s="4">
        <v>42.05</v>
      </c>
      <c r="P1357" s="20">
        <f t="shared" si="111"/>
        <v>0.93439937597503908</v>
      </c>
      <c r="Q1357" s="20">
        <f t="shared" si="113"/>
        <v>0.93439937597503908</v>
      </c>
      <c r="R1357" s="34">
        <f t="shared" si="114"/>
        <v>-42.049999999999955</v>
      </c>
      <c r="S1357" s="34">
        <f t="shared" si="115"/>
        <v>-42.049999999999955</v>
      </c>
    </row>
    <row r="1358" spans="1:19" hidden="1" x14ac:dyDescent="0.25">
      <c r="A1358" s="2">
        <v>6</v>
      </c>
      <c r="B1358" s="2">
        <v>32600</v>
      </c>
      <c r="C1358" s="2" t="s">
        <v>505</v>
      </c>
      <c r="D1358" s="2">
        <v>2220301</v>
      </c>
      <c r="E1358" s="2" t="s">
        <v>505</v>
      </c>
      <c r="F1358" s="2" t="str">
        <f t="shared" si="110"/>
        <v>6326002220301</v>
      </c>
      <c r="G1358" s="2" t="s">
        <v>78</v>
      </c>
      <c r="H1358" s="4">
        <v>150</v>
      </c>
      <c r="I1358" s="4">
        <v>0</v>
      </c>
      <c r="J1358" s="4">
        <v>150</v>
      </c>
      <c r="K1358" s="4">
        <v>145.19999999999999</v>
      </c>
      <c r="L1358" s="4">
        <v>145.19999999999999</v>
      </c>
      <c r="M1358" s="4">
        <v>145.19999999999999</v>
      </c>
      <c r="N1358" s="4">
        <v>0</v>
      </c>
      <c r="O1358" s="4">
        <v>4.8</v>
      </c>
      <c r="P1358" s="20">
        <f t="shared" si="111"/>
        <v>0.96799999999999997</v>
      </c>
      <c r="Q1358" s="20">
        <f t="shared" si="113"/>
        <v>0.96799999999999997</v>
      </c>
      <c r="R1358" s="34">
        <f t="shared" si="114"/>
        <v>-4.8000000000000114</v>
      </c>
      <c r="S1358" s="34">
        <f t="shared" si="115"/>
        <v>-4.8000000000000114</v>
      </c>
    </row>
    <row r="1359" spans="1:19" hidden="1" x14ac:dyDescent="0.25">
      <c r="A1359" s="2">
        <v>4</v>
      </c>
      <c r="B1359" s="2">
        <v>17100</v>
      </c>
      <c r="C1359" s="2" t="s">
        <v>505</v>
      </c>
      <c r="D1359" s="2">
        <v>2279900</v>
      </c>
      <c r="E1359" s="2" t="s">
        <v>505</v>
      </c>
      <c r="F1359" s="2" t="str">
        <f t="shared" si="110"/>
        <v>4171002279900</v>
      </c>
      <c r="G1359" s="2" t="s">
        <v>218</v>
      </c>
      <c r="H1359" s="4">
        <v>54952.05</v>
      </c>
      <c r="I1359" s="4">
        <v>0</v>
      </c>
      <c r="J1359" s="4">
        <v>54952.05</v>
      </c>
      <c r="K1359" s="4">
        <v>64793.47</v>
      </c>
      <c r="L1359" s="4">
        <v>52344.9</v>
      </c>
      <c r="M1359" s="4">
        <v>52344.9</v>
      </c>
      <c r="N1359" s="4">
        <v>0</v>
      </c>
      <c r="O1359" s="4">
        <v>2607.15</v>
      </c>
      <c r="P1359" s="20">
        <f t="shared" si="111"/>
        <v>0.95255591010708429</v>
      </c>
      <c r="Q1359" s="20">
        <f t="shared" si="113"/>
        <v>0.95255591010708429</v>
      </c>
      <c r="R1359" s="34">
        <f t="shared" si="114"/>
        <v>-2607.1500000000015</v>
      </c>
      <c r="S1359" s="34">
        <f t="shared" si="115"/>
        <v>-2607.1500000000015</v>
      </c>
    </row>
    <row r="1360" spans="1:19" hidden="1" x14ac:dyDescent="0.25">
      <c r="A1360" s="2">
        <v>4</v>
      </c>
      <c r="B1360" s="2">
        <v>17100</v>
      </c>
      <c r="C1360" s="2" t="s">
        <v>505</v>
      </c>
      <c r="D1360" s="2">
        <v>2211301</v>
      </c>
      <c r="E1360" s="2" t="s">
        <v>505</v>
      </c>
      <c r="F1360" s="2" t="str">
        <f t="shared" si="110"/>
        <v>4171002211301</v>
      </c>
      <c r="G1360" s="2" t="s">
        <v>217</v>
      </c>
      <c r="H1360" s="4">
        <v>3500</v>
      </c>
      <c r="I1360" s="4">
        <v>0</v>
      </c>
      <c r="J1360" s="4">
        <v>3500</v>
      </c>
      <c r="K1360" s="4">
        <v>2369.6999999999998</v>
      </c>
      <c r="L1360" s="4">
        <v>2369.6999999999998</v>
      </c>
      <c r="M1360" s="4">
        <v>2369.6999999999998</v>
      </c>
      <c r="N1360" s="4">
        <v>0</v>
      </c>
      <c r="O1360" s="4">
        <v>1130.3</v>
      </c>
      <c r="P1360" s="20">
        <f t="shared" si="111"/>
        <v>0.6770571428571428</v>
      </c>
      <c r="Q1360" s="20">
        <f t="shared" si="113"/>
        <v>0.6770571428571428</v>
      </c>
      <c r="R1360" s="34">
        <f t="shared" si="114"/>
        <v>-1130.3000000000002</v>
      </c>
      <c r="S1360" s="34">
        <f t="shared" si="115"/>
        <v>-1130.3000000000002</v>
      </c>
    </row>
    <row r="1361" spans="1:19" x14ac:dyDescent="0.25">
      <c r="A1361" s="2">
        <v>10</v>
      </c>
      <c r="B1361" s="2">
        <v>92404</v>
      </c>
      <c r="C1361" s="2" t="s">
        <v>506</v>
      </c>
      <c r="D1361" s="2">
        <v>6330000</v>
      </c>
      <c r="E1361" s="2" t="s">
        <v>506</v>
      </c>
      <c r="F1361" s="2" t="str">
        <f t="shared" si="110"/>
        <v>10924046330000</v>
      </c>
      <c r="G1361" s="2" t="s">
        <v>286</v>
      </c>
      <c r="H1361" s="4">
        <v>0</v>
      </c>
      <c r="I1361" s="4">
        <v>0</v>
      </c>
      <c r="J1361" s="4">
        <v>0</v>
      </c>
      <c r="K1361" s="4">
        <v>998.25</v>
      </c>
      <c r="L1361" s="4">
        <v>998.25</v>
      </c>
      <c r="M1361" s="4">
        <v>998.25</v>
      </c>
      <c r="N1361" s="4">
        <v>0</v>
      </c>
      <c r="O1361" s="4">
        <v>-998.25</v>
      </c>
      <c r="P1361" s="20" t="e">
        <f t="shared" si="111"/>
        <v>#DIV/0!</v>
      </c>
      <c r="Q1361" s="20" t="e">
        <f t="shared" si="113"/>
        <v>#DIV/0!</v>
      </c>
      <c r="R1361" s="34">
        <f t="shared" ref="R1347:R1410" si="116">L1361-H1361</f>
        <v>998.25</v>
      </c>
      <c r="S1361" s="34">
        <f t="shared" si="115"/>
        <v>998.25</v>
      </c>
    </row>
    <row r="1362" spans="1:19" x14ac:dyDescent="0.25">
      <c r="A1362" s="2">
        <v>5</v>
      </c>
      <c r="B1362" s="2">
        <v>33700</v>
      </c>
      <c r="C1362" s="2" t="s">
        <v>506</v>
      </c>
      <c r="D1362" s="2">
        <v>6330000</v>
      </c>
      <c r="E1362" s="2" t="s">
        <v>506</v>
      </c>
      <c r="F1362" s="2" t="str">
        <f t="shared" si="110"/>
        <v>5337006330000</v>
      </c>
      <c r="G1362" s="2" t="s">
        <v>286</v>
      </c>
      <c r="H1362" s="4">
        <v>0</v>
      </c>
      <c r="I1362" s="4">
        <v>0</v>
      </c>
      <c r="J1362" s="4">
        <v>0</v>
      </c>
      <c r="K1362" s="4">
        <v>3472.1</v>
      </c>
      <c r="L1362" s="4">
        <v>3472.1</v>
      </c>
      <c r="M1362" s="4">
        <v>3472.1</v>
      </c>
      <c r="N1362" s="4">
        <v>0</v>
      </c>
      <c r="O1362" s="4">
        <v>-3472.1</v>
      </c>
      <c r="P1362" s="20" t="e">
        <f t="shared" si="111"/>
        <v>#DIV/0!</v>
      </c>
      <c r="Q1362" s="20" t="e">
        <f t="shared" si="113"/>
        <v>#DIV/0!</v>
      </c>
      <c r="R1362" s="34">
        <f t="shared" si="116"/>
        <v>3472.1</v>
      </c>
      <c r="S1362" s="34">
        <f t="shared" si="115"/>
        <v>3472.1</v>
      </c>
    </row>
    <row r="1363" spans="1:19" x14ac:dyDescent="0.25">
      <c r="A1363" s="2">
        <v>9</v>
      </c>
      <c r="B1363" s="2">
        <v>34203</v>
      </c>
      <c r="C1363" s="2" t="s">
        <v>506</v>
      </c>
      <c r="D1363" s="2">
        <v>6330000</v>
      </c>
      <c r="E1363" s="2" t="s">
        <v>506</v>
      </c>
      <c r="F1363" s="2" t="str">
        <f t="shared" si="110"/>
        <v>9342036330000</v>
      </c>
      <c r="G1363" s="2" t="s">
        <v>286</v>
      </c>
      <c r="H1363" s="4">
        <v>10000</v>
      </c>
      <c r="I1363" s="4">
        <v>0</v>
      </c>
      <c r="J1363" s="4">
        <v>10000</v>
      </c>
      <c r="K1363" s="4">
        <v>10000</v>
      </c>
      <c r="L1363" s="4">
        <v>10000</v>
      </c>
      <c r="M1363" s="4">
        <v>10000</v>
      </c>
      <c r="N1363" s="4">
        <v>0</v>
      </c>
      <c r="O1363" s="4">
        <v>0</v>
      </c>
      <c r="P1363" s="20">
        <f t="shared" si="111"/>
        <v>1</v>
      </c>
      <c r="Q1363" s="20">
        <f t="shared" si="113"/>
        <v>1</v>
      </c>
      <c r="R1363" s="34">
        <f t="shared" si="116"/>
        <v>0</v>
      </c>
      <c r="S1363" s="34">
        <f t="shared" si="115"/>
        <v>0</v>
      </c>
    </row>
    <row r="1364" spans="1:19" hidden="1" x14ac:dyDescent="0.25">
      <c r="A1364" s="2">
        <v>1</v>
      </c>
      <c r="B1364" s="2">
        <v>91200</v>
      </c>
      <c r="C1364" s="2" t="s">
        <v>505</v>
      </c>
      <c r="D1364" s="2">
        <v>2260102</v>
      </c>
      <c r="E1364" s="2" t="s">
        <v>505</v>
      </c>
      <c r="F1364" s="2" t="str">
        <f t="shared" si="110"/>
        <v>1912002260102</v>
      </c>
      <c r="G1364" s="2" t="s">
        <v>100</v>
      </c>
      <c r="H1364" s="4">
        <v>363</v>
      </c>
      <c r="I1364" s="4">
        <v>0</v>
      </c>
      <c r="J1364" s="4">
        <v>363</v>
      </c>
      <c r="K1364" s="4">
        <v>314.11</v>
      </c>
      <c r="L1364" s="4">
        <v>314.11</v>
      </c>
      <c r="M1364" s="4">
        <v>314.11</v>
      </c>
      <c r="N1364" s="4">
        <v>0</v>
      </c>
      <c r="O1364" s="4">
        <v>48.89</v>
      </c>
      <c r="P1364" s="20">
        <f t="shared" si="111"/>
        <v>0.86531680440771352</v>
      </c>
      <c r="Q1364" s="20">
        <f t="shared" si="113"/>
        <v>0.86531680440771352</v>
      </c>
      <c r="R1364" s="34">
        <f t="shared" si="116"/>
        <v>-48.889999999999986</v>
      </c>
      <c r="S1364" s="34">
        <f t="shared" si="115"/>
        <v>-48.889999999999986</v>
      </c>
    </row>
    <row r="1365" spans="1:19" hidden="1" x14ac:dyDescent="0.25">
      <c r="A1365" s="2">
        <v>1</v>
      </c>
      <c r="B1365" s="2">
        <v>92000</v>
      </c>
      <c r="C1365" s="2" t="s">
        <v>505</v>
      </c>
      <c r="D1365" s="2">
        <v>2260102</v>
      </c>
      <c r="E1365" s="2" t="s">
        <v>505</v>
      </c>
      <c r="F1365" s="2" t="str">
        <f t="shared" si="110"/>
        <v>1920002260102</v>
      </c>
      <c r="G1365" s="2" t="s">
        <v>100</v>
      </c>
      <c r="H1365" s="4">
        <v>13000</v>
      </c>
      <c r="I1365" s="4">
        <v>0</v>
      </c>
      <c r="J1365" s="4">
        <v>13000</v>
      </c>
      <c r="K1365" s="4">
        <v>15012.88</v>
      </c>
      <c r="L1365" s="4">
        <v>976.88</v>
      </c>
      <c r="M1365" s="4">
        <v>976.88</v>
      </c>
      <c r="N1365" s="4">
        <v>0</v>
      </c>
      <c r="O1365" s="4">
        <v>12023.12</v>
      </c>
      <c r="P1365" s="20">
        <f t="shared" si="111"/>
        <v>7.5144615384615379E-2</v>
      </c>
      <c r="Q1365" s="20">
        <f t="shared" si="113"/>
        <v>7.5144615384615379E-2</v>
      </c>
      <c r="R1365" s="34">
        <f t="shared" si="116"/>
        <v>-12023.12</v>
      </c>
      <c r="S1365" s="34">
        <f t="shared" si="115"/>
        <v>-12023.12</v>
      </c>
    </row>
    <row r="1366" spans="1:19" hidden="1" x14ac:dyDescent="0.25">
      <c r="A1366" s="2">
        <v>4</v>
      </c>
      <c r="B1366" s="2">
        <v>15320</v>
      </c>
      <c r="C1366" s="2" t="s">
        <v>505</v>
      </c>
      <c r="D1366" s="2">
        <v>2211101</v>
      </c>
      <c r="E1366" s="2" t="s">
        <v>505</v>
      </c>
      <c r="F1366" s="2" t="str">
        <f t="shared" si="110"/>
        <v>4153202211101</v>
      </c>
      <c r="G1366" s="2" t="s">
        <v>198</v>
      </c>
      <c r="H1366" s="4">
        <v>1500</v>
      </c>
      <c r="I1366" s="4">
        <v>0</v>
      </c>
      <c r="J1366" s="4">
        <v>1500</v>
      </c>
      <c r="K1366" s="4">
        <v>859.63</v>
      </c>
      <c r="L1366" s="4">
        <v>859.63</v>
      </c>
      <c r="M1366" s="4">
        <v>859.63</v>
      </c>
      <c r="N1366" s="4">
        <v>0</v>
      </c>
      <c r="O1366" s="4">
        <v>640.37</v>
      </c>
      <c r="P1366" s="20">
        <f t="shared" si="111"/>
        <v>0.57308666666666663</v>
      </c>
      <c r="Q1366" s="20">
        <f t="shared" si="113"/>
        <v>0.57308666666666663</v>
      </c>
      <c r="R1366" s="34">
        <f t="shared" si="116"/>
        <v>-640.37</v>
      </c>
      <c r="S1366" s="34">
        <f t="shared" si="115"/>
        <v>-640.37</v>
      </c>
    </row>
    <row r="1367" spans="1:19" hidden="1" x14ac:dyDescent="0.25">
      <c r="A1367" s="2">
        <v>4</v>
      </c>
      <c r="B1367" s="2">
        <v>16300</v>
      </c>
      <c r="C1367" s="2" t="s">
        <v>505</v>
      </c>
      <c r="D1367" s="2">
        <v>2211101</v>
      </c>
      <c r="E1367" s="2" t="s">
        <v>505</v>
      </c>
      <c r="F1367" s="2" t="str">
        <f t="shared" ref="F1367:F1430" si="117">_xlfn.CONCAT(A1367,B1367,D1367)</f>
        <v>4163002211101</v>
      </c>
      <c r="G1367" s="2" t="s">
        <v>198</v>
      </c>
      <c r="H1367" s="4">
        <v>300</v>
      </c>
      <c r="I1367" s="4">
        <v>0</v>
      </c>
      <c r="J1367" s="4">
        <v>300</v>
      </c>
      <c r="K1367" s="4">
        <v>0</v>
      </c>
      <c r="L1367" s="4">
        <v>0</v>
      </c>
      <c r="M1367" s="4">
        <v>0</v>
      </c>
      <c r="N1367" s="4">
        <v>0</v>
      </c>
      <c r="O1367" s="4">
        <v>300</v>
      </c>
      <c r="P1367" s="20">
        <f t="shared" ref="P1367:P1430" si="118">(L1367*100%)/H1367</f>
        <v>0</v>
      </c>
      <c r="Q1367" s="20">
        <f t="shared" si="113"/>
        <v>0</v>
      </c>
      <c r="R1367" s="34">
        <f t="shared" si="116"/>
        <v>-300</v>
      </c>
      <c r="S1367" s="34">
        <f t="shared" si="115"/>
        <v>-300</v>
      </c>
    </row>
    <row r="1368" spans="1:19" hidden="1" x14ac:dyDescent="0.25">
      <c r="A1368" s="2">
        <v>4</v>
      </c>
      <c r="B1368" s="2">
        <v>16400</v>
      </c>
      <c r="C1368" s="2" t="s">
        <v>505</v>
      </c>
      <c r="D1368" s="2">
        <v>2211101</v>
      </c>
      <c r="E1368" s="2" t="s">
        <v>505</v>
      </c>
      <c r="F1368" s="2" t="str">
        <f t="shared" si="117"/>
        <v>4164002211101</v>
      </c>
      <c r="G1368" s="2" t="s">
        <v>198</v>
      </c>
      <c r="H1368" s="4">
        <v>300</v>
      </c>
      <c r="I1368" s="4">
        <v>0</v>
      </c>
      <c r="J1368" s="4">
        <v>300</v>
      </c>
      <c r="K1368" s="4">
        <v>0</v>
      </c>
      <c r="L1368" s="4">
        <v>0</v>
      </c>
      <c r="M1368" s="4">
        <v>0</v>
      </c>
      <c r="N1368" s="4">
        <v>0</v>
      </c>
      <c r="O1368" s="4">
        <v>300</v>
      </c>
      <c r="P1368" s="20">
        <f t="shared" si="118"/>
        <v>0</v>
      </c>
      <c r="Q1368" s="20">
        <f t="shared" si="113"/>
        <v>0</v>
      </c>
      <c r="R1368" s="34">
        <f t="shared" si="116"/>
        <v>-300</v>
      </c>
      <c r="S1368" s="34">
        <f t="shared" si="115"/>
        <v>-300</v>
      </c>
    </row>
    <row r="1369" spans="1:19" hidden="1" x14ac:dyDescent="0.25">
      <c r="A1369" s="2">
        <v>4</v>
      </c>
      <c r="B1369" s="2">
        <v>16500</v>
      </c>
      <c r="C1369" s="2" t="s">
        <v>505</v>
      </c>
      <c r="D1369" s="2">
        <v>2211101</v>
      </c>
      <c r="E1369" s="2" t="s">
        <v>505</v>
      </c>
      <c r="F1369" s="2" t="str">
        <f t="shared" si="117"/>
        <v>4165002211101</v>
      </c>
      <c r="G1369" s="2" t="s">
        <v>198</v>
      </c>
      <c r="H1369" s="4">
        <v>300</v>
      </c>
      <c r="I1369" s="4">
        <v>0</v>
      </c>
      <c r="J1369" s="4">
        <v>300</v>
      </c>
      <c r="K1369" s="4">
        <v>0</v>
      </c>
      <c r="L1369" s="4">
        <v>0</v>
      </c>
      <c r="M1369" s="4">
        <v>0</v>
      </c>
      <c r="N1369" s="4">
        <v>0</v>
      </c>
      <c r="O1369" s="4">
        <v>300</v>
      </c>
      <c r="P1369" s="20">
        <f t="shared" si="118"/>
        <v>0</v>
      </c>
      <c r="Q1369" s="20">
        <f t="shared" si="113"/>
        <v>0</v>
      </c>
      <c r="R1369" s="34">
        <f t="shared" si="116"/>
        <v>-300</v>
      </c>
      <c r="S1369" s="34">
        <f t="shared" si="115"/>
        <v>-300</v>
      </c>
    </row>
    <row r="1370" spans="1:19" hidden="1" x14ac:dyDescent="0.25">
      <c r="A1370" s="2">
        <v>4</v>
      </c>
      <c r="B1370" s="2">
        <v>17100</v>
      </c>
      <c r="C1370" s="2" t="s">
        <v>505</v>
      </c>
      <c r="D1370" s="2">
        <v>2211101</v>
      </c>
      <c r="E1370" s="2" t="s">
        <v>505</v>
      </c>
      <c r="F1370" s="2" t="str">
        <f t="shared" si="117"/>
        <v>4171002211101</v>
      </c>
      <c r="G1370" s="2" t="s">
        <v>198</v>
      </c>
      <c r="H1370" s="4">
        <v>750</v>
      </c>
      <c r="I1370" s="4">
        <v>0</v>
      </c>
      <c r="J1370" s="4">
        <v>750</v>
      </c>
      <c r="K1370" s="4">
        <v>0</v>
      </c>
      <c r="L1370" s="4">
        <v>0</v>
      </c>
      <c r="M1370" s="4">
        <v>0</v>
      </c>
      <c r="N1370" s="4">
        <v>0</v>
      </c>
      <c r="O1370" s="4">
        <v>750</v>
      </c>
      <c r="P1370" s="20">
        <f t="shared" si="118"/>
        <v>0</v>
      </c>
      <c r="Q1370" s="20">
        <f t="shared" si="113"/>
        <v>0</v>
      </c>
      <c r="R1370" s="34">
        <f t="shared" si="116"/>
        <v>-750</v>
      </c>
      <c r="S1370" s="34">
        <f t="shared" si="115"/>
        <v>-750</v>
      </c>
    </row>
    <row r="1371" spans="1:19" hidden="1" x14ac:dyDescent="0.25">
      <c r="A1371" s="2">
        <v>6</v>
      </c>
      <c r="B1371" s="2">
        <v>32304</v>
      </c>
      <c r="C1371" s="2" t="s">
        <v>505</v>
      </c>
      <c r="D1371" s="2">
        <v>2200002</v>
      </c>
      <c r="E1371" s="2" t="s">
        <v>505</v>
      </c>
      <c r="F1371" s="2" t="str">
        <f t="shared" si="117"/>
        <v>6323042200002</v>
      </c>
      <c r="G1371" s="2" t="s">
        <v>330</v>
      </c>
      <c r="H1371" s="4">
        <v>2000</v>
      </c>
      <c r="I1371" s="4">
        <v>0</v>
      </c>
      <c r="J1371" s="4">
        <v>2000</v>
      </c>
      <c r="K1371" s="4">
        <v>1865.04</v>
      </c>
      <c r="L1371" s="4">
        <v>1865.04</v>
      </c>
      <c r="M1371" s="4">
        <v>1865.04</v>
      </c>
      <c r="N1371" s="4">
        <v>0</v>
      </c>
      <c r="O1371" s="4">
        <v>134.96</v>
      </c>
      <c r="P1371" s="20">
        <f t="shared" si="118"/>
        <v>0.93252000000000002</v>
      </c>
      <c r="Q1371" s="20">
        <f t="shared" si="113"/>
        <v>0.93252000000000002</v>
      </c>
      <c r="R1371" s="34">
        <f t="shared" si="116"/>
        <v>-134.96000000000004</v>
      </c>
      <c r="S1371" s="34">
        <f t="shared" si="115"/>
        <v>-134.96000000000004</v>
      </c>
    </row>
    <row r="1372" spans="1:19" hidden="1" x14ac:dyDescent="0.25">
      <c r="A1372" s="2">
        <v>6</v>
      </c>
      <c r="B1372" s="2">
        <v>32305</v>
      </c>
      <c r="C1372" s="2" t="s">
        <v>505</v>
      </c>
      <c r="D1372" s="2">
        <v>2200002</v>
      </c>
      <c r="E1372" s="2" t="s">
        <v>505</v>
      </c>
      <c r="F1372" s="2" t="str">
        <f t="shared" si="117"/>
        <v>6323052200002</v>
      </c>
      <c r="G1372" s="2" t="s">
        <v>330</v>
      </c>
      <c r="H1372" s="4">
        <v>3000</v>
      </c>
      <c r="I1372" s="4">
        <v>0</v>
      </c>
      <c r="J1372" s="4">
        <v>3000</v>
      </c>
      <c r="K1372" s="4">
        <v>2151.7199999999998</v>
      </c>
      <c r="L1372" s="4">
        <v>2151.7199999999998</v>
      </c>
      <c r="M1372" s="4">
        <v>2151.7199999999998</v>
      </c>
      <c r="N1372" s="4">
        <v>0</v>
      </c>
      <c r="O1372" s="4">
        <v>848.28</v>
      </c>
      <c r="P1372" s="20">
        <f t="shared" si="118"/>
        <v>0.71723999999999999</v>
      </c>
      <c r="Q1372" s="20">
        <f t="shared" si="113"/>
        <v>0.71723999999999999</v>
      </c>
      <c r="R1372" s="34">
        <f t="shared" si="116"/>
        <v>-848.2800000000002</v>
      </c>
      <c r="S1372" s="34">
        <f t="shared" si="115"/>
        <v>-848.2800000000002</v>
      </c>
    </row>
    <row r="1373" spans="1:19" hidden="1" x14ac:dyDescent="0.25">
      <c r="A1373" s="2">
        <v>6</v>
      </c>
      <c r="B1373" s="2">
        <v>24131</v>
      </c>
      <c r="C1373" s="2" t="s">
        <v>505</v>
      </c>
      <c r="D1373" s="2">
        <v>2200002</v>
      </c>
      <c r="E1373" s="2" t="s">
        <v>505</v>
      </c>
      <c r="F1373" s="2" t="str">
        <f t="shared" si="117"/>
        <v>6241312200002</v>
      </c>
      <c r="G1373" s="2" t="s">
        <v>314</v>
      </c>
      <c r="H1373" s="4">
        <v>0</v>
      </c>
      <c r="I1373" s="4">
        <v>100</v>
      </c>
      <c r="J1373" s="4">
        <v>100</v>
      </c>
      <c r="K1373" s="4">
        <v>0</v>
      </c>
      <c r="L1373" s="4">
        <v>0</v>
      </c>
      <c r="M1373" s="4">
        <v>0</v>
      </c>
      <c r="N1373" s="4">
        <v>0</v>
      </c>
      <c r="O1373" s="4">
        <v>100</v>
      </c>
      <c r="P1373" s="20" t="e">
        <f t="shared" si="118"/>
        <v>#DIV/0!</v>
      </c>
      <c r="Q1373" s="20">
        <f t="shared" si="113"/>
        <v>0</v>
      </c>
      <c r="R1373" s="34">
        <f t="shared" si="116"/>
        <v>0</v>
      </c>
      <c r="S1373" s="34">
        <f t="shared" si="115"/>
        <v>-100</v>
      </c>
    </row>
    <row r="1374" spans="1:19" hidden="1" x14ac:dyDescent="0.25">
      <c r="A1374" s="2">
        <v>6</v>
      </c>
      <c r="B1374" s="2">
        <v>24134</v>
      </c>
      <c r="C1374" s="2" t="s">
        <v>505</v>
      </c>
      <c r="D1374" s="2">
        <v>2200002</v>
      </c>
      <c r="E1374" s="2" t="s">
        <v>505</v>
      </c>
      <c r="F1374" s="2" t="str">
        <f t="shared" si="117"/>
        <v>6241342200002</v>
      </c>
      <c r="G1374" s="2" t="s">
        <v>314</v>
      </c>
      <c r="H1374" s="4">
        <v>0</v>
      </c>
      <c r="I1374" s="4">
        <v>1000</v>
      </c>
      <c r="J1374" s="4">
        <v>1000</v>
      </c>
      <c r="K1374" s="4">
        <v>0</v>
      </c>
      <c r="L1374" s="4">
        <v>0</v>
      </c>
      <c r="M1374" s="4">
        <v>0</v>
      </c>
      <c r="N1374" s="4">
        <v>0</v>
      </c>
      <c r="O1374" s="4">
        <v>1000</v>
      </c>
      <c r="P1374" s="20" t="e">
        <f t="shared" si="118"/>
        <v>#DIV/0!</v>
      </c>
      <c r="Q1374" s="20">
        <f t="shared" si="113"/>
        <v>0</v>
      </c>
      <c r="R1374" s="34">
        <f t="shared" si="116"/>
        <v>0</v>
      </c>
      <c r="S1374" s="34">
        <f t="shared" si="115"/>
        <v>-1000</v>
      </c>
    </row>
    <row r="1375" spans="1:19" hidden="1" x14ac:dyDescent="0.25">
      <c r="A1375" s="2">
        <v>6</v>
      </c>
      <c r="B1375" s="2">
        <v>24136</v>
      </c>
      <c r="C1375" s="2" t="s">
        <v>505</v>
      </c>
      <c r="D1375" s="2">
        <v>2200002</v>
      </c>
      <c r="E1375" s="2" t="s">
        <v>505</v>
      </c>
      <c r="F1375" s="2" t="str">
        <f t="shared" si="117"/>
        <v>6241362200002</v>
      </c>
      <c r="G1375" s="2" t="s">
        <v>314</v>
      </c>
      <c r="H1375" s="4">
        <v>0</v>
      </c>
      <c r="I1375" s="4">
        <v>27228</v>
      </c>
      <c r="J1375" s="4">
        <v>27228</v>
      </c>
      <c r="K1375" s="4">
        <v>25280.55</v>
      </c>
      <c r="L1375" s="4">
        <v>18543.18</v>
      </c>
      <c r="M1375" s="4">
        <v>18543.18</v>
      </c>
      <c r="N1375" s="4">
        <v>0</v>
      </c>
      <c r="O1375" s="4">
        <v>8684.82</v>
      </c>
      <c r="P1375" s="20" t="e">
        <f t="shared" si="118"/>
        <v>#DIV/0!</v>
      </c>
      <c r="Q1375" s="20">
        <f t="shared" si="113"/>
        <v>0.68103349493168797</v>
      </c>
      <c r="R1375" s="34">
        <f t="shared" si="116"/>
        <v>18543.18</v>
      </c>
      <c r="S1375" s="34">
        <f t="shared" si="115"/>
        <v>-8684.82</v>
      </c>
    </row>
    <row r="1376" spans="1:19" hidden="1" x14ac:dyDescent="0.25">
      <c r="A1376" s="2">
        <v>6</v>
      </c>
      <c r="B1376" s="2">
        <v>24140</v>
      </c>
      <c r="C1376" s="2" t="s">
        <v>505</v>
      </c>
      <c r="D1376" s="2">
        <v>2200002</v>
      </c>
      <c r="E1376" s="2" t="s">
        <v>505</v>
      </c>
      <c r="F1376" s="2" t="str">
        <f t="shared" si="117"/>
        <v>6241402200002</v>
      </c>
      <c r="G1376" s="2" t="s">
        <v>314</v>
      </c>
      <c r="H1376" s="4">
        <v>0</v>
      </c>
      <c r="I1376" s="4">
        <v>1100</v>
      </c>
      <c r="J1376" s="4">
        <v>1100</v>
      </c>
      <c r="K1376" s="4">
        <v>0</v>
      </c>
      <c r="L1376" s="4">
        <v>0</v>
      </c>
      <c r="M1376" s="4">
        <v>0</v>
      </c>
      <c r="N1376" s="4">
        <v>0</v>
      </c>
      <c r="O1376" s="4">
        <v>1100</v>
      </c>
      <c r="P1376" s="20" t="e">
        <f t="shared" si="118"/>
        <v>#DIV/0!</v>
      </c>
      <c r="Q1376" s="20">
        <f t="shared" si="113"/>
        <v>0</v>
      </c>
      <c r="R1376" s="34">
        <f t="shared" si="116"/>
        <v>0</v>
      </c>
      <c r="S1376" s="34">
        <f t="shared" si="115"/>
        <v>-1100</v>
      </c>
    </row>
    <row r="1377" spans="1:19" x14ac:dyDescent="0.25">
      <c r="A1377" s="2">
        <v>6</v>
      </c>
      <c r="B1377" s="2">
        <v>32600</v>
      </c>
      <c r="C1377" s="2" t="s">
        <v>506</v>
      </c>
      <c r="D1377" s="2">
        <v>6330006</v>
      </c>
      <c r="E1377" s="2" t="s">
        <v>506</v>
      </c>
      <c r="F1377" s="2" t="str">
        <f t="shared" si="117"/>
        <v>6326006330006</v>
      </c>
      <c r="G1377" s="2" t="s">
        <v>336</v>
      </c>
      <c r="H1377" s="4">
        <v>1000</v>
      </c>
      <c r="I1377" s="4">
        <v>0</v>
      </c>
      <c r="J1377" s="4">
        <v>1000</v>
      </c>
      <c r="K1377" s="4">
        <v>634.30999999999995</v>
      </c>
      <c r="L1377" s="4">
        <v>634.30999999999995</v>
      </c>
      <c r="M1377" s="4">
        <v>634.30999999999995</v>
      </c>
      <c r="N1377" s="4">
        <v>0</v>
      </c>
      <c r="O1377" s="4">
        <v>365.69</v>
      </c>
      <c r="P1377" s="20">
        <f t="shared" si="118"/>
        <v>0.63430999999999993</v>
      </c>
      <c r="Q1377" s="20">
        <f t="shared" si="113"/>
        <v>0.63430999999999993</v>
      </c>
      <c r="R1377" s="34">
        <f t="shared" si="116"/>
        <v>-365.69000000000005</v>
      </c>
      <c r="S1377" s="34">
        <f t="shared" si="115"/>
        <v>-365.69000000000005</v>
      </c>
    </row>
    <row r="1378" spans="1:19" hidden="1" x14ac:dyDescent="0.25">
      <c r="A1378" s="2">
        <v>10</v>
      </c>
      <c r="B1378" s="2">
        <v>15100</v>
      </c>
      <c r="C1378" s="2" t="s">
        <v>505</v>
      </c>
      <c r="D1378" s="2">
        <v>2200001</v>
      </c>
      <c r="E1378" s="2" t="s">
        <v>505</v>
      </c>
      <c r="F1378" s="2" t="str">
        <f t="shared" si="117"/>
        <v>10151002200001</v>
      </c>
      <c r="G1378" s="2" t="s">
        <v>37</v>
      </c>
      <c r="H1378" s="4">
        <v>500</v>
      </c>
      <c r="I1378" s="4">
        <v>0</v>
      </c>
      <c r="J1378" s="4">
        <v>500</v>
      </c>
      <c r="K1378" s="4">
        <v>424.25</v>
      </c>
      <c r="L1378" s="4">
        <v>167.63</v>
      </c>
      <c r="M1378" s="4">
        <v>167.63</v>
      </c>
      <c r="N1378" s="4">
        <v>0</v>
      </c>
      <c r="O1378" s="4">
        <v>332.37</v>
      </c>
      <c r="P1378" s="20">
        <f t="shared" si="118"/>
        <v>0.33526</v>
      </c>
      <c r="Q1378" s="20">
        <f t="shared" si="113"/>
        <v>0.33526</v>
      </c>
      <c r="R1378" s="34">
        <f t="shared" si="116"/>
        <v>-332.37</v>
      </c>
      <c r="S1378" s="34">
        <f t="shared" si="115"/>
        <v>-332.37</v>
      </c>
    </row>
    <row r="1379" spans="1:19" hidden="1" x14ac:dyDescent="0.25">
      <c r="A1379" s="2">
        <v>1</v>
      </c>
      <c r="B1379" s="2">
        <v>13200</v>
      </c>
      <c r="C1379" s="2" t="s">
        <v>505</v>
      </c>
      <c r="D1379" s="2">
        <v>2200001</v>
      </c>
      <c r="E1379" s="2" t="s">
        <v>505</v>
      </c>
      <c r="F1379" s="2" t="str">
        <f t="shared" si="117"/>
        <v>1132002200001</v>
      </c>
      <c r="G1379" s="2" t="s">
        <v>37</v>
      </c>
      <c r="H1379" s="4">
        <v>0</v>
      </c>
      <c r="I1379" s="4">
        <v>0</v>
      </c>
      <c r="J1379" s="4">
        <v>0</v>
      </c>
      <c r="K1379" s="4">
        <v>256.58</v>
      </c>
      <c r="L1379" s="4">
        <v>256.58</v>
      </c>
      <c r="M1379" s="4">
        <v>256.58</v>
      </c>
      <c r="N1379" s="4">
        <v>0</v>
      </c>
      <c r="O1379" s="4">
        <v>-256.58</v>
      </c>
      <c r="P1379" s="20" t="e">
        <f t="shared" si="118"/>
        <v>#DIV/0!</v>
      </c>
      <c r="Q1379" s="20" t="e">
        <f t="shared" si="113"/>
        <v>#DIV/0!</v>
      </c>
      <c r="R1379" s="34">
        <f t="shared" si="116"/>
        <v>256.58</v>
      </c>
      <c r="S1379" s="34">
        <f t="shared" si="115"/>
        <v>256.58</v>
      </c>
    </row>
    <row r="1380" spans="1:19" hidden="1" x14ac:dyDescent="0.25">
      <c r="A1380" s="2">
        <v>1</v>
      </c>
      <c r="B1380" s="2">
        <v>15320</v>
      </c>
      <c r="C1380" s="2" t="s">
        <v>505</v>
      </c>
      <c r="D1380" s="2">
        <v>2200001</v>
      </c>
      <c r="E1380" s="2" t="s">
        <v>505</v>
      </c>
      <c r="F1380" s="2" t="str">
        <f t="shared" si="117"/>
        <v>1153202200001</v>
      </c>
      <c r="G1380" s="2" t="s">
        <v>37</v>
      </c>
      <c r="H1380" s="4">
        <v>0</v>
      </c>
      <c r="I1380" s="4">
        <v>0</v>
      </c>
      <c r="J1380" s="4">
        <v>0</v>
      </c>
      <c r="K1380" s="4">
        <v>66.239999999999995</v>
      </c>
      <c r="L1380" s="4">
        <v>66.239999999999995</v>
      </c>
      <c r="M1380" s="4">
        <v>66.239999999999995</v>
      </c>
      <c r="N1380" s="4">
        <v>0</v>
      </c>
      <c r="O1380" s="4">
        <v>-66.239999999999995</v>
      </c>
      <c r="P1380" s="20" t="e">
        <f t="shared" si="118"/>
        <v>#DIV/0!</v>
      </c>
      <c r="Q1380" s="20" t="e">
        <f t="shared" si="113"/>
        <v>#DIV/0!</v>
      </c>
      <c r="R1380" s="34">
        <f t="shared" si="116"/>
        <v>66.239999999999995</v>
      </c>
      <c r="S1380" s="34">
        <f t="shared" si="115"/>
        <v>66.239999999999995</v>
      </c>
    </row>
    <row r="1381" spans="1:19" hidden="1" x14ac:dyDescent="0.25">
      <c r="A1381" s="2">
        <v>1</v>
      </c>
      <c r="B1381" s="2">
        <v>23100</v>
      </c>
      <c r="C1381" s="2" t="s">
        <v>505</v>
      </c>
      <c r="D1381" s="2">
        <v>2200001</v>
      </c>
      <c r="E1381" s="2" t="s">
        <v>505</v>
      </c>
      <c r="F1381" s="2" t="str">
        <f t="shared" si="117"/>
        <v>1231002200001</v>
      </c>
      <c r="G1381" s="2" t="s">
        <v>37</v>
      </c>
      <c r="H1381" s="4">
        <v>0</v>
      </c>
      <c r="I1381" s="4">
        <v>0</v>
      </c>
      <c r="J1381" s="4">
        <v>0</v>
      </c>
      <c r="K1381" s="4">
        <v>56.77</v>
      </c>
      <c r="L1381" s="4">
        <v>56.77</v>
      </c>
      <c r="M1381" s="4">
        <v>56.77</v>
      </c>
      <c r="N1381" s="4">
        <v>0</v>
      </c>
      <c r="O1381" s="4">
        <v>-56.77</v>
      </c>
      <c r="P1381" s="20" t="e">
        <f t="shared" si="118"/>
        <v>#DIV/0!</v>
      </c>
      <c r="Q1381" s="20" t="e">
        <f t="shared" si="113"/>
        <v>#DIV/0!</v>
      </c>
      <c r="R1381" s="34">
        <f t="shared" si="116"/>
        <v>56.77</v>
      </c>
      <c r="S1381" s="34">
        <f t="shared" si="115"/>
        <v>56.77</v>
      </c>
    </row>
    <row r="1382" spans="1:19" hidden="1" x14ac:dyDescent="0.25">
      <c r="A1382" s="2">
        <v>1</v>
      </c>
      <c r="B1382" s="2">
        <v>23103</v>
      </c>
      <c r="C1382" s="2" t="s">
        <v>505</v>
      </c>
      <c r="D1382" s="2">
        <v>2200001</v>
      </c>
      <c r="E1382" s="2" t="s">
        <v>505</v>
      </c>
      <c r="F1382" s="2" t="str">
        <f t="shared" si="117"/>
        <v>1231032200001</v>
      </c>
      <c r="G1382" s="2" t="s">
        <v>37</v>
      </c>
      <c r="H1382" s="4">
        <v>0</v>
      </c>
      <c r="I1382" s="4">
        <v>0</v>
      </c>
      <c r="J1382" s="4">
        <v>0</v>
      </c>
      <c r="K1382" s="4">
        <v>104.08</v>
      </c>
      <c r="L1382" s="4">
        <v>104.08</v>
      </c>
      <c r="M1382" s="4">
        <v>104.08</v>
      </c>
      <c r="N1382" s="4">
        <v>0</v>
      </c>
      <c r="O1382" s="4">
        <v>-104.08</v>
      </c>
      <c r="P1382" s="20" t="e">
        <f t="shared" si="118"/>
        <v>#DIV/0!</v>
      </c>
      <c r="Q1382" s="20" t="e">
        <f t="shared" si="113"/>
        <v>#DIV/0!</v>
      </c>
      <c r="R1382" s="34">
        <f t="shared" si="116"/>
        <v>104.08</v>
      </c>
      <c r="S1382" s="34">
        <f t="shared" si="115"/>
        <v>104.08</v>
      </c>
    </row>
    <row r="1383" spans="1:19" hidden="1" x14ac:dyDescent="0.25">
      <c r="A1383" s="2">
        <v>1</v>
      </c>
      <c r="B1383" s="2">
        <v>24100</v>
      </c>
      <c r="C1383" s="2" t="s">
        <v>505</v>
      </c>
      <c r="D1383" s="2">
        <v>2200001</v>
      </c>
      <c r="E1383" s="2" t="s">
        <v>505</v>
      </c>
      <c r="F1383" s="2" t="str">
        <f t="shared" si="117"/>
        <v>1241002200001</v>
      </c>
      <c r="G1383" s="2" t="s">
        <v>37</v>
      </c>
      <c r="H1383" s="4">
        <v>0</v>
      </c>
      <c r="I1383" s="4">
        <v>0</v>
      </c>
      <c r="J1383" s="4">
        <v>0</v>
      </c>
      <c r="K1383" s="4">
        <v>501.5</v>
      </c>
      <c r="L1383" s="4">
        <v>501.5</v>
      </c>
      <c r="M1383" s="4">
        <v>501.5</v>
      </c>
      <c r="N1383" s="4">
        <v>0</v>
      </c>
      <c r="O1383" s="4">
        <v>-501.5</v>
      </c>
      <c r="P1383" s="20" t="e">
        <f t="shared" si="118"/>
        <v>#DIV/0!</v>
      </c>
      <c r="Q1383" s="20" t="e">
        <f t="shared" si="113"/>
        <v>#DIV/0!</v>
      </c>
      <c r="R1383" s="34">
        <f t="shared" si="116"/>
        <v>501.5</v>
      </c>
      <c r="S1383" s="34">
        <f t="shared" si="115"/>
        <v>501.5</v>
      </c>
    </row>
    <row r="1384" spans="1:19" hidden="1" x14ac:dyDescent="0.25">
      <c r="A1384" s="2">
        <v>1</v>
      </c>
      <c r="B1384" s="2">
        <v>32600</v>
      </c>
      <c r="C1384" s="2" t="s">
        <v>505</v>
      </c>
      <c r="D1384" s="2">
        <v>2200001</v>
      </c>
      <c r="E1384" s="2" t="s">
        <v>505</v>
      </c>
      <c r="F1384" s="2" t="str">
        <f t="shared" si="117"/>
        <v>1326002200001</v>
      </c>
      <c r="G1384" s="2" t="s">
        <v>37</v>
      </c>
      <c r="H1384" s="4">
        <v>0</v>
      </c>
      <c r="I1384" s="4">
        <v>0</v>
      </c>
      <c r="J1384" s="4">
        <v>0</v>
      </c>
      <c r="K1384" s="4">
        <v>302.79000000000002</v>
      </c>
      <c r="L1384" s="4">
        <v>302.79000000000002</v>
      </c>
      <c r="M1384" s="4">
        <v>302.79000000000002</v>
      </c>
      <c r="N1384" s="4">
        <v>0</v>
      </c>
      <c r="O1384" s="4">
        <v>-302.79000000000002</v>
      </c>
      <c r="P1384" s="20" t="e">
        <f t="shared" si="118"/>
        <v>#DIV/0!</v>
      </c>
      <c r="Q1384" s="20" t="e">
        <f t="shared" si="113"/>
        <v>#DIV/0!</v>
      </c>
      <c r="R1384" s="34">
        <f t="shared" si="116"/>
        <v>302.79000000000002</v>
      </c>
      <c r="S1384" s="34">
        <f t="shared" si="115"/>
        <v>302.79000000000002</v>
      </c>
    </row>
    <row r="1385" spans="1:19" hidden="1" x14ac:dyDescent="0.25">
      <c r="A1385" s="2">
        <v>1</v>
      </c>
      <c r="B1385" s="2">
        <v>32701</v>
      </c>
      <c r="C1385" s="2" t="s">
        <v>505</v>
      </c>
      <c r="D1385" s="2">
        <v>2200001</v>
      </c>
      <c r="E1385" s="2" t="s">
        <v>505</v>
      </c>
      <c r="F1385" s="2" t="str">
        <f t="shared" si="117"/>
        <v>1327012200001</v>
      </c>
      <c r="G1385" s="2" t="s">
        <v>37</v>
      </c>
      <c r="H1385" s="4">
        <v>0</v>
      </c>
      <c r="I1385" s="4">
        <v>0</v>
      </c>
      <c r="J1385" s="4">
        <v>0</v>
      </c>
      <c r="K1385" s="4">
        <v>52.98</v>
      </c>
      <c r="L1385" s="4">
        <v>52.98</v>
      </c>
      <c r="M1385" s="4">
        <v>52.98</v>
      </c>
      <c r="N1385" s="4">
        <v>0</v>
      </c>
      <c r="O1385" s="4">
        <v>-52.98</v>
      </c>
      <c r="P1385" s="20" t="e">
        <f t="shared" si="118"/>
        <v>#DIV/0!</v>
      </c>
      <c r="Q1385" s="20" t="e">
        <f t="shared" si="113"/>
        <v>#DIV/0!</v>
      </c>
      <c r="R1385" s="34">
        <f t="shared" si="116"/>
        <v>52.98</v>
      </c>
      <c r="S1385" s="34">
        <f t="shared" si="115"/>
        <v>52.98</v>
      </c>
    </row>
    <row r="1386" spans="1:19" hidden="1" x14ac:dyDescent="0.25">
      <c r="A1386" s="2">
        <v>1</v>
      </c>
      <c r="B1386" s="2">
        <v>32702</v>
      </c>
      <c r="C1386" s="2" t="s">
        <v>505</v>
      </c>
      <c r="D1386" s="2">
        <v>2200001</v>
      </c>
      <c r="E1386" s="2" t="s">
        <v>505</v>
      </c>
      <c r="F1386" s="2" t="str">
        <f t="shared" si="117"/>
        <v>1327022200001</v>
      </c>
      <c r="G1386" s="2" t="s">
        <v>37</v>
      </c>
      <c r="H1386" s="4">
        <v>0</v>
      </c>
      <c r="I1386" s="4">
        <v>0</v>
      </c>
      <c r="J1386" s="4">
        <v>0</v>
      </c>
      <c r="K1386" s="4">
        <v>66.239999999999995</v>
      </c>
      <c r="L1386" s="4">
        <v>66.239999999999995</v>
      </c>
      <c r="M1386" s="4">
        <v>66.239999999999995</v>
      </c>
      <c r="N1386" s="4">
        <v>0</v>
      </c>
      <c r="O1386" s="4">
        <v>-66.239999999999995</v>
      </c>
      <c r="P1386" s="20" t="e">
        <f t="shared" si="118"/>
        <v>#DIV/0!</v>
      </c>
      <c r="Q1386" s="20" t="e">
        <f t="shared" si="113"/>
        <v>#DIV/0!</v>
      </c>
      <c r="R1386" s="34">
        <f t="shared" si="116"/>
        <v>66.239999999999995</v>
      </c>
      <c r="S1386" s="34">
        <f t="shared" si="115"/>
        <v>66.239999999999995</v>
      </c>
    </row>
    <row r="1387" spans="1:19" hidden="1" x14ac:dyDescent="0.25">
      <c r="A1387" s="2">
        <v>1</v>
      </c>
      <c r="B1387" s="2">
        <v>33000</v>
      </c>
      <c r="C1387" s="2" t="s">
        <v>505</v>
      </c>
      <c r="D1387" s="2">
        <v>2200001</v>
      </c>
      <c r="E1387" s="2" t="s">
        <v>505</v>
      </c>
      <c r="F1387" s="2" t="str">
        <f t="shared" si="117"/>
        <v>1330002200001</v>
      </c>
      <c r="G1387" s="2" t="s">
        <v>37</v>
      </c>
      <c r="H1387" s="4">
        <v>0</v>
      </c>
      <c r="I1387" s="4">
        <v>0</v>
      </c>
      <c r="J1387" s="4">
        <v>0</v>
      </c>
      <c r="K1387" s="4">
        <v>104.08</v>
      </c>
      <c r="L1387" s="4">
        <v>104.08</v>
      </c>
      <c r="M1387" s="4">
        <v>104.08</v>
      </c>
      <c r="N1387" s="4">
        <v>0</v>
      </c>
      <c r="O1387" s="4">
        <v>-104.08</v>
      </c>
      <c r="P1387" s="20" t="e">
        <f t="shared" si="118"/>
        <v>#DIV/0!</v>
      </c>
      <c r="Q1387" s="20" t="e">
        <f t="shared" si="113"/>
        <v>#DIV/0!</v>
      </c>
      <c r="R1387" s="34">
        <f t="shared" si="116"/>
        <v>104.08</v>
      </c>
      <c r="S1387" s="34">
        <f t="shared" si="115"/>
        <v>104.08</v>
      </c>
    </row>
    <row r="1388" spans="1:19" hidden="1" x14ac:dyDescent="0.25">
      <c r="A1388" s="2">
        <v>1</v>
      </c>
      <c r="B1388" s="2">
        <v>33210</v>
      </c>
      <c r="C1388" s="2" t="s">
        <v>505</v>
      </c>
      <c r="D1388" s="2">
        <v>2200001</v>
      </c>
      <c r="E1388" s="2" t="s">
        <v>505</v>
      </c>
      <c r="F1388" s="2" t="str">
        <f t="shared" si="117"/>
        <v>1332102200001</v>
      </c>
      <c r="G1388" s="2" t="s">
        <v>37</v>
      </c>
      <c r="H1388" s="4">
        <v>0</v>
      </c>
      <c r="I1388" s="4">
        <v>0</v>
      </c>
      <c r="J1388" s="4">
        <v>0</v>
      </c>
      <c r="K1388" s="4">
        <v>66.239999999999995</v>
      </c>
      <c r="L1388" s="4">
        <v>66.239999999999995</v>
      </c>
      <c r="M1388" s="4">
        <v>66.239999999999995</v>
      </c>
      <c r="N1388" s="4">
        <v>0</v>
      </c>
      <c r="O1388" s="4">
        <v>-66.239999999999995</v>
      </c>
      <c r="P1388" s="20" t="e">
        <f t="shared" si="118"/>
        <v>#DIV/0!</v>
      </c>
      <c r="Q1388" s="20" t="e">
        <f t="shared" si="113"/>
        <v>#DIV/0!</v>
      </c>
      <c r="R1388" s="34">
        <f t="shared" si="116"/>
        <v>66.239999999999995</v>
      </c>
      <c r="S1388" s="34">
        <f t="shared" si="115"/>
        <v>66.239999999999995</v>
      </c>
    </row>
    <row r="1389" spans="1:19" hidden="1" x14ac:dyDescent="0.25">
      <c r="A1389" s="2">
        <v>1</v>
      </c>
      <c r="B1389" s="2">
        <v>33301</v>
      </c>
      <c r="C1389" s="2" t="s">
        <v>505</v>
      </c>
      <c r="D1389" s="2">
        <v>2200001</v>
      </c>
      <c r="E1389" s="2" t="s">
        <v>505</v>
      </c>
      <c r="F1389" s="2" t="str">
        <f t="shared" si="117"/>
        <v>1333012200001</v>
      </c>
      <c r="G1389" s="2" t="s">
        <v>37</v>
      </c>
      <c r="H1389" s="4">
        <v>750</v>
      </c>
      <c r="I1389" s="4">
        <v>0</v>
      </c>
      <c r="J1389" s="4">
        <v>750</v>
      </c>
      <c r="K1389" s="4">
        <v>693.11</v>
      </c>
      <c r="L1389" s="4">
        <v>387.14</v>
      </c>
      <c r="M1389" s="4">
        <v>387.14</v>
      </c>
      <c r="N1389" s="4">
        <v>0</v>
      </c>
      <c r="O1389" s="4">
        <v>362.86</v>
      </c>
      <c r="P1389" s="20">
        <f t="shared" si="118"/>
        <v>0.51618666666666668</v>
      </c>
      <c r="Q1389" s="20">
        <f t="shared" si="113"/>
        <v>0.51618666666666668</v>
      </c>
      <c r="R1389" s="34">
        <f t="shared" si="116"/>
        <v>-362.86</v>
      </c>
      <c r="S1389" s="34">
        <f t="shared" si="115"/>
        <v>-362.86</v>
      </c>
    </row>
    <row r="1390" spans="1:19" hidden="1" x14ac:dyDescent="0.25">
      <c r="A1390" s="2">
        <v>1</v>
      </c>
      <c r="B1390" s="2">
        <v>33302</v>
      </c>
      <c r="C1390" s="2" t="s">
        <v>505</v>
      </c>
      <c r="D1390" s="2">
        <v>2200001</v>
      </c>
      <c r="E1390" s="2" t="s">
        <v>505</v>
      </c>
      <c r="F1390" s="2" t="str">
        <f t="shared" si="117"/>
        <v>1333022200001</v>
      </c>
      <c r="G1390" s="2" t="s">
        <v>37</v>
      </c>
      <c r="H1390" s="4">
        <v>1500</v>
      </c>
      <c r="I1390" s="4">
        <v>0</v>
      </c>
      <c r="J1390" s="4">
        <v>1500</v>
      </c>
      <c r="K1390" s="4">
        <v>605.41999999999996</v>
      </c>
      <c r="L1390" s="4">
        <v>299.45</v>
      </c>
      <c r="M1390" s="4">
        <v>299.45</v>
      </c>
      <c r="N1390" s="4">
        <v>0</v>
      </c>
      <c r="O1390" s="4">
        <v>1200.55</v>
      </c>
      <c r="P1390" s="20">
        <f t="shared" si="118"/>
        <v>0.19963333333333333</v>
      </c>
      <c r="Q1390" s="20">
        <f t="shared" si="113"/>
        <v>0.19963333333333333</v>
      </c>
      <c r="R1390" s="34">
        <f t="shared" si="116"/>
        <v>-1200.55</v>
      </c>
      <c r="S1390" s="34">
        <f t="shared" si="115"/>
        <v>-1200.55</v>
      </c>
    </row>
    <row r="1391" spans="1:19" hidden="1" x14ac:dyDescent="0.25">
      <c r="A1391" s="2">
        <v>1</v>
      </c>
      <c r="B1391" s="2">
        <v>34201</v>
      </c>
      <c r="C1391" s="2" t="s">
        <v>505</v>
      </c>
      <c r="D1391" s="2">
        <v>2200001</v>
      </c>
      <c r="E1391" s="2" t="s">
        <v>505</v>
      </c>
      <c r="F1391" s="2" t="str">
        <f t="shared" si="117"/>
        <v>1342012200001</v>
      </c>
      <c r="G1391" s="2" t="s">
        <v>37</v>
      </c>
      <c r="H1391" s="4">
        <v>0</v>
      </c>
      <c r="I1391" s="4">
        <v>0</v>
      </c>
      <c r="J1391" s="4">
        <v>0</v>
      </c>
      <c r="K1391" s="4">
        <v>113.55</v>
      </c>
      <c r="L1391" s="4">
        <v>113.55</v>
      </c>
      <c r="M1391" s="4">
        <v>113.55</v>
      </c>
      <c r="N1391" s="4">
        <v>0</v>
      </c>
      <c r="O1391" s="4">
        <v>-113.55</v>
      </c>
      <c r="P1391" s="20" t="e">
        <f t="shared" si="118"/>
        <v>#DIV/0!</v>
      </c>
      <c r="Q1391" s="20" t="e">
        <f t="shared" si="113"/>
        <v>#DIV/0!</v>
      </c>
      <c r="R1391" s="34">
        <f t="shared" si="116"/>
        <v>113.55</v>
      </c>
      <c r="S1391" s="34">
        <f t="shared" si="115"/>
        <v>113.55</v>
      </c>
    </row>
    <row r="1392" spans="1:19" hidden="1" x14ac:dyDescent="0.25">
      <c r="A1392" s="2">
        <v>1</v>
      </c>
      <c r="B1392" s="2">
        <v>34203</v>
      </c>
      <c r="C1392" s="2" t="s">
        <v>505</v>
      </c>
      <c r="D1392" s="2">
        <v>2200001</v>
      </c>
      <c r="E1392" s="2" t="s">
        <v>505</v>
      </c>
      <c r="F1392" s="2" t="str">
        <f t="shared" si="117"/>
        <v>1342032200001</v>
      </c>
      <c r="G1392" s="2" t="s">
        <v>37</v>
      </c>
      <c r="H1392" s="4">
        <v>0</v>
      </c>
      <c r="I1392" s="4">
        <v>0</v>
      </c>
      <c r="J1392" s="4">
        <v>0</v>
      </c>
      <c r="K1392" s="4">
        <v>163.43</v>
      </c>
      <c r="L1392" s="4">
        <v>163.43</v>
      </c>
      <c r="M1392" s="4">
        <v>163.43</v>
      </c>
      <c r="N1392" s="4">
        <v>0</v>
      </c>
      <c r="O1392" s="4">
        <v>-163.43</v>
      </c>
      <c r="P1392" s="20" t="e">
        <f t="shared" si="118"/>
        <v>#DIV/0!</v>
      </c>
      <c r="Q1392" s="20" t="e">
        <f t="shared" si="113"/>
        <v>#DIV/0!</v>
      </c>
      <c r="R1392" s="34">
        <f t="shared" si="116"/>
        <v>163.43</v>
      </c>
      <c r="S1392" s="34">
        <f t="shared" si="115"/>
        <v>163.43</v>
      </c>
    </row>
    <row r="1393" spans="1:19" hidden="1" x14ac:dyDescent="0.25">
      <c r="A1393" s="2">
        <v>1</v>
      </c>
      <c r="B1393" s="2">
        <v>43301</v>
      </c>
      <c r="C1393" s="2" t="s">
        <v>505</v>
      </c>
      <c r="D1393" s="2">
        <v>2200001</v>
      </c>
      <c r="E1393" s="2" t="s">
        <v>505</v>
      </c>
      <c r="F1393" s="2" t="str">
        <f t="shared" si="117"/>
        <v>1433012200001</v>
      </c>
      <c r="G1393" s="2" t="s">
        <v>37</v>
      </c>
      <c r="H1393" s="4">
        <v>0</v>
      </c>
      <c r="I1393" s="4">
        <v>0</v>
      </c>
      <c r="J1393" s="4">
        <v>0</v>
      </c>
      <c r="K1393" s="4">
        <v>47.36</v>
      </c>
      <c r="L1393" s="4">
        <v>47.36</v>
      </c>
      <c r="M1393" s="4">
        <v>47.36</v>
      </c>
      <c r="N1393" s="4">
        <v>0</v>
      </c>
      <c r="O1393" s="4">
        <v>-47.36</v>
      </c>
      <c r="P1393" s="20" t="e">
        <f t="shared" si="118"/>
        <v>#DIV/0!</v>
      </c>
      <c r="Q1393" s="20" t="e">
        <f t="shared" si="113"/>
        <v>#DIV/0!</v>
      </c>
      <c r="R1393" s="34">
        <f t="shared" si="116"/>
        <v>47.36</v>
      </c>
      <c r="S1393" s="34">
        <f t="shared" si="115"/>
        <v>47.36</v>
      </c>
    </row>
    <row r="1394" spans="1:19" hidden="1" x14ac:dyDescent="0.25">
      <c r="A1394" s="2">
        <v>1</v>
      </c>
      <c r="B1394" s="2">
        <v>49100</v>
      </c>
      <c r="C1394" s="2" t="s">
        <v>505</v>
      </c>
      <c r="D1394" s="2">
        <v>2200001</v>
      </c>
      <c r="E1394" s="2" t="s">
        <v>505</v>
      </c>
      <c r="F1394" s="2" t="str">
        <f t="shared" si="117"/>
        <v>1491002200001</v>
      </c>
      <c r="G1394" s="2" t="s">
        <v>37</v>
      </c>
      <c r="H1394" s="4">
        <v>500</v>
      </c>
      <c r="I1394" s="4">
        <v>0</v>
      </c>
      <c r="J1394" s="4">
        <v>500</v>
      </c>
      <c r="K1394" s="4">
        <v>216.89</v>
      </c>
      <c r="L1394" s="4">
        <v>43.09</v>
      </c>
      <c r="M1394" s="4">
        <v>43.09</v>
      </c>
      <c r="N1394" s="4">
        <v>0</v>
      </c>
      <c r="O1394" s="4">
        <v>456.91</v>
      </c>
      <c r="P1394" s="20">
        <f t="shared" si="118"/>
        <v>8.6180000000000007E-2</v>
      </c>
      <c r="Q1394" s="20">
        <f t="shared" si="113"/>
        <v>8.6180000000000007E-2</v>
      </c>
      <c r="R1394" s="34">
        <f t="shared" si="116"/>
        <v>-456.90999999999997</v>
      </c>
      <c r="S1394" s="34">
        <f t="shared" si="115"/>
        <v>-456.90999999999997</v>
      </c>
    </row>
    <row r="1395" spans="1:19" hidden="1" x14ac:dyDescent="0.25">
      <c r="A1395" s="2">
        <v>1</v>
      </c>
      <c r="B1395" s="2">
        <v>92000</v>
      </c>
      <c r="C1395" s="2" t="s">
        <v>505</v>
      </c>
      <c r="D1395" s="2">
        <v>2200001</v>
      </c>
      <c r="E1395" s="2" t="s">
        <v>505</v>
      </c>
      <c r="F1395" s="2" t="str">
        <f t="shared" si="117"/>
        <v>1920002200001</v>
      </c>
      <c r="G1395" s="2" t="s">
        <v>37</v>
      </c>
      <c r="H1395" s="4">
        <v>6000</v>
      </c>
      <c r="I1395" s="4">
        <v>0</v>
      </c>
      <c r="J1395" s="4">
        <v>6000</v>
      </c>
      <c r="K1395" s="4">
        <v>9864.11</v>
      </c>
      <c r="L1395" s="4">
        <v>7980.45</v>
      </c>
      <c r="M1395" s="4">
        <v>7980.45</v>
      </c>
      <c r="N1395" s="4">
        <v>0</v>
      </c>
      <c r="O1395" s="4">
        <v>-1980.45</v>
      </c>
      <c r="P1395" s="20">
        <f t="shared" si="118"/>
        <v>1.3300749999999999</v>
      </c>
      <c r="Q1395" s="20">
        <f t="shared" si="113"/>
        <v>1.3300749999999999</v>
      </c>
      <c r="R1395" s="34">
        <f t="shared" si="116"/>
        <v>1980.4499999999998</v>
      </c>
      <c r="S1395" s="34">
        <f t="shared" si="115"/>
        <v>1980.4499999999998</v>
      </c>
    </row>
    <row r="1396" spans="1:19" hidden="1" x14ac:dyDescent="0.25">
      <c r="A1396" s="2">
        <v>1</v>
      </c>
      <c r="B1396" s="2">
        <v>92001</v>
      </c>
      <c r="C1396" s="2" t="s">
        <v>505</v>
      </c>
      <c r="D1396" s="2">
        <v>2200001</v>
      </c>
      <c r="E1396" s="2" t="s">
        <v>505</v>
      </c>
      <c r="F1396" s="2" t="str">
        <f t="shared" si="117"/>
        <v>1920012200001</v>
      </c>
      <c r="G1396" s="2" t="s">
        <v>37</v>
      </c>
      <c r="H1396" s="4">
        <v>1250</v>
      </c>
      <c r="I1396" s="4">
        <v>0</v>
      </c>
      <c r="J1396" s="4">
        <v>1250</v>
      </c>
      <c r="K1396" s="4">
        <v>1961.69</v>
      </c>
      <c r="L1396" s="4">
        <v>1679.25</v>
      </c>
      <c r="M1396" s="4">
        <v>1679.25</v>
      </c>
      <c r="N1396" s="4">
        <v>0</v>
      </c>
      <c r="O1396" s="4">
        <v>-429.25</v>
      </c>
      <c r="P1396" s="20">
        <f t="shared" si="118"/>
        <v>1.3433999999999999</v>
      </c>
      <c r="Q1396" s="20">
        <f t="shared" si="113"/>
        <v>1.3433999999999999</v>
      </c>
      <c r="R1396" s="34">
        <f t="shared" si="116"/>
        <v>429.25</v>
      </c>
      <c r="S1396" s="34">
        <f t="shared" si="115"/>
        <v>429.25</v>
      </c>
    </row>
    <row r="1397" spans="1:19" hidden="1" x14ac:dyDescent="0.25">
      <c r="A1397" s="2">
        <v>1</v>
      </c>
      <c r="B1397" s="2">
        <v>92401</v>
      </c>
      <c r="C1397" s="2" t="s">
        <v>505</v>
      </c>
      <c r="D1397" s="2">
        <v>2200001</v>
      </c>
      <c r="E1397" s="2" t="s">
        <v>505</v>
      </c>
      <c r="F1397" s="2" t="str">
        <f t="shared" si="117"/>
        <v>1924012200001</v>
      </c>
      <c r="G1397" s="2" t="s">
        <v>37</v>
      </c>
      <c r="H1397" s="4">
        <v>0</v>
      </c>
      <c r="I1397" s="4">
        <v>0</v>
      </c>
      <c r="J1397" s="4">
        <v>0</v>
      </c>
      <c r="K1397" s="4">
        <v>160.86000000000001</v>
      </c>
      <c r="L1397" s="4">
        <v>160.86000000000001</v>
      </c>
      <c r="M1397" s="4">
        <v>160.86000000000001</v>
      </c>
      <c r="N1397" s="4">
        <v>0</v>
      </c>
      <c r="O1397" s="4">
        <v>-160.86000000000001</v>
      </c>
      <c r="P1397" s="20" t="e">
        <f t="shared" si="118"/>
        <v>#DIV/0!</v>
      </c>
      <c r="Q1397" s="20" t="e">
        <f t="shared" si="113"/>
        <v>#DIV/0!</v>
      </c>
      <c r="R1397" s="34">
        <f t="shared" si="116"/>
        <v>160.86000000000001</v>
      </c>
      <c r="S1397" s="34">
        <f t="shared" si="115"/>
        <v>160.86000000000001</v>
      </c>
    </row>
    <row r="1398" spans="1:19" hidden="1" x14ac:dyDescent="0.25">
      <c r="A1398" s="2">
        <v>2</v>
      </c>
      <c r="B1398" s="2">
        <v>13200</v>
      </c>
      <c r="C1398" s="2" t="s">
        <v>505</v>
      </c>
      <c r="D1398" s="2">
        <v>2200001</v>
      </c>
      <c r="E1398" s="2" t="s">
        <v>505</v>
      </c>
      <c r="F1398" s="2" t="str">
        <f t="shared" si="117"/>
        <v>2132002200001</v>
      </c>
      <c r="G1398" s="2" t="s">
        <v>37</v>
      </c>
      <c r="H1398" s="4">
        <v>1250</v>
      </c>
      <c r="I1398" s="4">
        <v>0</v>
      </c>
      <c r="J1398" s="4">
        <v>1250</v>
      </c>
      <c r="K1398" s="4">
        <v>1517.78</v>
      </c>
      <c r="L1398" s="4">
        <v>1435.8</v>
      </c>
      <c r="M1398" s="4">
        <v>1435.8</v>
      </c>
      <c r="N1398" s="4">
        <v>0</v>
      </c>
      <c r="O1398" s="4">
        <v>-185.8</v>
      </c>
      <c r="P1398" s="20">
        <f t="shared" si="118"/>
        <v>1.1486399999999999</v>
      </c>
      <c r="Q1398" s="20">
        <f t="shared" si="113"/>
        <v>1.1486399999999999</v>
      </c>
      <c r="R1398" s="34">
        <f t="shared" si="116"/>
        <v>185.79999999999995</v>
      </c>
      <c r="S1398" s="34">
        <f t="shared" si="115"/>
        <v>185.79999999999995</v>
      </c>
    </row>
    <row r="1399" spans="1:19" hidden="1" x14ac:dyDescent="0.25">
      <c r="A1399" s="2">
        <v>2</v>
      </c>
      <c r="B1399" s="2">
        <v>43301</v>
      </c>
      <c r="C1399" s="2" t="s">
        <v>505</v>
      </c>
      <c r="D1399" s="2">
        <v>2200001</v>
      </c>
      <c r="E1399" s="2" t="s">
        <v>505</v>
      </c>
      <c r="F1399" s="2" t="str">
        <f t="shared" si="117"/>
        <v>2433012200001</v>
      </c>
      <c r="G1399" s="2" t="s">
        <v>37</v>
      </c>
      <c r="H1399" s="4">
        <v>60</v>
      </c>
      <c r="I1399" s="4">
        <v>0</v>
      </c>
      <c r="J1399" s="4">
        <v>60</v>
      </c>
      <c r="K1399" s="4">
        <v>77.69</v>
      </c>
      <c r="L1399" s="4">
        <v>77.69</v>
      </c>
      <c r="M1399" s="4">
        <v>77.69</v>
      </c>
      <c r="N1399" s="4">
        <v>0</v>
      </c>
      <c r="O1399" s="4">
        <v>-17.690000000000001</v>
      </c>
      <c r="P1399" s="20">
        <f t="shared" si="118"/>
        <v>1.2948333333333333</v>
      </c>
      <c r="Q1399" s="20">
        <f t="shared" si="113"/>
        <v>1.2948333333333333</v>
      </c>
      <c r="R1399" s="34">
        <f t="shared" si="116"/>
        <v>17.689999999999998</v>
      </c>
      <c r="S1399" s="34">
        <f t="shared" si="115"/>
        <v>17.689999999999998</v>
      </c>
    </row>
    <row r="1400" spans="1:19" hidden="1" x14ac:dyDescent="0.25">
      <c r="A1400" s="2">
        <v>2</v>
      </c>
      <c r="B1400" s="2">
        <v>45901</v>
      </c>
      <c r="C1400" s="2" t="s">
        <v>505</v>
      </c>
      <c r="D1400" s="2">
        <v>2200001</v>
      </c>
      <c r="E1400" s="2" t="s">
        <v>505</v>
      </c>
      <c r="F1400" s="2" t="str">
        <f t="shared" si="117"/>
        <v>2459012200001</v>
      </c>
      <c r="G1400" s="2" t="s">
        <v>37</v>
      </c>
      <c r="H1400" s="4">
        <v>200</v>
      </c>
      <c r="I1400" s="4">
        <v>0</v>
      </c>
      <c r="J1400" s="4">
        <v>200</v>
      </c>
      <c r="K1400" s="4">
        <v>337.63</v>
      </c>
      <c r="L1400" s="4">
        <v>337.63</v>
      </c>
      <c r="M1400" s="4">
        <v>337.63</v>
      </c>
      <c r="N1400" s="4">
        <v>0</v>
      </c>
      <c r="O1400" s="4">
        <v>-137.63</v>
      </c>
      <c r="P1400" s="20">
        <f t="shared" si="118"/>
        <v>1.68815</v>
      </c>
      <c r="Q1400" s="20">
        <f t="shared" si="113"/>
        <v>1.68815</v>
      </c>
      <c r="R1400" s="34">
        <f t="shared" si="116"/>
        <v>137.63</v>
      </c>
      <c r="S1400" s="34">
        <f t="shared" si="115"/>
        <v>137.63</v>
      </c>
    </row>
    <row r="1401" spans="1:19" hidden="1" x14ac:dyDescent="0.25">
      <c r="A1401" s="2">
        <v>4</v>
      </c>
      <c r="B1401" s="2">
        <v>15320</v>
      </c>
      <c r="C1401" s="2" t="s">
        <v>505</v>
      </c>
      <c r="D1401" s="2">
        <v>2200001</v>
      </c>
      <c r="E1401" s="2" t="s">
        <v>505</v>
      </c>
      <c r="F1401" s="2" t="str">
        <f t="shared" si="117"/>
        <v>4153202200001</v>
      </c>
      <c r="G1401" s="2" t="s">
        <v>37</v>
      </c>
      <c r="H1401" s="4">
        <v>500</v>
      </c>
      <c r="I1401" s="4">
        <v>0</v>
      </c>
      <c r="J1401" s="4">
        <v>500</v>
      </c>
      <c r="K1401" s="4">
        <v>163.96</v>
      </c>
      <c r="L1401" s="4">
        <v>22.74</v>
      </c>
      <c r="M1401" s="4">
        <v>22.74</v>
      </c>
      <c r="N1401" s="4">
        <v>0</v>
      </c>
      <c r="O1401" s="4">
        <v>477.26</v>
      </c>
      <c r="P1401" s="20">
        <f t="shared" si="118"/>
        <v>4.548E-2</v>
      </c>
      <c r="Q1401" s="20">
        <f t="shared" si="113"/>
        <v>4.548E-2</v>
      </c>
      <c r="R1401" s="34">
        <f t="shared" si="116"/>
        <v>-477.26</v>
      </c>
      <c r="S1401" s="34">
        <f t="shared" si="115"/>
        <v>-477.26</v>
      </c>
    </row>
    <row r="1402" spans="1:19" hidden="1" x14ac:dyDescent="0.25">
      <c r="A1402" s="2">
        <v>5</v>
      </c>
      <c r="B1402" s="2">
        <v>33000</v>
      </c>
      <c r="C1402" s="2" t="s">
        <v>505</v>
      </c>
      <c r="D1402" s="2">
        <v>2200001</v>
      </c>
      <c r="E1402" s="2" t="s">
        <v>505</v>
      </c>
      <c r="F1402" s="2" t="str">
        <f t="shared" si="117"/>
        <v>5330002200001</v>
      </c>
      <c r="G1402" s="2" t="s">
        <v>37</v>
      </c>
      <c r="H1402" s="4">
        <v>750</v>
      </c>
      <c r="I1402" s="4">
        <v>0</v>
      </c>
      <c r="J1402" s="4">
        <v>750</v>
      </c>
      <c r="K1402" s="4">
        <v>979.29</v>
      </c>
      <c r="L1402" s="4">
        <v>839.56</v>
      </c>
      <c r="M1402" s="4">
        <v>839.56</v>
      </c>
      <c r="N1402" s="4">
        <v>0</v>
      </c>
      <c r="O1402" s="4">
        <v>-89.56</v>
      </c>
      <c r="P1402" s="20">
        <f t="shared" si="118"/>
        <v>1.1194133333333334</v>
      </c>
      <c r="Q1402" s="20">
        <f t="shared" si="113"/>
        <v>1.1194133333333334</v>
      </c>
      <c r="R1402" s="34">
        <f t="shared" si="116"/>
        <v>89.559999999999945</v>
      </c>
      <c r="S1402" s="34">
        <f t="shared" si="115"/>
        <v>89.559999999999945</v>
      </c>
    </row>
    <row r="1403" spans="1:19" hidden="1" x14ac:dyDescent="0.25">
      <c r="A1403" s="2">
        <v>5</v>
      </c>
      <c r="B1403" s="2">
        <v>33210</v>
      </c>
      <c r="C1403" s="2" t="s">
        <v>505</v>
      </c>
      <c r="D1403" s="2">
        <v>2200001</v>
      </c>
      <c r="E1403" s="2" t="s">
        <v>505</v>
      </c>
      <c r="F1403" s="2" t="str">
        <f t="shared" si="117"/>
        <v>5332102200001</v>
      </c>
      <c r="G1403" s="2" t="s">
        <v>37</v>
      </c>
      <c r="H1403" s="4">
        <v>2000</v>
      </c>
      <c r="I1403" s="4">
        <v>0</v>
      </c>
      <c r="J1403" s="4">
        <v>2000</v>
      </c>
      <c r="K1403" s="4">
        <v>2185.42</v>
      </c>
      <c r="L1403" s="4">
        <v>2058.4299999999998</v>
      </c>
      <c r="M1403" s="4">
        <v>2058.4299999999998</v>
      </c>
      <c r="N1403" s="4">
        <v>0</v>
      </c>
      <c r="O1403" s="4">
        <v>-58.43</v>
      </c>
      <c r="P1403" s="20">
        <f t="shared" si="118"/>
        <v>1.029215</v>
      </c>
      <c r="Q1403" s="20">
        <f t="shared" si="113"/>
        <v>1.029215</v>
      </c>
      <c r="R1403" s="34">
        <f t="shared" si="116"/>
        <v>58.429999999999836</v>
      </c>
      <c r="S1403" s="34">
        <f t="shared" si="115"/>
        <v>58.429999999999836</v>
      </c>
    </row>
    <row r="1404" spans="1:19" hidden="1" x14ac:dyDescent="0.25">
      <c r="A1404" s="2">
        <v>5</v>
      </c>
      <c r="B1404" s="2">
        <v>92401</v>
      </c>
      <c r="C1404" s="2" t="s">
        <v>505</v>
      </c>
      <c r="D1404" s="2">
        <v>2200001</v>
      </c>
      <c r="E1404" s="2" t="s">
        <v>505</v>
      </c>
      <c r="F1404" s="2" t="str">
        <f t="shared" si="117"/>
        <v>5924012200001</v>
      </c>
      <c r="G1404" s="2" t="s">
        <v>37</v>
      </c>
      <c r="H1404" s="4">
        <v>500</v>
      </c>
      <c r="I1404" s="4">
        <v>0</v>
      </c>
      <c r="J1404" s="4">
        <v>500</v>
      </c>
      <c r="K1404" s="4">
        <v>139.30000000000001</v>
      </c>
      <c r="L1404" s="4">
        <v>111.66</v>
      </c>
      <c r="M1404" s="4">
        <v>111.66</v>
      </c>
      <c r="N1404" s="4">
        <v>0</v>
      </c>
      <c r="O1404" s="4">
        <v>388.34</v>
      </c>
      <c r="P1404" s="20">
        <f t="shared" si="118"/>
        <v>0.22331999999999999</v>
      </c>
      <c r="Q1404" s="20">
        <f t="shared" si="113"/>
        <v>0.22331999999999999</v>
      </c>
      <c r="R1404" s="34">
        <f t="shared" si="116"/>
        <v>-388.34000000000003</v>
      </c>
      <c r="S1404" s="34">
        <f t="shared" si="115"/>
        <v>-388.34000000000003</v>
      </c>
    </row>
    <row r="1405" spans="1:19" hidden="1" x14ac:dyDescent="0.25">
      <c r="A1405" s="2">
        <v>6</v>
      </c>
      <c r="B1405" s="2">
        <v>24100</v>
      </c>
      <c r="C1405" s="2" t="s">
        <v>505</v>
      </c>
      <c r="D1405" s="2">
        <v>2200001</v>
      </c>
      <c r="E1405" s="2" t="s">
        <v>505</v>
      </c>
      <c r="F1405" s="2" t="str">
        <f t="shared" si="117"/>
        <v>6241002200001</v>
      </c>
      <c r="G1405" s="2" t="s">
        <v>37</v>
      </c>
      <c r="H1405" s="4">
        <v>300</v>
      </c>
      <c r="I1405" s="4">
        <v>0</v>
      </c>
      <c r="J1405" s="4">
        <v>300</v>
      </c>
      <c r="K1405" s="4">
        <v>500.47</v>
      </c>
      <c r="L1405" s="4">
        <v>312.18</v>
      </c>
      <c r="M1405" s="4">
        <v>312.18</v>
      </c>
      <c r="N1405" s="4">
        <v>0</v>
      </c>
      <c r="O1405" s="4">
        <v>-12.18</v>
      </c>
      <c r="P1405" s="20">
        <f t="shared" si="118"/>
        <v>1.0406</v>
      </c>
      <c r="Q1405" s="20">
        <f t="shared" si="113"/>
        <v>1.0406</v>
      </c>
      <c r="R1405" s="34">
        <f t="shared" si="116"/>
        <v>12.180000000000007</v>
      </c>
      <c r="S1405" s="34">
        <f t="shared" si="115"/>
        <v>12.180000000000007</v>
      </c>
    </row>
    <row r="1406" spans="1:19" hidden="1" x14ac:dyDescent="0.25">
      <c r="A1406" s="2">
        <v>6</v>
      </c>
      <c r="B1406" s="2">
        <v>24134</v>
      </c>
      <c r="C1406" s="2" t="s">
        <v>505</v>
      </c>
      <c r="D1406" s="2">
        <v>2200001</v>
      </c>
      <c r="E1406" s="2" t="s">
        <v>505</v>
      </c>
      <c r="F1406" s="2" t="str">
        <f t="shared" si="117"/>
        <v>6241342200001</v>
      </c>
      <c r="G1406" s="2" t="s">
        <v>37</v>
      </c>
      <c r="H1406" s="4">
        <v>0</v>
      </c>
      <c r="I1406" s="4">
        <v>180.22</v>
      </c>
      <c r="J1406" s="4">
        <v>180.22</v>
      </c>
      <c r="K1406" s="4">
        <v>180.22</v>
      </c>
      <c r="L1406" s="4">
        <v>112.89</v>
      </c>
      <c r="M1406" s="4">
        <v>112.89</v>
      </c>
      <c r="N1406" s="4">
        <v>0</v>
      </c>
      <c r="O1406" s="4">
        <v>67.33</v>
      </c>
      <c r="P1406" s="20" t="e">
        <f t="shared" si="118"/>
        <v>#DIV/0!</v>
      </c>
      <c r="Q1406" s="20">
        <f t="shared" si="113"/>
        <v>0.62640106536455442</v>
      </c>
      <c r="R1406" s="34">
        <f t="shared" si="116"/>
        <v>112.89</v>
      </c>
      <c r="S1406" s="34">
        <f t="shared" si="115"/>
        <v>-67.33</v>
      </c>
    </row>
    <row r="1407" spans="1:19" hidden="1" x14ac:dyDescent="0.25">
      <c r="A1407" s="2">
        <v>6</v>
      </c>
      <c r="B1407" s="2">
        <v>24136</v>
      </c>
      <c r="C1407" s="2" t="s">
        <v>505</v>
      </c>
      <c r="D1407" s="2">
        <v>2200001</v>
      </c>
      <c r="E1407" s="2" t="s">
        <v>505</v>
      </c>
      <c r="F1407" s="2" t="str">
        <f t="shared" si="117"/>
        <v>6241362200001</v>
      </c>
      <c r="G1407" s="2" t="s">
        <v>37</v>
      </c>
      <c r="H1407" s="4">
        <v>0</v>
      </c>
      <c r="I1407" s="4">
        <v>4000</v>
      </c>
      <c r="J1407" s="4">
        <v>4000</v>
      </c>
      <c r="K1407" s="4">
        <v>551.13</v>
      </c>
      <c r="L1407" s="4">
        <v>229.41</v>
      </c>
      <c r="M1407" s="4">
        <v>229.41</v>
      </c>
      <c r="N1407" s="4">
        <v>0</v>
      </c>
      <c r="O1407" s="4">
        <v>3770.59</v>
      </c>
      <c r="P1407" s="20" t="e">
        <f t="shared" si="118"/>
        <v>#DIV/0!</v>
      </c>
      <c r="Q1407" s="20">
        <f t="shared" si="113"/>
        <v>5.7352500000000001E-2</v>
      </c>
      <c r="R1407" s="34">
        <f t="shared" si="116"/>
        <v>229.41</v>
      </c>
      <c r="S1407" s="34">
        <f t="shared" si="115"/>
        <v>-3770.59</v>
      </c>
    </row>
    <row r="1408" spans="1:19" hidden="1" x14ac:dyDescent="0.25">
      <c r="A1408" s="2">
        <v>6</v>
      </c>
      <c r="B1408" s="2">
        <v>32000</v>
      </c>
      <c r="C1408" s="2" t="s">
        <v>505</v>
      </c>
      <c r="D1408" s="2">
        <v>2200001</v>
      </c>
      <c r="E1408" s="2" t="s">
        <v>505</v>
      </c>
      <c r="F1408" s="2" t="str">
        <f t="shared" si="117"/>
        <v>6320002200001</v>
      </c>
      <c r="G1408" s="2" t="s">
        <v>37</v>
      </c>
      <c r="H1408" s="4">
        <v>100</v>
      </c>
      <c r="I1408" s="4">
        <v>0</v>
      </c>
      <c r="J1408" s="4">
        <v>100</v>
      </c>
      <c r="K1408" s="4">
        <v>0</v>
      </c>
      <c r="L1408" s="4">
        <v>0</v>
      </c>
      <c r="M1408" s="4">
        <v>0</v>
      </c>
      <c r="N1408" s="4">
        <v>0</v>
      </c>
      <c r="O1408" s="4">
        <v>100</v>
      </c>
      <c r="P1408" s="20">
        <f t="shared" si="118"/>
        <v>0</v>
      </c>
      <c r="Q1408" s="20">
        <f t="shared" si="113"/>
        <v>0</v>
      </c>
      <c r="R1408" s="34">
        <f t="shared" si="116"/>
        <v>-100</v>
      </c>
      <c r="S1408" s="34">
        <f t="shared" si="115"/>
        <v>-100</v>
      </c>
    </row>
    <row r="1409" spans="1:19" hidden="1" x14ac:dyDescent="0.25">
      <c r="A1409" s="2">
        <v>6</v>
      </c>
      <c r="B1409" s="2">
        <v>32304</v>
      </c>
      <c r="C1409" s="2" t="s">
        <v>505</v>
      </c>
      <c r="D1409" s="2">
        <v>2200001</v>
      </c>
      <c r="E1409" s="2" t="s">
        <v>505</v>
      </c>
      <c r="F1409" s="2" t="str">
        <f t="shared" si="117"/>
        <v>6323042200001</v>
      </c>
      <c r="G1409" s="2" t="s">
        <v>37</v>
      </c>
      <c r="H1409" s="4">
        <v>500</v>
      </c>
      <c r="I1409" s="4">
        <v>0</v>
      </c>
      <c r="J1409" s="4">
        <v>500</v>
      </c>
      <c r="K1409" s="4">
        <v>305.11</v>
      </c>
      <c r="L1409" s="4">
        <v>117.16</v>
      </c>
      <c r="M1409" s="4">
        <v>117.16</v>
      </c>
      <c r="N1409" s="4">
        <v>0</v>
      </c>
      <c r="O1409" s="4">
        <v>382.84</v>
      </c>
      <c r="P1409" s="20">
        <f t="shared" si="118"/>
        <v>0.23432</v>
      </c>
      <c r="Q1409" s="20">
        <f t="shared" si="113"/>
        <v>0.23432</v>
      </c>
      <c r="R1409" s="34">
        <f t="shared" si="116"/>
        <v>-382.84000000000003</v>
      </c>
      <c r="S1409" s="34">
        <f t="shared" si="115"/>
        <v>-382.84000000000003</v>
      </c>
    </row>
    <row r="1410" spans="1:19" hidden="1" x14ac:dyDescent="0.25">
      <c r="A1410" s="2">
        <v>6</v>
      </c>
      <c r="B1410" s="2">
        <v>32305</v>
      </c>
      <c r="C1410" s="2" t="s">
        <v>505</v>
      </c>
      <c r="D1410" s="2">
        <v>2200001</v>
      </c>
      <c r="E1410" s="2" t="s">
        <v>505</v>
      </c>
      <c r="F1410" s="2" t="str">
        <f t="shared" si="117"/>
        <v>6323052200001</v>
      </c>
      <c r="G1410" s="2" t="s">
        <v>37</v>
      </c>
      <c r="H1410" s="4">
        <v>500</v>
      </c>
      <c r="I1410" s="4">
        <v>0</v>
      </c>
      <c r="J1410" s="4">
        <v>500</v>
      </c>
      <c r="K1410" s="4">
        <v>187.95</v>
      </c>
      <c r="L1410" s="4">
        <v>0</v>
      </c>
      <c r="M1410" s="4">
        <v>0</v>
      </c>
      <c r="N1410" s="4">
        <v>0</v>
      </c>
      <c r="O1410" s="4">
        <v>500</v>
      </c>
      <c r="P1410" s="20">
        <f t="shared" si="118"/>
        <v>0</v>
      </c>
      <c r="Q1410" s="20">
        <f t="shared" si="113"/>
        <v>0</v>
      </c>
      <c r="R1410" s="34">
        <f t="shared" si="116"/>
        <v>-500</v>
      </c>
      <c r="S1410" s="34">
        <f t="shared" si="115"/>
        <v>-500</v>
      </c>
    </row>
    <row r="1411" spans="1:19" hidden="1" x14ac:dyDescent="0.25">
      <c r="A1411" s="2">
        <v>6</v>
      </c>
      <c r="B1411" s="2">
        <v>32600</v>
      </c>
      <c r="C1411" s="2" t="s">
        <v>505</v>
      </c>
      <c r="D1411" s="2">
        <v>2200001</v>
      </c>
      <c r="E1411" s="2" t="s">
        <v>505</v>
      </c>
      <c r="F1411" s="2" t="str">
        <f t="shared" si="117"/>
        <v>6326002200001</v>
      </c>
      <c r="G1411" s="2" t="s">
        <v>37</v>
      </c>
      <c r="H1411" s="4">
        <v>3000</v>
      </c>
      <c r="I1411" s="4">
        <v>0</v>
      </c>
      <c r="J1411" s="4">
        <v>3000</v>
      </c>
      <c r="K1411" s="4">
        <v>1504.09</v>
      </c>
      <c r="L1411" s="4">
        <v>1080.44</v>
      </c>
      <c r="M1411" s="4">
        <v>1080.44</v>
      </c>
      <c r="N1411" s="4">
        <v>0</v>
      </c>
      <c r="O1411" s="4">
        <v>1919.56</v>
      </c>
      <c r="P1411" s="20">
        <f t="shared" si="118"/>
        <v>0.36014666666666667</v>
      </c>
      <c r="Q1411" s="20">
        <f t="shared" ref="Q1411:Q1474" si="119">(L1411*100%)/J1411</f>
        <v>0.36014666666666667</v>
      </c>
      <c r="R1411" s="34">
        <f t="shared" ref="R1411:R1430" si="120">L1411-H1411</f>
        <v>-1919.56</v>
      </c>
      <c r="S1411" s="34">
        <f t="shared" ref="S1411:S1474" si="121">L1411-J1411</f>
        <v>-1919.56</v>
      </c>
    </row>
    <row r="1412" spans="1:19" hidden="1" x14ac:dyDescent="0.25">
      <c r="A1412" s="2">
        <v>6</v>
      </c>
      <c r="B1412" s="2">
        <v>32701</v>
      </c>
      <c r="C1412" s="2" t="s">
        <v>505</v>
      </c>
      <c r="D1412" s="2">
        <v>2200001</v>
      </c>
      <c r="E1412" s="2" t="s">
        <v>505</v>
      </c>
      <c r="F1412" s="2" t="str">
        <f t="shared" si="117"/>
        <v>6327012200001</v>
      </c>
      <c r="G1412" s="2" t="s">
        <v>37</v>
      </c>
      <c r="H1412" s="4">
        <v>375</v>
      </c>
      <c r="I1412" s="4">
        <v>0</v>
      </c>
      <c r="J1412" s="4">
        <v>375</v>
      </c>
      <c r="K1412" s="4">
        <v>298.64</v>
      </c>
      <c r="L1412" s="4">
        <v>63.28</v>
      </c>
      <c r="M1412" s="4">
        <v>63.28</v>
      </c>
      <c r="N1412" s="4">
        <v>0</v>
      </c>
      <c r="O1412" s="4">
        <v>311.72000000000003</v>
      </c>
      <c r="P1412" s="20">
        <f t="shared" si="118"/>
        <v>0.16874666666666666</v>
      </c>
      <c r="Q1412" s="20">
        <f t="shared" si="119"/>
        <v>0.16874666666666666</v>
      </c>
      <c r="R1412" s="34">
        <f t="shared" si="120"/>
        <v>-311.72000000000003</v>
      </c>
      <c r="S1412" s="34">
        <f t="shared" si="121"/>
        <v>-311.72000000000003</v>
      </c>
    </row>
    <row r="1413" spans="1:19" hidden="1" x14ac:dyDescent="0.25">
      <c r="A1413" s="2">
        <v>7</v>
      </c>
      <c r="B1413" s="2">
        <v>23100</v>
      </c>
      <c r="C1413" s="2" t="s">
        <v>505</v>
      </c>
      <c r="D1413" s="2">
        <v>2200001</v>
      </c>
      <c r="E1413" s="2" t="s">
        <v>505</v>
      </c>
      <c r="F1413" s="2" t="str">
        <f t="shared" si="117"/>
        <v>7231002200001</v>
      </c>
      <c r="G1413" s="2" t="s">
        <v>37</v>
      </c>
      <c r="H1413" s="4">
        <v>500</v>
      </c>
      <c r="I1413" s="4">
        <v>0</v>
      </c>
      <c r="J1413" s="4">
        <v>500</v>
      </c>
      <c r="K1413" s="4">
        <v>94.15</v>
      </c>
      <c r="L1413" s="4">
        <v>0</v>
      </c>
      <c r="M1413" s="4">
        <v>0</v>
      </c>
      <c r="N1413" s="4">
        <v>0</v>
      </c>
      <c r="O1413" s="4">
        <v>500</v>
      </c>
      <c r="P1413" s="20">
        <f t="shared" si="118"/>
        <v>0</v>
      </c>
      <c r="Q1413" s="20">
        <f t="shared" si="119"/>
        <v>0</v>
      </c>
      <c r="R1413" s="34">
        <f t="shared" si="120"/>
        <v>-500</v>
      </c>
      <c r="S1413" s="34">
        <f t="shared" si="121"/>
        <v>-500</v>
      </c>
    </row>
    <row r="1414" spans="1:19" hidden="1" x14ac:dyDescent="0.25">
      <c r="A1414" s="2">
        <v>7</v>
      </c>
      <c r="B1414" s="2">
        <v>23103</v>
      </c>
      <c r="C1414" s="2" t="s">
        <v>505</v>
      </c>
      <c r="D1414" s="2">
        <v>2200001</v>
      </c>
      <c r="E1414" s="2" t="s">
        <v>505</v>
      </c>
      <c r="F1414" s="2" t="str">
        <f t="shared" si="117"/>
        <v>7231032200001</v>
      </c>
      <c r="G1414" s="2" t="s">
        <v>37</v>
      </c>
      <c r="H1414" s="4">
        <v>300</v>
      </c>
      <c r="I1414" s="4">
        <v>0</v>
      </c>
      <c r="J1414" s="4">
        <v>300</v>
      </c>
      <c r="K1414" s="4">
        <v>70.61</v>
      </c>
      <c r="L1414" s="4">
        <v>0</v>
      </c>
      <c r="M1414" s="4">
        <v>0</v>
      </c>
      <c r="N1414" s="4">
        <v>0</v>
      </c>
      <c r="O1414" s="4">
        <v>300</v>
      </c>
      <c r="P1414" s="20">
        <f t="shared" si="118"/>
        <v>0</v>
      </c>
      <c r="Q1414" s="20">
        <f t="shared" si="119"/>
        <v>0</v>
      </c>
      <c r="R1414" s="34">
        <f t="shared" si="120"/>
        <v>-300</v>
      </c>
      <c r="S1414" s="34">
        <f t="shared" si="121"/>
        <v>-300</v>
      </c>
    </row>
    <row r="1415" spans="1:19" hidden="1" x14ac:dyDescent="0.25">
      <c r="A1415" s="2">
        <v>7</v>
      </c>
      <c r="B1415" s="2">
        <v>23104</v>
      </c>
      <c r="C1415" s="2" t="s">
        <v>505</v>
      </c>
      <c r="D1415" s="2">
        <v>2200001</v>
      </c>
      <c r="E1415" s="2" t="s">
        <v>505</v>
      </c>
      <c r="F1415" s="2" t="str">
        <f t="shared" si="117"/>
        <v>7231042200001</v>
      </c>
      <c r="G1415" s="2" t="s">
        <v>37</v>
      </c>
      <c r="H1415" s="4">
        <v>500</v>
      </c>
      <c r="I1415" s="4">
        <v>0</v>
      </c>
      <c r="J1415" s="4">
        <v>500</v>
      </c>
      <c r="K1415" s="4">
        <v>581.79</v>
      </c>
      <c r="L1415" s="4">
        <v>546.49</v>
      </c>
      <c r="M1415" s="4">
        <v>546.49</v>
      </c>
      <c r="N1415" s="4">
        <v>0</v>
      </c>
      <c r="O1415" s="4">
        <v>-46.49</v>
      </c>
      <c r="P1415" s="20">
        <f t="shared" si="118"/>
        <v>1.0929800000000001</v>
      </c>
      <c r="Q1415" s="20">
        <f t="shared" si="119"/>
        <v>1.0929800000000001</v>
      </c>
      <c r="R1415" s="34">
        <f t="shared" si="120"/>
        <v>46.490000000000009</v>
      </c>
      <c r="S1415" s="34">
        <f t="shared" si="121"/>
        <v>46.490000000000009</v>
      </c>
    </row>
    <row r="1416" spans="1:19" hidden="1" x14ac:dyDescent="0.25">
      <c r="A1416" s="2">
        <v>8</v>
      </c>
      <c r="B1416" s="2">
        <v>32702</v>
      </c>
      <c r="C1416" s="2" t="s">
        <v>505</v>
      </c>
      <c r="D1416" s="2">
        <v>2200001</v>
      </c>
      <c r="E1416" s="2" t="s">
        <v>505</v>
      </c>
      <c r="F1416" s="2" t="str">
        <f t="shared" si="117"/>
        <v>8327022200001</v>
      </c>
      <c r="G1416" s="2" t="s">
        <v>37</v>
      </c>
      <c r="H1416" s="4">
        <v>400</v>
      </c>
      <c r="I1416" s="4">
        <v>0</v>
      </c>
      <c r="J1416" s="4">
        <v>400</v>
      </c>
      <c r="K1416" s="4">
        <v>224.57</v>
      </c>
      <c r="L1416" s="4">
        <v>83.35</v>
      </c>
      <c r="M1416" s="4">
        <v>83.35</v>
      </c>
      <c r="N1416" s="4">
        <v>0</v>
      </c>
      <c r="O1416" s="4">
        <v>316.64999999999998</v>
      </c>
      <c r="P1416" s="20">
        <f t="shared" si="118"/>
        <v>0.20837499999999998</v>
      </c>
      <c r="Q1416" s="20">
        <f t="shared" si="119"/>
        <v>0.20837499999999998</v>
      </c>
      <c r="R1416" s="34">
        <f t="shared" si="120"/>
        <v>-316.64999999999998</v>
      </c>
      <c r="S1416" s="34">
        <f t="shared" si="121"/>
        <v>-316.64999999999998</v>
      </c>
    </row>
    <row r="1417" spans="1:19" hidden="1" x14ac:dyDescent="0.25">
      <c r="A1417" s="2">
        <v>9</v>
      </c>
      <c r="B1417" s="2">
        <v>34000</v>
      </c>
      <c r="C1417" s="2" t="s">
        <v>505</v>
      </c>
      <c r="D1417" s="2">
        <v>2200001</v>
      </c>
      <c r="E1417" s="2" t="s">
        <v>505</v>
      </c>
      <c r="F1417" s="2" t="str">
        <f t="shared" si="117"/>
        <v>9340002200001</v>
      </c>
      <c r="G1417" s="2" t="s">
        <v>37</v>
      </c>
      <c r="H1417" s="4">
        <v>1500</v>
      </c>
      <c r="I1417" s="4">
        <v>0</v>
      </c>
      <c r="J1417" s="4">
        <v>1500</v>
      </c>
      <c r="K1417" s="4">
        <v>671.9</v>
      </c>
      <c r="L1417" s="4">
        <v>171.9</v>
      </c>
      <c r="M1417" s="4">
        <v>171.9</v>
      </c>
      <c r="N1417" s="4">
        <v>0</v>
      </c>
      <c r="O1417" s="4">
        <v>1328.1</v>
      </c>
      <c r="P1417" s="20">
        <f t="shared" si="118"/>
        <v>0.11460000000000001</v>
      </c>
      <c r="Q1417" s="20">
        <f t="shared" si="119"/>
        <v>0.11460000000000001</v>
      </c>
      <c r="R1417" s="34">
        <f t="shared" si="120"/>
        <v>-1328.1</v>
      </c>
      <c r="S1417" s="34">
        <f t="shared" si="121"/>
        <v>-1328.1</v>
      </c>
    </row>
    <row r="1418" spans="1:19" hidden="1" x14ac:dyDescent="0.25">
      <c r="A1418" s="2">
        <v>6</v>
      </c>
      <c r="B1418" s="2">
        <v>24140</v>
      </c>
      <c r="C1418" s="2" t="s">
        <v>505</v>
      </c>
      <c r="D1418" s="2">
        <v>2200001</v>
      </c>
      <c r="E1418" s="2" t="s">
        <v>505</v>
      </c>
      <c r="F1418" s="2" t="str">
        <f t="shared" si="117"/>
        <v>6241402200001</v>
      </c>
      <c r="G1418" s="2" t="s">
        <v>323</v>
      </c>
      <c r="H1418" s="4">
        <v>0</v>
      </c>
      <c r="I1418" s="4">
        <v>200</v>
      </c>
      <c r="J1418" s="4">
        <v>200</v>
      </c>
      <c r="K1418" s="4">
        <v>0</v>
      </c>
      <c r="L1418" s="4">
        <v>0</v>
      </c>
      <c r="M1418" s="4">
        <v>0</v>
      </c>
      <c r="N1418" s="4">
        <v>0</v>
      </c>
      <c r="O1418" s="4">
        <v>200</v>
      </c>
      <c r="P1418" s="20" t="e">
        <f t="shared" si="118"/>
        <v>#DIV/0!</v>
      </c>
      <c r="Q1418" s="20">
        <f t="shared" si="119"/>
        <v>0</v>
      </c>
      <c r="R1418" s="34">
        <f t="shared" si="120"/>
        <v>0</v>
      </c>
      <c r="S1418" s="34">
        <f t="shared" si="121"/>
        <v>-200</v>
      </c>
    </row>
    <row r="1419" spans="1:19" hidden="1" x14ac:dyDescent="0.25">
      <c r="A1419" s="2">
        <v>8</v>
      </c>
      <c r="B1419" s="2">
        <v>31100</v>
      </c>
      <c r="C1419" s="2" t="s">
        <v>505</v>
      </c>
      <c r="D1419" s="2">
        <v>2200001</v>
      </c>
      <c r="E1419" s="2" t="s">
        <v>505</v>
      </c>
      <c r="F1419" s="2" t="str">
        <f t="shared" si="117"/>
        <v>8311002200001</v>
      </c>
      <c r="G1419" s="2" t="s">
        <v>323</v>
      </c>
      <c r="H1419" s="4">
        <v>0</v>
      </c>
      <c r="I1419" s="4">
        <v>0</v>
      </c>
      <c r="J1419" s="4">
        <v>0</v>
      </c>
      <c r="K1419" s="4">
        <v>255.55</v>
      </c>
      <c r="L1419" s="4">
        <v>255.55</v>
      </c>
      <c r="M1419" s="4">
        <v>255.55</v>
      </c>
      <c r="N1419" s="4">
        <v>0</v>
      </c>
      <c r="O1419" s="4">
        <v>-255.55</v>
      </c>
      <c r="P1419" s="20" t="e">
        <f t="shared" si="118"/>
        <v>#DIV/0!</v>
      </c>
      <c r="Q1419" s="20" t="e">
        <f t="shared" si="119"/>
        <v>#DIV/0!</v>
      </c>
      <c r="R1419" s="34">
        <f t="shared" si="120"/>
        <v>255.55</v>
      </c>
      <c r="S1419" s="34">
        <f t="shared" si="121"/>
        <v>255.55</v>
      </c>
    </row>
    <row r="1420" spans="1:19" hidden="1" x14ac:dyDescent="0.25">
      <c r="A1420" s="2">
        <v>9</v>
      </c>
      <c r="B1420" s="2">
        <v>34203</v>
      </c>
      <c r="C1420" s="2" t="s">
        <v>505</v>
      </c>
      <c r="D1420" s="2">
        <v>2200001</v>
      </c>
      <c r="E1420" s="2" t="s">
        <v>505</v>
      </c>
      <c r="F1420" s="2" t="str">
        <f t="shared" si="117"/>
        <v>9342032200001</v>
      </c>
      <c r="G1420" s="2" t="s">
        <v>323</v>
      </c>
      <c r="H1420" s="4">
        <v>0</v>
      </c>
      <c r="I1420" s="4">
        <v>0</v>
      </c>
      <c r="J1420" s="4">
        <v>0</v>
      </c>
      <c r="K1420" s="4">
        <v>261.10000000000002</v>
      </c>
      <c r="L1420" s="4">
        <v>111.1</v>
      </c>
      <c r="M1420" s="4">
        <v>111.1</v>
      </c>
      <c r="N1420" s="4">
        <v>0</v>
      </c>
      <c r="O1420" s="4">
        <v>-111.1</v>
      </c>
      <c r="P1420" s="20" t="e">
        <f t="shared" si="118"/>
        <v>#DIV/0!</v>
      </c>
      <c r="Q1420" s="20" t="e">
        <f t="shared" si="119"/>
        <v>#DIV/0!</v>
      </c>
      <c r="R1420" s="34">
        <f t="shared" si="120"/>
        <v>111.1</v>
      </c>
      <c r="S1420" s="34">
        <f t="shared" si="121"/>
        <v>111.1</v>
      </c>
    </row>
    <row r="1421" spans="1:19" hidden="1" x14ac:dyDescent="0.25">
      <c r="A1421" s="2">
        <v>10</v>
      </c>
      <c r="B1421" s="2">
        <v>15100</v>
      </c>
      <c r="C1421" s="2" t="s">
        <v>505</v>
      </c>
      <c r="D1421" s="2">
        <v>2219901</v>
      </c>
      <c r="E1421" s="2" t="s">
        <v>505</v>
      </c>
      <c r="F1421" s="2" t="str">
        <f t="shared" si="117"/>
        <v>10151002219901</v>
      </c>
      <c r="G1421" s="2" t="s">
        <v>134</v>
      </c>
      <c r="H1421" s="4">
        <v>200</v>
      </c>
      <c r="I1421" s="4">
        <v>0</v>
      </c>
      <c r="J1421" s="4">
        <v>200</v>
      </c>
      <c r="K1421" s="4">
        <v>0</v>
      </c>
      <c r="L1421" s="4">
        <v>0</v>
      </c>
      <c r="M1421" s="4">
        <v>0</v>
      </c>
      <c r="N1421" s="4">
        <v>0</v>
      </c>
      <c r="O1421" s="4">
        <v>200</v>
      </c>
      <c r="P1421" s="20">
        <f t="shared" si="118"/>
        <v>0</v>
      </c>
      <c r="Q1421" s="20">
        <f t="shared" si="119"/>
        <v>0</v>
      </c>
      <c r="R1421" s="34">
        <f t="shared" si="120"/>
        <v>-200</v>
      </c>
      <c r="S1421" s="34">
        <f t="shared" si="121"/>
        <v>-200</v>
      </c>
    </row>
    <row r="1422" spans="1:19" hidden="1" x14ac:dyDescent="0.25">
      <c r="A1422" s="2">
        <v>2</v>
      </c>
      <c r="B1422" s="2">
        <v>13200</v>
      </c>
      <c r="C1422" s="2" t="s">
        <v>505</v>
      </c>
      <c r="D1422" s="2">
        <v>2219901</v>
      </c>
      <c r="E1422" s="2" t="s">
        <v>505</v>
      </c>
      <c r="F1422" s="2" t="str">
        <f t="shared" si="117"/>
        <v>2132002219901</v>
      </c>
      <c r="G1422" s="2" t="s">
        <v>134</v>
      </c>
      <c r="H1422" s="4">
        <v>2500</v>
      </c>
      <c r="I1422" s="4">
        <v>0</v>
      </c>
      <c r="J1422" s="4">
        <v>2500</v>
      </c>
      <c r="K1422" s="4">
        <v>3125.32</v>
      </c>
      <c r="L1422" s="4">
        <v>3125.32</v>
      </c>
      <c r="M1422" s="4">
        <v>3125.32</v>
      </c>
      <c r="N1422" s="4">
        <v>0</v>
      </c>
      <c r="O1422" s="4">
        <v>-625.32000000000005</v>
      </c>
      <c r="P1422" s="20">
        <f t="shared" si="118"/>
        <v>1.2501280000000001</v>
      </c>
      <c r="Q1422" s="20">
        <f t="shared" si="119"/>
        <v>1.2501280000000001</v>
      </c>
      <c r="R1422" s="34">
        <f t="shared" si="120"/>
        <v>625.32000000000016</v>
      </c>
      <c r="S1422" s="34">
        <f t="shared" si="121"/>
        <v>625.32000000000016</v>
      </c>
    </row>
    <row r="1423" spans="1:19" hidden="1" x14ac:dyDescent="0.25">
      <c r="A1423" s="2">
        <v>4</v>
      </c>
      <c r="B1423" s="2">
        <v>15320</v>
      </c>
      <c r="C1423" s="2" t="s">
        <v>505</v>
      </c>
      <c r="D1423" s="2">
        <v>2219901</v>
      </c>
      <c r="E1423" s="2" t="s">
        <v>505</v>
      </c>
      <c r="F1423" s="2" t="str">
        <f t="shared" si="117"/>
        <v>4153202219901</v>
      </c>
      <c r="G1423" s="2" t="s">
        <v>134</v>
      </c>
      <c r="H1423" s="4">
        <v>4500</v>
      </c>
      <c r="I1423" s="4">
        <v>0</v>
      </c>
      <c r="J1423" s="4">
        <v>4500</v>
      </c>
      <c r="K1423" s="4">
        <v>3590.56</v>
      </c>
      <c r="L1423" s="4">
        <v>3590.56</v>
      </c>
      <c r="M1423" s="4">
        <v>3590.56</v>
      </c>
      <c r="N1423" s="4">
        <v>0</v>
      </c>
      <c r="O1423" s="4">
        <v>909.44</v>
      </c>
      <c r="P1423" s="20">
        <f t="shared" si="118"/>
        <v>0.79790222222222218</v>
      </c>
      <c r="Q1423" s="20">
        <f t="shared" si="119"/>
        <v>0.79790222222222218</v>
      </c>
      <c r="R1423" s="34">
        <f t="shared" si="120"/>
        <v>-909.44</v>
      </c>
      <c r="S1423" s="34">
        <f t="shared" si="121"/>
        <v>-909.44</v>
      </c>
    </row>
    <row r="1424" spans="1:19" hidden="1" x14ac:dyDescent="0.25">
      <c r="A1424" s="2">
        <v>4</v>
      </c>
      <c r="B1424" s="2">
        <v>16300</v>
      </c>
      <c r="C1424" s="2" t="s">
        <v>505</v>
      </c>
      <c r="D1424" s="2">
        <v>2219901</v>
      </c>
      <c r="E1424" s="2" t="s">
        <v>505</v>
      </c>
      <c r="F1424" s="2" t="str">
        <f t="shared" si="117"/>
        <v>4163002219901</v>
      </c>
      <c r="G1424" s="2" t="s">
        <v>134</v>
      </c>
      <c r="H1424" s="4">
        <v>12000</v>
      </c>
      <c r="I1424" s="4">
        <v>0</v>
      </c>
      <c r="J1424" s="4">
        <v>12000</v>
      </c>
      <c r="K1424" s="4">
        <v>9738.92</v>
      </c>
      <c r="L1424" s="4">
        <v>9738.92</v>
      </c>
      <c r="M1424" s="4">
        <v>9738.92</v>
      </c>
      <c r="N1424" s="4">
        <v>0</v>
      </c>
      <c r="O1424" s="4">
        <v>2261.08</v>
      </c>
      <c r="P1424" s="20">
        <f t="shared" si="118"/>
        <v>0.81157666666666672</v>
      </c>
      <c r="Q1424" s="20">
        <f t="shared" si="119"/>
        <v>0.81157666666666672</v>
      </c>
      <c r="R1424" s="34">
        <f t="shared" si="120"/>
        <v>-2261.08</v>
      </c>
      <c r="S1424" s="34">
        <f t="shared" si="121"/>
        <v>-2261.08</v>
      </c>
    </row>
    <row r="1425" spans="1:19" hidden="1" x14ac:dyDescent="0.25">
      <c r="A1425" s="2">
        <v>4</v>
      </c>
      <c r="B1425" s="2">
        <v>16400</v>
      </c>
      <c r="C1425" s="2" t="s">
        <v>505</v>
      </c>
      <c r="D1425" s="2">
        <v>2219901</v>
      </c>
      <c r="E1425" s="2" t="s">
        <v>505</v>
      </c>
      <c r="F1425" s="2" t="str">
        <f t="shared" si="117"/>
        <v>4164002219901</v>
      </c>
      <c r="G1425" s="2" t="s">
        <v>134</v>
      </c>
      <c r="H1425" s="4">
        <v>1000</v>
      </c>
      <c r="I1425" s="4">
        <v>0</v>
      </c>
      <c r="J1425" s="4">
        <v>1000</v>
      </c>
      <c r="K1425" s="4">
        <v>0</v>
      </c>
      <c r="L1425" s="4">
        <v>0</v>
      </c>
      <c r="M1425" s="4">
        <v>0</v>
      </c>
      <c r="N1425" s="4">
        <v>0</v>
      </c>
      <c r="O1425" s="4">
        <v>1000</v>
      </c>
      <c r="P1425" s="20">
        <f t="shared" si="118"/>
        <v>0</v>
      </c>
      <c r="Q1425" s="20">
        <f t="shared" si="119"/>
        <v>0</v>
      </c>
      <c r="R1425" s="34">
        <f t="shared" si="120"/>
        <v>-1000</v>
      </c>
      <c r="S1425" s="34">
        <f t="shared" si="121"/>
        <v>-1000</v>
      </c>
    </row>
    <row r="1426" spans="1:19" hidden="1" x14ac:dyDescent="0.25">
      <c r="A1426" s="2">
        <v>4</v>
      </c>
      <c r="B1426" s="2">
        <v>16500</v>
      </c>
      <c r="C1426" s="2" t="s">
        <v>505</v>
      </c>
      <c r="D1426" s="2">
        <v>2219901</v>
      </c>
      <c r="E1426" s="2" t="s">
        <v>505</v>
      </c>
      <c r="F1426" s="2" t="str">
        <f t="shared" si="117"/>
        <v>4165002219901</v>
      </c>
      <c r="G1426" s="2" t="s">
        <v>134</v>
      </c>
      <c r="H1426" s="4">
        <v>30000</v>
      </c>
      <c r="I1426" s="4">
        <v>0</v>
      </c>
      <c r="J1426" s="4">
        <v>30000</v>
      </c>
      <c r="K1426" s="4">
        <v>27897.040000000001</v>
      </c>
      <c r="L1426" s="4">
        <v>27897.040000000001</v>
      </c>
      <c r="M1426" s="4">
        <v>27897.040000000001</v>
      </c>
      <c r="N1426" s="4">
        <v>0</v>
      </c>
      <c r="O1426" s="4">
        <v>2102.96</v>
      </c>
      <c r="P1426" s="20">
        <f t="shared" si="118"/>
        <v>0.92990133333333336</v>
      </c>
      <c r="Q1426" s="20">
        <f t="shared" si="119"/>
        <v>0.92990133333333336</v>
      </c>
      <c r="R1426" s="34">
        <f t="shared" si="120"/>
        <v>-2102.9599999999991</v>
      </c>
      <c r="S1426" s="34">
        <f t="shared" si="121"/>
        <v>-2102.9599999999991</v>
      </c>
    </row>
    <row r="1427" spans="1:19" hidden="1" x14ac:dyDescent="0.25">
      <c r="A1427" s="2">
        <v>4</v>
      </c>
      <c r="B1427" s="2">
        <v>17100</v>
      </c>
      <c r="C1427" s="2" t="s">
        <v>505</v>
      </c>
      <c r="D1427" s="2">
        <v>2219901</v>
      </c>
      <c r="E1427" s="2" t="s">
        <v>505</v>
      </c>
      <c r="F1427" s="2" t="str">
        <f t="shared" si="117"/>
        <v>4171002219901</v>
      </c>
      <c r="G1427" s="2" t="s">
        <v>134</v>
      </c>
      <c r="H1427" s="4">
        <v>750</v>
      </c>
      <c r="I1427" s="4">
        <v>0</v>
      </c>
      <c r="J1427" s="4">
        <v>750</v>
      </c>
      <c r="K1427" s="4">
        <v>190.68</v>
      </c>
      <c r="L1427" s="4">
        <v>190.68</v>
      </c>
      <c r="M1427" s="4">
        <v>190.68</v>
      </c>
      <c r="N1427" s="4">
        <v>0</v>
      </c>
      <c r="O1427" s="4">
        <v>559.32000000000005</v>
      </c>
      <c r="P1427" s="20">
        <f t="shared" si="118"/>
        <v>0.25424000000000002</v>
      </c>
      <c r="Q1427" s="20">
        <f t="shared" si="119"/>
        <v>0.25424000000000002</v>
      </c>
      <c r="R1427" s="34">
        <f t="shared" si="120"/>
        <v>-559.31999999999994</v>
      </c>
      <c r="S1427" s="34">
        <f t="shared" si="121"/>
        <v>-559.31999999999994</v>
      </c>
    </row>
    <row r="1428" spans="1:19" hidden="1" x14ac:dyDescent="0.25">
      <c r="A1428" s="2">
        <v>9</v>
      </c>
      <c r="B1428" s="2">
        <v>34100</v>
      </c>
      <c r="C1428" s="2" t="s">
        <v>505</v>
      </c>
      <c r="D1428" s="2">
        <v>2219901</v>
      </c>
      <c r="E1428" s="2" t="s">
        <v>505</v>
      </c>
      <c r="F1428" s="2" t="str">
        <f t="shared" si="117"/>
        <v>9341002219901</v>
      </c>
      <c r="G1428" s="2" t="s">
        <v>134</v>
      </c>
      <c r="H1428" s="4">
        <v>6000</v>
      </c>
      <c r="I1428" s="4">
        <v>2700</v>
      </c>
      <c r="J1428" s="4">
        <v>8700</v>
      </c>
      <c r="K1428" s="4">
        <v>1759.58</v>
      </c>
      <c r="L1428" s="4">
        <v>1759.58</v>
      </c>
      <c r="M1428" s="4">
        <v>1759.58</v>
      </c>
      <c r="N1428" s="4">
        <v>0</v>
      </c>
      <c r="O1428" s="4">
        <v>6940.42</v>
      </c>
      <c r="P1428" s="20">
        <f t="shared" si="118"/>
        <v>0.29326333333333332</v>
      </c>
      <c r="Q1428" s="20">
        <f t="shared" si="119"/>
        <v>0.20225057471264368</v>
      </c>
      <c r="R1428" s="34">
        <f t="shared" si="120"/>
        <v>-4240.42</v>
      </c>
      <c r="S1428" s="34">
        <f t="shared" si="121"/>
        <v>-6940.42</v>
      </c>
    </row>
    <row r="1429" spans="1:19" hidden="1" x14ac:dyDescent="0.25">
      <c r="A1429" s="2">
        <v>5</v>
      </c>
      <c r="B1429" s="2">
        <v>92402</v>
      </c>
      <c r="C1429" s="2" t="s">
        <v>505</v>
      </c>
      <c r="D1429" s="2">
        <v>2219903</v>
      </c>
      <c r="E1429" s="2" t="s">
        <v>505</v>
      </c>
      <c r="F1429" s="2" t="str">
        <f t="shared" si="117"/>
        <v>5924022219903</v>
      </c>
      <c r="G1429" s="2" t="s">
        <v>302</v>
      </c>
      <c r="H1429" s="4">
        <v>500</v>
      </c>
      <c r="I1429" s="4">
        <v>0</v>
      </c>
      <c r="J1429" s="4">
        <v>500</v>
      </c>
      <c r="K1429" s="4">
        <v>0</v>
      </c>
      <c r="L1429" s="4">
        <v>0</v>
      </c>
      <c r="M1429" s="4">
        <v>0</v>
      </c>
      <c r="N1429" s="4">
        <v>0</v>
      </c>
      <c r="O1429" s="4">
        <v>500</v>
      </c>
      <c r="P1429" s="20">
        <f t="shared" si="118"/>
        <v>0</v>
      </c>
      <c r="Q1429" s="20">
        <f t="shared" si="119"/>
        <v>0</v>
      </c>
      <c r="R1429" s="34">
        <f t="shared" si="120"/>
        <v>-500</v>
      </c>
      <c r="S1429" s="34">
        <f t="shared" si="121"/>
        <v>-500</v>
      </c>
    </row>
    <row r="1430" spans="1:19" hidden="1" x14ac:dyDescent="0.25">
      <c r="A1430" s="2">
        <v>2</v>
      </c>
      <c r="B1430" s="2">
        <v>43113</v>
      </c>
      <c r="C1430" s="2" t="s">
        <v>505</v>
      </c>
      <c r="D1430" s="2">
        <v>2269905</v>
      </c>
      <c r="E1430" s="2" t="s">
        <v>505</v>
      </c>
      <c r="F1430" s="2" t="str">
        <f t="shared" si="117"/>
        <v>2431132269905</v>
      </c>
      <c r="G1430" s="2" t="s">
        <v>154</v>
      </c>
      <c r="H1430" s="4">
        <v>2000</v>
      </c>
      <c r="I1430" s="4">
        <v>0</v>
      </c>
      <c r="J1430" s="4">
        <v>2000</v>
      </c>
      <c r="K1430" s="4">
        <v>0</v>
      </c>
      <c r="L1430" s="4">
        <v>0</v>
      </c>
      <c r="M1430" s="4">
        <v>0</v>
      </c>
      <c r="N1430" s="4">
        <v>0</v>
      </c>
      <c r="O1430" s="4">
        <v>2000</v>
      </c>
      <c r="P1430" s="20">
        <f t="shared" si="118"/>
        <v>0</v>
      </c>
      <c r="Q1430" s="20">
        <f t="shared" si="119"/>
        <v>0</v>
      </c>
      <c r="R1430" s="34">
        <f t="shared" si="120"/>
        <v>-2000</v>
      </c>
      <c r="S1430" s="34">
        <f t="shared" si="121"/>
        <v>-2000</v>
      </c>
    </row>
    <row r="1431" spans="1:19" x14ac:dyDescent="0.25">
      <c r="A1431" s="2">
        <v>6</v>
      </c>
      <c r="B1431" s="2">
        <v>32600</v>
      </c>
      <c r="C1431" s="2" t="s">
        <v>506</v>
      </c>
      <c r="D1431" s="2">
        <v>6350000</v>
      </c>
      <c r="E1431" s="2" t="s">
        <v>506</v>
      </c>
      <c r="F1431" s="2" t="str">
        <f t="shared" ref="F1431:F1494" si="122">_xlfn.CONCAT(A1431,B1431,D1431)</f>
        <v>6326006350000</v>
      </c>
      <c r="G1431" s="2" t="s">
        <v>338</v>
      </c>
      <c r="H1431" s="4">
        <v>0</v>
      </c>
      <c r="I1431" s="4">
        <v>1419.9</v>
      </c>
      <c r="J1431" s="4">
        <v>1419.9</v>
      </c>
      <c r="K1431" s="4">
        <v>1419.9</v>
      </c>
      <c r="L1431" s="4">
        <v>1419.69</v>
      </c>
      <c r="M1431" s="4">
        <v>1419.69</v>
      </c>
      <c r="N1431" s="4">
        <v>0</v>
      </c>
      <c r="O1431" s="4">
        <v>0.21</v>
      </c>
      <c r="P1431" s="20" t="e">
        <f t="shared" ref="P1431:P1494" si="123">(L1431*100%)/H1431</f>
        <v>#DIV/0!</v>
      </c>
      <c r="Q1431" s="20">
        <f t="shared" si="119"/>
        <v>0.99985210226072252</v>
      </c>
      <c r="R1431" s="34">
        <f t="shared" ref="R1411:R1474" si="124">L1431-H1431</f>
        <v>1419.69</v>
      </c>
      <c r="S1431" s="34">
        <f t="shared" si="121"/>
        <v>-0.21000000000003638</v>
      </c>
    </row>
    <row r="1432" spans="1:19" x14ac:dyDescent="0.25">
      <c r="A1432" s="2">
        <v>1</v>
      </c>
      <c r="B1432" s="2">
        <v>33302</v>
      </c>
      <c r="C1432" s="2" t="s">
        <v>506</v>
      </c>
      <c r="D1432" s="2">
        <v>6250000</v>
      </c>
      <c r="E1432" s="2" t="s">
        <v>506</v>
      </c>
      <c r="F1432" s="2" t="str">
        <f t="shared" si="122"/>
        <v>1333026250000</v>
      </c>
      <c r="G1432" s="2" t="s">
        <v>86</v>
      </c>
      <c r="H1432" s="4">
        <v>0</v>
      </c>
      <c r="I1432" s="4">
        <v>8500</v>
      </c>
      <c r="J1432" s="4">
        <v>8500</v>
      </c>
      <c r="K1432" s="4">
        <v>1718.2</v>
      </c>
      <c r="L1432" s="4">
        <v>0</v>
      </c>
      <c r="M1432" s="4">
        <v>0</v>
      </c>
      <c r="N1432" s="4">
        <v>0</v>
      </c>
      <c r="O1432" s="4">
        <v>8500</v>
      </c>
      <c r="P1432" s="20" t="e">
        <f t="shared" si="123"/>
        <v>#DIV/0!</v>
      </c>
      <c r="Q1432" s="20">
        <f t="shared" si="119"/>
        <v>0</v>
      </c>
      <c r="R1432" s="34">
        <f t="shared" si="124"/>
        <v>0</v>
      </c>
      <c r="S1432" s="34">
        <f t="shared" si="121"/>
        <v>-8500</v>
      </c>
    </row>
    <row r="1433" spans="1:19" x14ac:dyDescent="0.25">
      <c r="A1433" s="2">
        <v>4</v>
      </c>
      <c r="B1433" s="2">
        <v>15320</v>
      </c>
      <c r="C1433" s="2" t="s">
        <v>506</v>
      </c>
      <c r="D1433" s="2">
        <v>6250000</v>
      </c>
      <c r="E1433" s="2" t="s">
        <v>506</v>
      </c>
      <c r="F1433" s="2" t="str">
        <f t="shared" si="122"/>
        <v>4153206250000</v>
      </c>
      <c r="G1433" s="2" t="s">
        <v>86</v>
      </c>
      <c r="H1433" s="4">
        <v>5000</v>
      </c>
      <c r="I1433" s="4">
        <v>0</v>
      </c>
      <c r="J1433" s="4">
        <v>5000</v>
      </c>
      <c r="K1433" s="4">
        <v>2883.67</v>
      </c>
      <c r="L1433" s="4">
        <v>2883.67</v>
      </c>
      <c r="M1433" s="4">
        <v>2883.67</v>
      </c>
      <c r="N1433" s="4">
        <v>0</v>
      </c>
      <c r="O1433" s="4">
        <v>2116.33</v>
      </c>
      <c r="P1433" s="20">
        <f t="shared" si="123"/>
        <v>0.57673399999999997</v>
      </c>
      <c r="Q1433" s="20">
        <f t="shared" si="119"/>
        <v>0.57673399999999997</v>
      </c>
      <c r="R1433" s="34">
        <f t="shared" si="124"/>
        <v>-2116.33</v>
      </c>
      <c r="S1433" s="34">
        <f t="shared" si="121"/>
        <v>-2116.33</v>
      </c>
    </row>
    <row r="1434" spans="1:19" x14ac:dyDescent="0.25">
      <c r="A1434" s="2">
        <v>5</v>
      </c>
      <c r="B1434" s="2">
        <v>33210</v>
      </c>
      <c r="C1434" s="2" t="s">
        <v>506</v>
      </c>
      <c r="D1434" s="2">
        <v>6250000</v>
      </c>
      <c r="E1434" s="2" t="s">
        <v>506</v>
      </c>
      <c r="F1434" s="2" t="str">
        <f t="shared" si="122"/>
        <v>5332106250000</v>
      </c>
      <c r="G1434" s="2" t="s">
        <v>86</v>
      </c>
      <c r="H1434" s="4">
        <v>2500</v>
      </c>
      <c r="I1434" s="4">
        <v>2500</v>
      </c>
      <c r="J1434" s="4">
        <v>5000</v>
      </c>
      <c r="K1434" s="4">
        <v>6763.89</v>
      </c>
      <c r="L1434" s="4">
        <v>6763.79</v>
      </c>
      <c r="M1434" s="4">
        <v>6763.79</v>
      </c>
      <c r="N1434" s="4">
        <v>0</v>
      </c>
      <c r="O1434" s="4">
        <v>-1763.79</v>
      </c>
      <c r="P1434" s="20">
        <f t="shared" si="123"/>
        <v>2.7055159999999998</v>
      </c>
      <c r="Q1434" s="20">
        <f t="shared" si="119"/>
        <v>1.3527579999999999</v>
      </c>
      <c r="R1434" s="34">
        <f t="shared" si="124"/>
        <v>4263.79</v>
      </c>
      <c r="S1434" s="34">
        <f t="shared" si="121"/>
        <v>1763.79</v>
      </c>
    </row>
    <row r="1435" spans="1:19" x14ac:dyDescent="0.25">
      <c r="A1435" s="2">
        <v>7</v>
      </c>
      <c r="B1435" s="2">
        <v>23100</v>
      </c>
      <c r="C1435" s="2" t="s">
        <v>506</v>
      </c>
      <c r="D1435" s="2">
        <v>6250000</v>
      </c>
      <c r="E1435" s="2" t="s">
        <v>506</v>
      </c>
      <c r="F1435" s="2" t="str">
        <f t="shared" si="122"/>
        <v>7231006250000</v>
      </c>
      <c r="G1435" s="2" t="s">
        <v>365</v>
      </c>
      <c r="H1435" s="4">
        <v>0</v>
      </c>
      <c r="I1435" s="4">
        <v>3000</v>
      </c>
      <c r="J1435" s="4">
        <v>3000</v>
      </c>
      <c r="K1435" s="4">
        <v>1681.57</v>
      </c>
      <c r="L1435" s="4">
        <v>1681.57</v>
      </c>
      <c r="M1435" s="4">
        <v>1681.57</v>
      </c>
      <c r="N1435" s="4">
        <v>0</v>
      </c>
      <c r="O1435" s="4">
        <v>1318.43</v>
      </c>
      <c r="P1435" s="20" t="e">
        <f t="shared" si="123"/>
        <v>#DIV/0!</v>
      </c>
      <c r="Q1435" s="20">
        <f t="shared" si="119"/>
        <v>0.56052333333333326</v>
      </c>
      <c r="R1435" s="34">
        <f t="shared" si="124"/>
        <v>1681.57</v>
      </c>
      <c r="S1435" s="34">
        <f t="shared" si="121"/>
        <v>-1318.43</v>
      </c>
    </row>
    <row r="1436" spans="1:19" hidden="1" x14ac:dyDescent="0.25">
      <c r="A1436" s="2">
        <v>5</v>
      </c>
      <c r="B1436" s="2">
        <v>33000</v>
      </c>
      <c r="C1436" s="2" t="s">
        <v>505</v>
      </c>
      <c r="D1436" s="2">
        <v>2260912</v>
      </c>
      <c r="E1436" s="2" t="s">
        <v>505</v>
      </c>
      <c r="F1436" s="2" t="str">
        <f t="shared" si="122"/>
        <v>5330002260912</v>
      </c>
      <c r="G1436" s="2" t="s">
        <v>235</v>
      </c>
      <c r="H1436" s="4">
        <v>3000</v>
      </c>
      <c r="I1436" s="4">
        <v>0</v>
      </c>
      <c r="J1436" s="4">
        <v>3000</v>
      </c>
      <c r="K1436" s="4">
        <v>2000</v>
      </c>
      <c r="L1436" s="4">
        <v>2000</v>
      </c>
      <c r="M1436" s="4">
        <v>2000</v>
      </c>
      <c r="N1436" s="4">
        <v>0</v>
      </c>
      <c r="O1436" s="4">
        <v>1000</v>
      </c>
      <c r="P1436" s="20">
        <f t="shared" si="123"/>
        <v>0.66666666666666663</v>
      </c>
      <c r="Q1436" s="20">
        <f t="shared" si="119"/>
        <v>0.66666666666666663</v>
      </c>
      <c r="R1436" s="34">
        <f t="shared" si="124"/>
        <v>-1000</v>
      </c>
      <c r="S1436" s="34">
        <f t="shared" si="121"/>
        <v>-1000</v>
      </c>
    </row>
    <row r="1437" spans="1:19" hidden="1" x14ac:dyDescent="0.25">
      <c r="A1437" s="2">
        <v>6</v>
      </c>
      <c r="B1437" s="2">
        <v>32604</v>
      </c>
      <c r="C1437" s="2" t="s">
        <v>505</v>
      </c>
      <c r="D1437" s="2">
        <v>2279966</v>
      </c>
      <c r="E1437" s="2" t="s">
        <v>505</v>
      </c>
      <c r="F1437" s="2" t="str">
        <f t="shared" si="122"/>
        <v>6326042279966</v>
      </c>
      <c r="G1437" s="2" t="s">
        <v>356</v>
      </c>
      <c r="H1437" s="4">
        <v>0</v>
      </c>
      <c r="I1437" s="4">
        <v>11571</v>
      </c>
      <c r="J1437" s="4">
        <v>11571</v>
      </c>
      <c r="K1437" s="4">
        <v>11571</v>
      </c>
      <c r="L1437" s="4">
        <v>11570.5</v>
      </c>
      <c r="M1437" s="4">
        <v>11570.5</v>
      </c>
      <c r="N1437" s="4">
        <v>0</v>
      </c>
      <c r="O1437" s="4">
        <v>0.5</v>
      </c>
      <c r="P1437" s="20" t="e">
        <f t="shared" si="123"/>
        <v>#DIV/0!</v>
      </c>
      <c r="Q1437" s="20">
        <f t="shared" si="119"/>
        <v>0.99995678852303171</v>
      </c>
      <c r="R1437" s="34">
        <f t="shared" si="124"/>
        <v>11570.5</v>
      </c>
      <c r="S1437" s="34">
        <f t="shared" si="121"/>
        <v>-0.5</v>
      </c>
    </row>
    <row r="1438" spans="1:19" hidden="1" x14ac:dyDescent="0.25">
      <c r="A1438" s="2">
        <v>6</v>
      </c>
      <c r="B1438" s="2">
        <v>32604</v>
      </c>
      <c r="C1438" s="2" t="s">
        <v>505</v>
      </c>
      <c r="D1438" s="2">
        <v>2279965</v>
      </c>
      <c r="E1438" s="2" t="s">
        <v>505</v>
      </c>
      <c r="F1438" s="2" t="str">
        <f t="shared" si="122"/>
        <v>6326042279965</v>
      </c>
      <c r="G1438" s="2" t="s">
        <v>355</v>
      </c>
      <c r="H1438" s="4">
        <v>0</v>
      </c>
      <c r="I1438" s="4">
        <v>41700</v>
      </c>
      <c r="J1438" s="4">
        <v>41700</v>
      </c>
      <c r="K1438" s="4">
        <v>41700</v>
      </c>
      <c r="L1438" s="4">
        <v>41700</v>
      </c>
      <c r="M1438" s="4">
        <v>41700</v>
      </c>
      <c r="N1438" s="4">
        <v>0</v>
      </c>
      <c r="O1438" s="4">
        <v>0</v>
      </c>
      <c r="P1438" s="20" t="e">
        <f t="shared" si="123"/>
        <v>#DIV/0!</v>
      </c>
      <c r="Q1438" s="20">
        <f t="shared" si="119"/>
        <v>1</v>
      </c>
      <c r="R1438" s="34">
        <f t="shared" si="124"/>
        <v>41700</v>
      </c>
      <c r="S1438" s="34">
        <f t="shared" si="121"/>
        <v>0</v>
      </c>
    </row>
    <row r="1439" spans="1:19" hidden="1" x14ac:dyDescent="0.25">
      <c r="A1439" s="2">
        <v>5</v>
      </c>
      <c r="B1439" s="2">
        <v>33700</v>
      </c>
      <c r="C1439" s="2" t="s">
        <v>505</v>
      </c>
      <c r="D1439" s="2">
        <v>2260900</v>
      </c>
      <c r="E1439" s="2" t="s">
        <v>505</v>
      </c>
      <c r="F1439" s="2" t="str">
        <f t="shared" si="122"/>
        <v>5337002260900</v>
      </c>
      <c r="G1439" s="2" t="s">
        <v>284</v>
      </c>
      <c r="H1439" s="4">
        <v>2000</v>
      </c>
      <c r="I1439" s="4">
        <v>0</v>
      </c>
      <c r="J1439" s="4">
        <v>2000</v>
      </c>
      <c r="K1439" s="4">
        <v>0</v>
      </c>
      <c r="L1439" s="4">
        <v>0</v>
      </c>
      <c r="M1439" s="4">
        <v>0</v>
      </c>
      <c r="N1439" s="4">
        <v>0</v>
      </c>
      <c r="O1439" s="4">
        <v>2000</v>
      </c>
      <c r="P1439" s="20">
        <f t="shared" si="123"/>
        <v>0</v>
      </c>
      <c r="Q1439" s="20">
        <f t="shared" si="119"/>
        <v>0</v>
      </c>
      <c r="R1439" s="34">
        <f t="shared" si="124"/>
        <v>-2000</v>
      </c>
      <c r="S1439" s="34">
        <f t="shared" si="121"/>
        <v>-2000</v>
      </c>
    </row>
    <row r="1440" spans="1:19" hidden="1" x14ac:dyDescent="0.25">
      <c r="A1440" s="2">
        <v>4</v>
      </c>
      <c r="B1440" s="2">
        <v>32301</v>
      </c>
      <c r="C1440" s="2" t="s">
        <v>505</v>
      </c>
      <c r="D1440" s="2">
        <v>2600002</v>
      </c>
      <c r="E1440" s="2" t="s">
        <v>505</v>
      </c>
      <c r="F1440" s="2" t="str">
        <f t="shared" si="122"/>
        <v>4323012600002</v>
      </c>
      <c r="G1440" s="2" t="s">
        <v>226</v>
      </c>
      <c r="H1440" s="4">
        <v>61502.96</v>
      </c>
      <c r="I1440" s="4">
        <v>2423.5</v>
      </c>
      <c r="J1440" s="4">
        <v>63926.46</v>
      </c>
      <c r="K1440" s="4">
        <v>72244.679999999993</v>
      </c>
      <c r="L1440" s="4">
        <v>59079.46</v>
      </c>
      <c r="M1440" s="4">
        <v>59079.46</v>
      </c>
      <c r="N1440" s="4">
        <v>0</v>
      </c>
      <c r="O1440" s="4">
        <v>4847</v>
      </c>
      <c r="P1440" s="20">
        <f t="shared" si="123"/>
        <v>0.96059539248192283</v>
      </c>
      <c r="Q1440" s="20">
        <f t="shared" si="119"/>
        <v>0.92417850135921809</v>
      </c>
      <c r="R1440" s="34">
        <f t="shared" si="124"/>
        <v>-2423.5</v>
      </c>
      <c r="S1440" s="34">
        <f t="shared" si="121"/>
        <v>-4847</v>
      </c>
    </row>
    <row r="1441" spans="1:19" hidden="1" x14ac:dyDescent="0.25">
      <c r="A1441" s="2">
        <v>4</v>
      </c>
      <c r="B1441" s="2">
        <v>32302</v>
      </c>
      <c r="C1441" s="2" t="s">
        <v>505</v>
      </c>
      <c r="D1441" s="2">
        <v>2600002</v>
      </c>
      <c r="E1441" s="2" t="s">
        <v>505</v>
      </c>
      <c r="F1441" s="2" t="str">
        <f t="shared" si="122"/>
        <v>4323022600002</v>
      </c>
      <c r="G1441" s="2" t="s">
        <v>226</v>
      </c>
      <c r="H1441" s="4">
        <v>49741.78</v>
      </c>
      <c r="I1441" s="4">
        <v>1993.43</v>
      </c>
      <c r="J1441" s="4">
        <v>51735.21</v>
      </c>
      <c r="K1441" s="4">
        <v>58423.3</v>
      </c>
      <c r="L1441" s="4">
        <v>47748.36</v>
      </c>
      <c r="M1441" s="4">
        <v>47748.36</v>
      </c>
      <c r="N1441" s="4">
        <v>0</v>
      </c>
      <c r="O1441" s="4">
        <v>3986.85</v>
      </c>
      <c r="P1441" s="20">
        <f t="shared" si="123"/>
        <v>0.95992463478387791</v>
      </c>
      <c r="Q1441" s="20">
        <f t="shared" si="119"/>
        <v>0.92293739602100777</v>
      </c>
      <c r="R1441" s="34">
        <f t="shared" si="124"/>
        <v>-1993.4199999999983</v>
      </c>
      <c r="S1441" s="34">
        <f t="shared" si="121"/>
        <v>-3986.8499999999985</v>
      </c>
    </row>
    <row r="1442" spans="1:19" hidden="1" x14ac:dyDescent="0.25">
      <c r="A1442" s="2">
        <v>4</v>
      </c>
      <c r="B1442" s="2">
        <v>32303</v>
      </c>
      <c r="C1442" s="2" t="s">
        <v>505</v>
      </c>
      <c r="D1442" s="2">
        <v>2600002</v>
      </c>
      <c r="E1442" s="2" t="s">
        <v>505</v>
      </c>
      <c r="F1442" s="2" t="str">
        <f t="shared" si="122"/>
        <v>4323032600002</v>
      </c>
      <c r="G1442" s="2" t="s">
        <v>226</v>
      </c>
      <c r="H1442" s="4">
        <v>58437.56</v>
      </c>
      <c r="I1442" s="4">
        <v>2269.8000000000002</v>
      </c>
      <c r="J1442" s="4">
        <v>60707.360000000001</v>
      </c>
      <c r="K1442" s="4">
        <v>68649.88</v>
      </c>
      <c r="L1442" s="4">
        <v>56167.76</v>
      </c>
      <c r="M1442" s="4">
        <v>56167.76</v>
      </c>
      <c r="N1442" s="4">
        <v>0</v>
      </c>
      <c r="O1442" s="4">
        <v>4539.6000000000004</v>
      </c>
      <c r="P1442" s="20">
        <f t="shared" si="123"/>
        <v>0.96115854255379596</v>
      </c>
      <c r="Q1442" s="20">
        <f t="shared" si="119"/>
        <v>0.92522158762957241</v>
      </c>
      <c r="R1442" s="34">
        <f t="shared" si="124"/>
        <v>-2269.7999999999956</v>
      </c>
      <c r="S1442" s="34">
        <f t="shared" si="121"/>
        <v>-4539.5999999999985</v>
      </c>
    </row>
    <row r="1443" spans="1:19" hidden="1" x14ac:dyDescent="0.25">
      <c r="A1443" s="2">
        <v>5</v>
      </c>
      <c r="B1443" s="2">
        <v>92403</v>
      </c>
      <c r="C1443" s="2" t="s">
        <v>505</v>
      </c>
      <c r="D1443" s="2">
        <v>2270001</v>
      </c>
      <c r="E1443" s="2" t="s">
        <v>505</v>
      </c>
      <c r="F1443" s="2" t="str">
        <f t="shared" si="122"/>
        <v>5924032270001</v>
      </c>
      <c r="G1443" s="2" t="s">
        <v>226</v>
      </c>
      <c r="H1443" s="4">
        <v>1500</v>
      </c>
      <c r="I1443" s="4">
        <v>0</v>
      </c>
      <c r="J1443" s="4">
        <v>1500</v>
      </c>
      <c r="K1443" s="4">
        <v>2072.4899999999998</v>
      </c>
      <c r="L1443" s="4">
        <v>1897.32</v>
      </c>
      <c r="M1443" s="4">
        <v>1897.32</v>
      </c>
      <c r="N1443" s="4">
        <v>0</v>
      </c>
      <c r="O1443" s="4">
        <v>-397.32</v>
      </c>
      <c r="P1443" s="20">
        <f t="shared" si="123"/>
        <v>1.26488</v>
      </c>
      <c r="Q1443" s="20">
        <f t="shared" si="119"/>
        <v>1.26488</v>
      </c>
      <c r="R1443" s="34">
        <f t="shared" si="124"/>
        <v>397.31999999999994</v>
      </c>
      <c r="S1443" s="34">
        <f t="shared" si="121"/>
        <v>397.31999999999994</v>
      </c>
    </row>
    <row r="1444" spans="1:19" hidden="1" x14ac:dyDescent="0.25">
      <c r="A1444" s="2">
        <v>5</v>
      </c>
      <c r="B1444" s="2">
        <v>92406</v>
      </c>
      <c r="C1444" s="2" t="s">
        <v>505</v>
      </c>
      <c r="D1444" s="2">
        <v>2270001</v>
      </c>
      <c r="E1444" s="2" t="s">
        <v>505</v>
      </c>
      <c r="F1444" s="2" t="str">
        <f t="shared" si="122"/>
        <v>5924062270001</v>
      </c>
      <c r="G1444" s="2" t="s">
        <v>226</v>
      </c>
      <c r="H1444" s="4">
        <v>1500</v>
      </c>
      <c r="I1444" s="4">
        <v>0</v>
      </c>
      <c r="J1444" s="4">
        <v>1500</v>
      </c>
      <c r="K1444" s="4">
        <v>1176.71</v>
      </c>
      <c r="L1444" s="4">
        <v>1084.28</v>
      </c>
      <c r="M1444" s="4">
        <v>1084.28</v>
      </c>
      <c r="N1444" s="4">
        <v>0</v>
      </c>
      <c r="O1444" s="4">
        <v>415.72</v>
      </c>
      <c r="P1444" s="20">
        <f t="shared" si="123"/>
        <v>0.72285333333333335</v>
      </c>
      <c r="Q1444" s="20">
        <f t="shared" si="119"/>
        <v>0.72285333333333335</v>
      </c>
      <c r="R1444" s="34">
        <f t="shared" si="124"/>
        <v>-415.72</v>
      </c>
      <c r="S1444" s="34">
        <f t="shared" si="121"/>
        <v>-415.72</v>
      </c>
    </row>
    <row r="1445" spans="1:19" hidden="1" x14ac:dyDescent="0.25">
      <c r="A1445" s="2">
        <v>6</v>
      </c>
      <c r="B1445" s="2">
        <v>32304</v>
      </c>
      <c r="C1445" s="2" t="s">
        <v>505</v>
      </c>
      <c r="D1445" s="2">
        <v>2270001</v>
      </c>
      <c r="E1445" s="2" t="s">
        <v>505</v>
      </c>
      <c r="F1445" s="2" t="str">
        <f t="shared" si="122"/>
        <v>6323042270001</v>
      </c>
      <c r="G1445" s="2" t="s">
        <v>226</v>
      </c>
      <c r="H1445" s="4">
        <v>21000</v>
      </c>
      <c r="I1445" s="4">
        <v>774.39</v>
      </c>
      <c r="J1445" s="4">
        <v>21774.39</v>
      </c>
      <c r="K1445" s="4">
        <v>23090.32</v>
      </c>
      <c r="L1445" s="4">
        <v>18696.77</v>
      </c>
      <c r="M1445" s="4">
        <v>18696.77</v>
      </c>
      <c r="N1445" s="4">
        <v>0</v>
      </c>
      <c r="O1445" s="4">
        <v>3077.62</v>
      </c>
      <c r="P1445" s="20">
        <f t="shared" si="123"/>
        <v>0.89032238095238092</v>
      </c>
      <c r="Q1445" s="20">
        <f t="shared" si="119"/>
        <v>0.85865872706422552</v>
      </c>
      <c r="R1445" s="34">
        <f t="shared" si="124"/>
        <v>-2303.2299999999996</v>
      </c>
      <c r="S1445" s="34">
        <f t="shared" si="121"/>
        <v>-3077.619999999999</v>
      </c>
    </row>
    <row r="1446" spans="1:19" hidden="1" x14ac:dyDescent="0.25">
      <c r="A1446" s="2">
        <v>6</v>
      </c>
      <c r="B1446" s="2">
        <v>32305</v>
      </c>
      <c r="C1446" s="2" t="s">
        <v>505</v>
      </c>
      <c r="D1446" s="2">
        <v>2270001</v>
      </c>
      <c r="E1446" s="2" t="s">
        <v>505</v>
      </c>
      <c r="F1446" s="2" t="str">
        <f t="shared" si="122"/>
        <v>6323052270001</v>
      </c>
      <c r="G1446" s="2" t="s">
        <v>226</v>
      </c>
      <c r="H1446" s="4">
        <v>20322</v>
      </c>
      <c r="I1446" s="4">
        <v>746.65</v>
      </c>
      <c r="J1446" s="4">
        <v>21068.65</v>
      </c>
      <c r="K1446" s="4">
        <v>22256.85</v>
      </c>
      <c r="L1446" s="4">
        <v>18386.87</v>
      </c>
      <c r="M1446" s="4">
        <v>18386.87</v>
      </c>
      <c r="N1446" s="4">
        <v>0</v>
      </c>
      <c r="O1446" s="4">
        <v>2681.78</v>
      </c>
      <c r="P1446" s="20">
        <f t="shared" si="123"/>
        <v>0.90477659679165434</v>
      </c>
      <c r="Q1446" s="20">
        <f t="shared" si="119"/>
        <v>0.87271230002871558</v>
      </c>
      <c r="R1446" s="34">
        <f t="shared" si="124"/>
        <v>-1935.130000000001</v>
      </c>
      <c r="S1446" s="34">
        <f t="shared" si="121"/>
        <v>-2681.7800000000025</v>
      </c>
    </row>
    <row r="1447" spans="1:19" hidden="1" x14ac:dyDescent="0.25">
      <c r="A1447" s="2">
        <v>5</v>
      </c>
      <c r="B1447" s="2">
        <v>33800</v>
      </c>
      <c r="C1447" s="2" t="s">
        <v>505</v>
      </c>
      <c r="D1447" s="2">
        <v>2260903</v>
      </c>
      <c r="E1447" s="2" t="s">
        <v>505</v>
      </c>
      <c r="F1447" s="2" t="str">
        <f t="shared" si="122"/>
        <v>5338002260903</v>
      </c>
      <c r="G1447" s="2" t="s">
        <v>288</v>
      </c>
      <c r="H1447" s="4">
        <v>20750</v>
      </c>
      <c r="I1447" s="4">
        <v>0</v>
      </c>
      <c r="J1447" s="4">
        <v>20750</v>
      </c>
      <c r="K1447" s="4">
        <v>20750</v>
      </c>
      <c r="L1447" s="4">
        <v>20750</v>
      </c>
      <c r="M1447" s="4">
        <v>20750</v>
      </c>
      <c r="N1447" s="4">
        <v>0</v>
      </c>
      <c r="O1447" s="4">
        <v>0</v>
      </c>
      <c r="P1447" s="20">
        <f t="shared" si="123"/>
        <v>1</v>
      </c>
      <c r="Q1447" s="20">
        <f t="shared" si="119"/>
        <v>1</v>
      </c>
      <c r="R1447" s="34">
        <f t="shared" si="124"/>
        <v>0</v>
      </c>
      <c r="S1447" s="34">
        <f t="shared" si="121"/>
        <v>0</v>
      </c>
    </row>
    <row r="1448" spans="1:19" x14ac:dyDescent="0.25">
      <c r="A1448" s="2">
        <v>3</v>
      </c>
      <c r="B1448" s="2">
        <v>32302</v>
      </c>
      <c r="C1448" s="2" t="s">
        <v>506</v>
      </c>
      <c r="D1448" s="2">
        <v>6320021</v>
      </c>
      <c r="E1448" s="2" t="s">
        <v>506</v>
      </c>
      <c r="F1448" s="2" t="str">
        <f t="shared" si="122"/>
        <v>3323026320021</v>
      </c>
      <c r="G1448" s="2" t="s">
        <v>183</v>
      </c>
      <c r="H1448" s="4">
        <v>7000</v>
      </c>
      <c r="I1448" s="4">
        <v>0</v>
      </c>
      <c r="J1448" s="4">
        <v>7000</v>
      </c>
      <c r="K1448" s="4">
        <v>6695</v>
      </c>
      <c r="L1448" s="4">
        <v>6695</v>
      </c>
      <c r="M1448" s="4">
        <v>6695</v>
      </c>
      <c r="N1448" s="4">
        <v>0</v>
      </c>
      <c r="O1448" s="4">
        <v>305</v>
      </c>
      <c r="P1448" s="20">
        <f t="shared" si="123"/>
        <v>0.95642857142857141</v>
      </c>
      <c r="Q1448" s="20">
        <f t="shared" si="119"/>
        <v>0.95642857142857141</v>
      </c>
      <c r="R1448" s="34">
        <f t="shared" si="124"/>
        <v>-305</v>
      </c>
      <c r="S1448" s="34">
        <f t="shared" si="121"/>
        <v>-305</v>
      </c>
    </row>
    <row r="1449" spans="1:19" hidden="1" x14ac:dyDescent="0.25">
      <c r="A1449" s="2">
        <v>2</v>
      </c>
      <c r="B1449" s="2">
        <v>43000</v>
      </c>
      <c r="C1449" s="2" t="s">
        <v>505</v>
      </c>
      <c r="D1449" s="2">
        <v>2269940</v>
      </c>
      <c r="E1449" s="2" t="s">
        <v>505</v>
      </c>
      <c r="F1449" s="2" t="str">
        <f t="shared" si="122"/>
        <v>2430002269940</v>
      </c>
      <c r="G1449" s="2" t="s">
        <v>142</v>
      </c>
      <c r="H1449" s="4">
        <v>6000</v>
      </c>
      <c r="I1449" s="4">
        <v>9900</v>
      </c>
      <c r="J1449" s="4">
        <v>15900</v>
      </c>
      <c r="K1449" s="4">
        <v>9339.3799999999992</v>
      </c>
      <c r="L1449" s="4">
        <v>7927.18</v>
      </c>
      <c r="M1449" s="4">
        <v>7927.18</v>
      </c>
      <c r="N1449" s="4">
        <v>0</v>
      </c>
      <c r="O1449" s="4">
        <v>7972.82</v>
      </c>
      <c r="P1449" s="20">
        <f t="shared" si="123"/>
        <v>1.3211966666666668</v>
      </c>
      <c r="Q1449" s="20">
        <f t="shared" si="119"/>
        <v>0.49856477987421388</v>
      </c>
      <c r="R1449" s="34">
        <f>L1449-H1449</f>
        <v>1927.1800000000003</v>
      </c>
      <c r="S1449" s="34">
        <f t="shared" si="121"/>
        <v>-7972.82</v>
      </c>
    </row>
    <row r="1450" spans="1:19" x14ac:dyDescent="0.25">
      <c r="A1450" s="2">
        <v>10</v>
      </c>
      <c r="B1450" s="2">
        <v>34202</v>
      </c>
      <c r="C1450" s="2" t="s">
        <v>506</v>
      </c>
      <c r="D1450" s="2">
        <v>6320000</v>
      </c>
      <c r="E1450" s="2" t="s">
        <v>506</v>
      </c>
      <c r="F1450" s="2" t="str">
        <f t="shared" si="122"/>
        <v>10342026320000</v>
      </c>
      <c r="G1450" s="2" t="s">
        <v>497</v>
      </c>
      <c r="H1450" s="4">
        <v>0</v>
      </c>
      <c r="I1450" s="4">
        <v>41197.410000000003</v>
      </c>
      <c r="J1450" s="4">
        <v>41197.410000000003</v>
      </c>
      <c r="K1450" s="4">
        <v>41197.410000000003</v>
      </c>
      <c r="L1450" s="4">
        <v>41197.410000000003</v>
      </c>
      <c r="M1450" s="4">
        <v>41197.410000000003</v>
      </c>
      <c r="N1450" s="4">
        <v>0</v>
      </c>
      <c r="O1450" s="4">
        <v>0</v>
      </c>
      <c r="P1450" s="20" t="e">
        <f t="shared" si="123"/>
        <v>#DIV/0!</v>
      </c>
      <c r="Q1450" s="20">
        <f t="shared" si="119"/>
        <v>1</v>
      </c>
      <c r="R1450" s="34">
        <f t="shared" si="124"/>
        <v>41197.410000000003</v>
      </c>
      <c r="S1450" s="34">
        <f t="shared" si="121"/>
        <v>0</v>
      </c>
    </row>
    <row r="1451" spans="1:19" x14ac:dyDescent="0.25">
      <c r="A1451" s="2">
        <v>10</v>
      </c>
      <c r="B1451" s="2">
        <v>15100</v>
      </c>
      <c r="C1451" s="2" t="s">
        <v>506</v>
      </c>
      <c r="D1451" s="2">
        <v>6190058</v>
      </c>
      <c r="E1451" s="2" t="s">
        <v>506</v>
      </c>
      <c r="F1451" s="2" t="str">
        <f t="shared" si="122"/>
        <v>10151006190058</v>
      </c>
      <c r="G1451" s="2" t="s">
        <v>467</v>
      </c>
      <c r="H1451" s="4">
        <v>100000</v>
      </c>
      <c r="I1451" s="4">
        <v>61500</v>
      </c>
      <c r="J1451" s="4">
        <v>161500</v>
      </c>
      <c r="K1451" s="4">
        <v>156987.99</v>
      </c>
      <c r="L1451" s="4">
        <v>156111.6</v>
      </c>
      <c r="M1451" s="4">
        <v>156111.6</v>
      </c>
      <c r="N1451" s="4">
        <v>0</v>
      </c>
      <c r="O1451" s="4">
        <v>5388.4</v>
      </c>
      <c r="P1451" s="20">
        <f t="shared" si="123"/>
        <v>1.5611159999999999</v>
      </c>
      <c r="Q1451" s="20">
        <f t="shared" si="119"/>
        <v>0.96663529411764715</v>
      </c>
      <c r="R1451" s="34">
        <f t="shared" si="124"/>
        <v>56111.600000000006</v>
      </c>
      <c r="S1451" s="34">
        <f t="shared" si="121"/>
        <v>-5388.3999999999942</v>
      </c>
    </row>
    <row r="1452" spans="1:19" x14ac:dyDescent="0.25">
      <c r="A1452" s="2">
        <v>10</v>
      </c>
      <c r="B1452" s="2">
        <v>15320</v>
      </c>
      <c r="C1452" s="2" t="s">
        <v>506</v>
      </c>
      <c r="D1452" s="2">
        <v>6190012</v>
      </c>
      <c r="E1452" s="2" t="s">
        <v>506</v>
      </c>
      <c r="F1452" s="2" t="str">
        <f t="shared" si="122"/>
        <v>10153206190012</v>
      </c>
      <c r="G1452" s="2" t="s">
        <v>474</v>
      </c>
      <c r="H1452" s="4">
        <v>0</v>
      </c>
      <c r="I1452" s="4">
        <v>18918.849999999999</v>
      </c>
      <c r="J1452" s="4">
        <v>18918.849999999999</v>
      </c>
      <c r="K1452" s="4">
        <v>18918.849999999999</v>
      </c>
      <c r="L1452" s="4">
        <v>18918.849999999999</v>
      </c>
      <c r="M1452" s="4">
        <v>18918.849999999999</v>
      </c>
      <c r="N1452" s="4">
        <v>0</v>
      </c>
      <c r="O1452" s="4">
        <v>0</v>
      </c>
      <c r="P1452" s="20" t="e">
        <f t="shared" si="123"/>
        <v>#DIV/0!</v>
      </c>
      <c r="Q1452" s="20">
        <f t="shared" si="119"/>
        <v>1</v>
      </c>
      <c r="R1452" s="34">
        <f t="shared" si="124"/>
        <v>18918.849999999999</v>
      </c>
      <c r="S1452" s="34">
        <f t="shared" si="121"/>
        <v>0</v>
      </c>
    </row>
    <row r="1453" spans="1:19" x14ac:dyDescent="0.25">
      <c r="A1453" s="2">
        <v>10</v>
      </c>
      <c r="B1453" s="2">
        <v>92403</v>
      </c>
      <c r="C1453" s="2" t="s">
        <v>506</v>
      </c>
      <c r="D1453" s="2">
        <v>6190062</v>
      </c>
      <c r="E1453" s="2" t="s">
        <v>506</v>
      </c>
      <c r="F1453" s="2" t="str">
        <f t="shared" si="122"/>
        <v>10924036190062</v>
      </c>
      <c r="G1453" s="2" t="s">
        <v>501</v>
      </c>
      <c r="H1453" s="4">
        <v>50000</v>
      </c>
      <c r="I1453" s="4">
        <v>-4000</v>
      </c>
      <c r="J1453" s="4">
        <v>46000</v>
      </c>
      <c r="K1453" s="4">
        <v>44878.38</v>
      </c>
      <c r="L1453" s="4">
        <v>43217.4</v>
      </c>
      <c r="M1453" s="4">
        <v>43217.4</v>
      </c>
      <c r="N1453" s="4">
        <v>0</v>
      </c>
      <c r="O1453" s="4">
        <v>2782.6</v>
      </c>
      <c r="P1453" s="20">
        <f t="shared" si="123"/>
        <v>0.86434800000000001</v>
      </c>
      <c r="Q1453" s="20">
        <f t="shared" si="119"/>
        <v>0.93950869565217399</v>
      </c>
      <c r="R1453" s="34">
        <f t="shared" si="124"/>
        <v>-6782.5999999999985</v>
      </c>
      <c r="S1453" s="34">
        <f t="shared" si="121"/>
        <v>-2782.5999999999985</v>
      </c>
    </row>
    <row r="1454" spans="1:19" hidden="1" x14ac:dyDescent="0.25">
      <c r="A1454" s="2">
        <v>6</v>
      </c>
      <c r="B1454" s="2">
        <v>32602</v>
      </c>
      <c r="C1454" s="2" t="s">
        <v>505</v>
      </c>
      <c r="D1454" s="2">
        <v>2279947</v>
      </c>
      <c r="E1454" s="2" t="s">
        <v>505</v>
      </c>
      <c r="F1454" s="2" t="str">
        <f t="shared" si="122"/>
        <v>6326022279947</v>
      </c>
      <c r="G1454" s="2" t="s">
        <v>344</v>
      </c>
      <c r="H1454" s="4">
        <v>2000</v>
      </c>
      <c r="I1454" s="4">
        <v>0</v>
      </c>
      <c r="J1454" s="4">
        <v>2000</v>
      </c>
      <c r="K1454" s="4">
        <v>1320.23</v>
      </c>
      <c r="L1454" s="4">
        <v>1320.23</v>
      </c>
      <c r="M1454" s="4">
        <v>1320.23</v>
      </c>
      <c r="N1454" s="4">
        <v>0</v>
      </c>
      <c r="O1454" s="4">
        <v>679.77</v>
      </c>
      <c r="P1454" s="20">
        <f t="shared" si="123"/>
        <v>0.66011500000000001</v>
      </c>
      <c r="Q1454" s="20">
        <f t="shared" si="119"/>
        <v>0.66011500000000001</v>
      </c>
      <c r="R1454" s="34">
        <f t="shared" si="124"/>
        <v>-679.77</v>
      </c>
      <c r="S1454" s="34">
        <f t="shared" si="121"/>
        <v>-679.77</v>
      </c>
    </row>
    <row r="1455" spans="1:19" hidden="1" x14ac:dyDescent="0.25">
      <c r="A1455" s="2">
        <v>1</v>
      </c>
      <c r="B1455" s="2">
        <v>33302</v>
      </c>
      <c r="C1455" s="2" t="s">
        <v>505</v>
      </c>
      <c r="D1455" s="2">
        <v>2270602</v>
      </c>
      <c r="E1455" s="2" t="s">
        <v>505</v>
      </c>
      <c r="F1455" s="2" t="str">
        <f t="shared" si="122"/>
        <v>1333022270602</v>
      </c>
      <c r="G1455" s="2" t="s">
        <v>82</v>
      </c>
      <c r="H1455" s="4">
        <v>15000</v>
      </c>
      <c r="I1455" s="4">
        <v>0</v>
      </c>
      <c r="J1455" s="4">
        <v>15000</v>
      </c>
      <c r="K1455" s="4">
        <v>17545</v>
      </c>
      <c r="L1455" s="4">
        <v>17545</v>
      </c>
      <c r="M1455" s="4">
        <v>17545</v>
      </c>
      <c r="N1455" s="4">
        <v>0</v>
      </c>
      <c r="O1455" s="4">
        <v>-2545</v>
      </c>
      <c r="P1455" s="20">
        <f t="shared" si="123"/>
        <v>1.1696666666666666</v>
      </c>
      <c r="Q1455" s="20">
        <f t="shared" si="119"/>
        <v>1.1696666666666666</v>
      </c>
      <c r="R1455" s="34">
        <f t="shared" si="124"/>
        <v>2545</v>
      </c>
      <c r="S1455" s="34">
        <f t="shared" si="121"/>
        <v>2545</v>
      </c>
    </row>
    <row r="1456" spans="1:19" x14ac:dyDescent="0.25">
      <c r="A1456" s="2">
        <v>10</v>
      </c>
      <c r="B1456" s="2">
        <v>15320</v>
      </c>
      <c r="C1456" s="2" t="s">
        <v>506</v>
      </c>
      <c r="D1456" s="2">
        <v>6090000</v>
      </c>
      <c r="E1456" s="2" t="s">
        <v>506</v>
      </c>
      <c r="F1456" s="2" t="str">
        <f t="shared" si="122"/>
        <v>10153206090000</v>
      </c>
      <c r="G1456" s="2" t="s">
        <v>473</v>
      </c>
      <c r="H1456" s="4">
        <v>0</v>
      </c>
      <c r="I1456" s="4">
        <v>215000</v>
      </c>
      <c r="J1456" s="4">
        <v>215000</v>
      </c>
      <c r="K1456" s="4">
        <v>214759.72</v>
      </c>
      <c r="L1456" s="4">
        <v>214759.7</v>
      </c>
      <c r="M1456" s="4">
        <v>214759.7</v>
      </c>
      <c r="N1456" s="4">
        <v>0</v>
      </c>
      <c r="O1456" s="4">
        <v>240.3</v>
      </c>
      <c r="P1456" s="20" t="e">
        <f t="shared" si="123"/>
        <v>#DIV/0!</v>
      </c>
      <c r="Q1456" s="20">
        <f t="shared" si="119"/>
        <v>0.99888232558139545</v>
      </c>
      <c r="R1456" s="34">
        <f t="shared" si="124"/>
        <v>214759.7</v>
      </c>
      <c r="S1456" s="34">
        <f t="shared" si="121"/>
        <v>-240.29999999998836</v>
      </c>
    </row>
    <row r="1457" spans="1:19" hidden="1" x14ac:dyDescent="0.25">
      <c r="A1457" s="2">
        <v>5</v>
      </c>
      <c r="B1457" s="2">
        <v>33400</v>
      </c>
      <c r="C1457" s="2" t="s">
        <v>507</v>
      </c>
      <c r="D1457" s="2">
        <v>4800004</v>
      </c>
      <c r="E1457" s="2" t="s">
        <v>507</v>
      </c>
      <c r="F1457" s="2" t="str">
        <f t="shared" si="122"/>
        <v>5334004800004</v>
      </c>
      <c r="G1457" s="2" t="s">
        <v>259</v>
      </c>
      <c r="H1457" s="4">
        <v>1500</v>
      </c>
      <c r="I1457" s="4">
        <v>0</v>
      </c>
      <c r="J1457" s="4">
        <v>1500</v>
      </c>
      <c r="K1457" s="4">
        <v>1500</v>
      </c>
      <c r="L1457" s="4">
        <v>1500</v>
      </c>
      <c r="M1457" s="4">
        <v>1500</v>
      </c>
      <c r="N1457" s="4">
        <v>0</v>
      </c>
      <c r="O1457" s="4">
        <v>0</v>
      </c>
      <c r="P1457" s="20">
        <f t="shared" si="123"/>
        <v>1</v>
      </c>
      <c r="Q1457" s="20">
        <f t="shared" si="119"/>
        <v>1</v>
      </c>
      <c r="R1457" s="34">
        <f t="shared" si="124"/>
        <v>0</v>
      </c>
      <c r="S1457" s="34">
        <f t="shared" si="121"/>
        <v>0</v>
      </c>
    </row>
    <row r="1458" spans="1:19" hidden="1" x14ac:dyDescent="0.25">
      <c r="A1458" s="2">
        <v>5</v>
      </c>
      <c r="B1458" s="2">
        <v>33400</v>
      </c>
      <c r="C1458" s="2" t="s">
        <v>507</v>
      </c>
      <c r="D1458" s="2">
        <v>4800008</v>
      </c>
      <c r="E1458" s="2" t="s">
        <v>507</v>
      </c>
      <c r="F1458" s="2" t="str">
        <f t="shared" si="122"/>
        <v>5334004800008</v>
      </c>
      <c r="G1458" s="2" t="s">
        <v>260</v>
      </c>
      <c r="H1458" s="4">
        <v>1260</v>
      </c>
      <c r="I1458" s="4">
        <v>0</v>
      </c>
      <c r="J1458" s="4">
        <v>1260</v>
      </c>
      <c r="K1458" s="4">
        <v>1260</v>
      </c>
      <c r="L1458" s="4">
        <v>1008</v>
      </c>
      <c r="M1458" s="4">
        <v>1008</v>
      </c>
      <c r="N1458" s="4">
        <v>0</v>
      </c>
      <c r="O1458" s="4">
        <v>252</v>
      </c>
      <c r="P1458" s="20">
        <f t="shared" si="123"/>
        <v>0.8</v>
      </c>
      <c r="Q1458" s="20">
        <f t="shared" si="119"/>
        <v>0.8</v>
      </c>
      <c r="R1458" s="34">
        <f t="shared" si="124"/>
        <v>-252</v>
      </c>
      <c r="S1458" s="34">
        <f t="shared" si="121"/>
        <v>-252</v>
      </c>
    </row>
    <row r="1459" spans="1:19" hidden="1" x14ac:dyDescent="0.25">
      <c r="A1459" s="2">
        <v>5</v>
      </c>
      <c r="B1459" s="2">
        <v>33400</v>
      </c>
      <c r="C1459" s="2" t="s">
        <v>507</v>
      </c>
      <c r="D1459" s="2">
        <v>4800009</v>
      </c>
      <c r="E1459" s="2" t="s">
        <v>507</v>
      </c>
      <c r="F1459" s="2" t="str">
        <f t="shared" si="122"/>
        <v>5334004800009</v>
      </c>
      <c r="G1459" s="2" t="s">
        <v>261</v>
      </c>
      <c r="H1459" s="4">
        <v>3000</v>
      </c>
      <c r="I1459" s="4">
        <v>0</v>
      </c>
      <c r="J1459" s="4">
        <v>3000</v>
      </c>
      <c r="K1459" s="4">
        <v>3000</v>
      </c>
      <c r="L1459" s="4">
        <v>2400</v>
      </c>
      <c r="M1459" s="4">
        <v>2400</v>
      </c>
      <c r="N1459" s="4">
        <v>0</v>
      </c>
      <c r="O1459" s="4">
        <v>600</v>
      </c>
      <c r="P1459" s="20">
        <f t="shared" si="123"/>
        <v>0.8</v>
      </c>
      <c r="Q1459" s="20">
        <f t="shared" si="119"/>
        <v>0.8</v>
      </c>
      <c r="R1459" s="34">
        <f t="shared" si="124"/>
        <v>-600</v>
      </c>
      <c r="S1459" s="34">
        <f t="shared" si="121"/>
        <v>-600</v>
      </c>
    </row>
    <row r="1460" spans="1:19" hidden="1" x14ac:dyDescent="0.25">
      <c r="A1460" s="2">
        <v>5</v>
      </c>
      <c r="B1460" s="2">
        <v>33400</v>
      </c>
      <c r="C1460" s="2" t="s">
        <v>507</v>
      </c>
      <c r="D1460" s="2">
        <v>4800010</v>
      </c>
      <c r="E1460" s="2" t="s">
        <v>507</v>
      </c>
      <c r="F1460" s="2" t="str">
        <f t="shared" si="122"/>
        <v>5334004800010</v>
      </c>
      <c r="G1460" s="2" t="s">
        <v>262</v>
      </c>
      <c r="H1460" s="4">
        <v>9520</v>
      </c>
      <c r="I1460" s="4">
        <v>9520</v>
      </c>
      <c r="J1460" s="4">
        <v>19040</v>
      </c>
      <c r="K1460" s="4">
        <v>19040</v>
      </c>
      <c r="L1460" s="4">
        <v>9520</v>
      </c>
      <c r="M1460" s="4">
        <v>9520</v>
      </c>
      <c r="N1460" s="4">
        <v>0</v>
      </c>
      <c r="O1460" s="4">
        <v>9520</v>
      </c>
      <c r="P1460" s="20">
        <f t="shared" si="123"/>
        <v>1</v>
      </c>
      <c r="Q1460" s="20">
        <f t="shared" si="119"/>
        <v>0.5</v>
      </c>
      <c r="R1460" s="34">
        <f t="shared" si="124"/>
        <v>0</v>
      </c>
      <c r="S1460" s="34">
        <f t="shared" si="121"/>
        <v>-9520</v>
      </c>
    </row>
    <row r="1461" spans="1:19" hidden="1" x14ac:dyDescent="0.25">
      <c r="A1461" s="2">
        <v>5</v>
      </c>
      <c r="B1461" s="2">
        <v>33400</v>
      </c>
      <c r="C1461" s="2" t="s">
        <v>507</v>
      </c>
      <c r="D1461" s="2">
        <v>4800013</v>
      </c>
      <c r="E1461" s="2" t="s">
        <v>507</v>
      </c>
      <c r="F1461" s="2" t="str">
        <f t="shared" si="122"/>
        <v>5334004800013</v>
      </c>
      <c r="G1461" s="2" t="s">
        <v>263</v>
      </c>
      <c r="H1461" s="4">
        <v>1360</v>
      </c>
      <c r="I1461" s="4">
        <v>0</v>
      </c>
      <c r="J1461" s="4">
        <v>1360</v>
      </c>
      <c r="K1461" s="4">
        <v>1360</v>
      </c>
      <c r="L1461" s="4">
        <v>1259.4100000000001</v>
      </c>
      <c r="M1461" s="4">
        <v>1259.4100000000001</v>
      </c>
      <c r="N1461" s="4">
        <v>0</v>
      </c>
      <c r="O1461" s="4">
        <v>100.59</v>
      </c>
      <c r="P1461" s="20">
        <f t="shared" si="123"/>
        <v>0.92603676470588236</v>
      </c>
      <c r="Q1461" s="20">
        <f t="shared" si="119"/>
        <v>0.92603676470588236</v>
      </c>
      <c r="R1461" s="34">
        <f t="shared" si="124"/>
        <v>-100.58999999999992</v>
      </c>
      <c r="S1461" s="34">
        <f t="shared" si="121"/>
        <v>-100.58999999999992</v>
      </c>
    </row>
    <row r="1462" spans="1:19" hidden="1" x14ac:dyDescent="0.25">
      <c r="A1462" s="2">
        <v>5</v>
      </c>
      <c r="B1462" s="2">
        <v>33400</v>
      </c>
      <c r="C1462" s="2" t="s">
        <v>507</v>
      </c>
      <c r="D1462" s="2">
        <v>4800014</v>
      </c>
      <c r="E1462" s="2" t="s">
        <v>507</v>
      </c>
      <c r="F1462" s="2" t="str">
        <f t="shared" si="122"/>
        <v>5334004800014</v>
      </c>
      <c r="G1462" s="2" t="s">
        <v>264</v>
      </c>
      <c r="H1462" s="4">
        <v>5000</v>
      </c>
      <c r="I1462" s="4">
        <v>1000</v>
      </c>
      <c r="J1462" s="4">
        <v>6000</v>
      </c>
      <c r="K1462" s="4">
        <v>6000</v>
      </c>
      <c r="L1462" s="4">
        <v>5000</v>
      </c>
      <c r="M1462" s="4">
        <v>5000</v>
      </c>
      <c r="N1462" s="4">
        <v>0</v>
      </c>
      <c r="O1462" s="4">
        <v>1000</v>
      </c>
      <c r="P1462" s="20">
        <f t="shared" si="123"/>
        <v>1</v>
      </c>
      <c r="Q1462" s="20">
        <f t="shared" si="119"/>
        <v>0.83333333333333337</v>
      </c>
      <c r="R1462" s="34">
        <f t="shared" si="124"/>
        <v>0</v>
      </c>
      <c r="S1462" s="34">
        <f t="shared" si="121"/>
        <v>-1000</v>
      </c>
    </row>
    <row r="1463" spans="1:19" hidden="1" x14ac:dyDescent="0.25">
      <c r="A1463" s="2">
        <v>5</v>
      </c>
      <c r="B1463" s="2">
        <v>33400</v>
      </c>
      <c r="C1463" s="2" t="s">
        <v>507</v>
      </c>
      <c r="D1463" s="2">
        <v>4800018</v>
      </c>
      <c r="E1463" s="2" t="s">
        <v>507</v>
      </c>
      <c r="F1463" s="2" t="str">
        <f t="shared" si="122"/>
        <v>5334004800018</v>
      </c>
      <c r="G1463" s="2" t="s">
        <v>265</v>
      </c>
      <c r="H1463" s="4">
        <v>600</v>
      </c>
      <c r="I1463" s="4">
        <v>600</v>
      </c>
      <c r="J1463" s="4">
        <v>1200</v>
      </c>
      <c r="K1463" s="4">
        <v>1200</v>
      </c>
      <c r="L1463" s="4">
        <v>600</v>
      </c>
      <c r="M1463" s="4">
        <v>600</v>
      </c>
      <c r="N1463" s="4">
        <v>0</v>
      </c>
      <c r="O1463" s="4">
        <v>600</v>
      </c>
      <c r="P1463" s="20">
        <f t="shared" si="123"/>
        <v>1</v>
      </c>
      <c r="Q1463" s="20">
        <f t="shared" si="119"/>
        <v>0.5</v>
      </c>
      <c r="R1463" s="34">
        <f t="shared" si="124"/>
        <v>0</v>
      </c>
      <c r="S1463" s="34">
        <f t="shared" si="121"/>
        <v>-600</v>
      </c>
    </row>
    <row r="1464" spans="1:19" hidden="1" x14ac:dyDescent="0.25">
      <c r="A1464" s="2">
        <v>5</v>
      </c>
      <c r="B1464" s="2">
        <v>33400</v>
      </c>
      <c r="C1464" s="2" t="s">
        <v>507</v>
      </c>
      <c r="D1464" s="2">
        <v>4800019</v>
      </c>
      <c r="E1464" s="2" t="s">
        <v>507</v>
      </c>
      <c r="F1464" s="2" t="str">
        <f t="shared" si="122"/>
        <v>5334004800019</v>
      </c>
      <c r="G1464" s="2" t="s">
        <v>266</v>
      </c>
      <c r="H1464" s="4">
        <v>5000</v>
      </c>
      <c r="I1464" s="4">
        <v>3400</v>
      </c>
      <c r="J1464" s="4">
        <v>8400</v>
      </c>
      <c r="K1464" s="4">
        <v>8400</v>
      </c>
      <c r="L1464" s="4">
        <v>8400</v>
      </c>
      <c r="M1464" s="4">
        <v>8400</v>
      </c>
      <c r="N1464" s="4">
        <v>0</v>
      </c>
      <c r="O1464" s="4">
        <v>0</v>
      </c>
      <c r="P1464" s="20">
        <f t="shared" si="123"/>
        <v>1.68</v>
      </c>
      <c r="Q1464" s="20">
        <f t="shared" si="119"/>
        <v>1</v>
      </c>
      <c r="R1464" s="34">
        <f t="shared" si="124"/>
        <v>3400</v>
      </c>
      <c r="S1464" s="34">
        <f t="shared" si="121"/>
        <v>0</v>
      </c>
    </row>
    <row r="1465" spans="1:19" hidden="1" x14ac:dyDescent="0.25">
      <c r="A1465" s="2">
        <v>5</v>
      </c>
      <c r="B1465" s="2">
        <v>33400</v>
      </c>
      <c r="C1465" s="2" t="s">
        <v>507</v>
      </c>
      <c r="D1465" s="2">
        <v>4800080</v>
      </c>
      <c r="E1465" s="2" t="s">
        <v>507</v>
      </c>
      <c r="F1465" s="2" t="str">
        <f t="shared" si="122"/>
        <v>5334004800080</v>
      </c>
      <c r="G1465" s="2" t="s">
        <v>267</v>
      </c>
      <c r="H1465" s="4">
        <v>3000</v>
      </c>
      <c r="I1465" s="4">
        <v>3500</v>
      </c>
      <c r="J1465" s="4">
        <v>6500</v>
      </c>
      <c r="K1465" s="4">
        <v>6500</v>
      </c>
      <c r="L1465" s="4">
        <v>3500</v>
      </c>
      <c r="M1465" s="4">
        <v>3500</v>
      </c>
      <c r="N1465" s="4">
        <v>0</v>
      </c>
      <c r="O1465" s="4">
        <v>3000</v>
      </c>
      <c r="P1465" s="20">
        <f t="shared" si="123"/>
        <v>1.1666666666666667</v>
      </c>
      <c r="Q1465" s="20">
        <f t="shared" si="119"/>
        <v>0.53846153846153844</v>
      </c>
      <c r="R1465" s="34">
        <f t="shared" si="124"/>
        <v>500</v>
      </c>
      <c r="S1465" s="34">
        <f t="shared" si="121"/>
        <v>-3000</v>
      </c>
    </row>
    <row r="1466" spans="1:19" hidden="1" x14ac:dyDescent="0.25">
      <c r="A1466" s="2">
        <v>5</v>
      </c>
      <c r="B1466" s="2">
        <v>33400</v>
      </c>
      <c r="C1466" s="2" t="s">
        <v>507</v>
      </c>
      <c r="D1466" s="2">
        <v>4800083</v>
      </c>
      <c r="E1466" s="2" t="s">
        <v>507</v>
      </c>
      <c r="F1466" s="2" t="str">
        <f t="shared" si="122"/>
        <v>5334004800083</v>
      </c>
      <c r="G1466" s="2" t="s">
        <v>268</v>
      </c>
      <c r="H1466" s="4">
        <v>20000</v>
      </c>
      <c r="I1466" s="4">
        <v>0</v>
      </c>
      <c r="J1466" s="4">
        <v>20000</v>
      </c>
      <c r="K1466" s="4">
        <v>20000</v>
      </c>
      <c r="L1466" s="4">
        <v>20000</v>
      </c>
      <c r="M1466" s="4">
        <v>20000</v>
      </c>
      <c r="N1466" s="4">
        <v>0</v>
      </c>
      <c r="O1466" s="4">
        <v>0</v>
      </c>
      <c r="P1466" s="20">
        <f t="shared" si="123"/>
        <v>1</v>
      </c>
      <c r="Q1466" s="20">
        <f t="shared" si="119"/>
        <v>1</v>
      </c>
      <c r="R1466" s="34">
        <f t="shared" si="124"/>
        <v>0</v>
      </c>
      <c r="S1466" s="34">
        <f t="shared" si="121"/>
        <v>0</v>
      </c>
    </row>
    <row r="1467" spans="1:19" hidden="1" x14ac:dyDescent="0.25">
      <c r="A1467" s="2">
        <v>5</v>
      </c>
      <c r="B1467" s="2">
        <v>33400</v>
      </c>
      <c r="C1467" s="2" t="s">
        <v>507</v>
      </c>
      <c r="D1467" s="2">
        <v>4800085</v>
      </c>
      <c r="E1467" s="2" t="s">
        <v>507</v>
      </c>
      <c r="F1467" s="2" t="str">
        <f t="shared" si="122"/>
        <v>5334004800085</v>
      </c>
      <c r="G1467" s="2" t="s">
        <v>269</v>
      </c>
      <c r="H1467" s="4">
        <v>6000</v>
      </c>
      <c r="I1467" s="4">
        <v>0</v>
      </c>
      <c r="J1467" s="4">
        <v>6000</v>
      </c>
      <c r="K1467" s="4">
        <v>6000</v>
      </c>
      <c r="L1467" s="4">
        <v>6000</v>
      </c>
      <c r="M1467" s="4">
        <v>6000</v>
      </c>
      <c r="N1467" s="4">
        <v>0</v>
      </c>
      <c r="O1467" s="4">
        <v>0</v>
      </c>
      <c r="P1467" s="20">
        <f t="shared" si="123"/>
        <v>1</v>
      </c>
      <c r="Q1467" s="20">
        <f t="shared" si="119"/>
        <v>1</v>
      </c>
      <c r="R1467" s="34">
        <f t="shared" si="124"/>
        <v>0</v>
      </c>
      <c r="S1467" s="34">
        <f t="shared" si="121"/>
        <v>0</v>
      </c>
    </row>
    <row r="1468" spans="1:19" hidden="1" x14ac:dyDescent="0.25">
      <c r="A1468" s="2">
        <v>5</v>
      </c>
      <c r="B1468" s="2">
        <v>33400</v>
      </c>
      <c r="C1468" s="2" t="s">
        <v>507</v>
      </c>
      <c r="D1468" s="2">
        <v>4800086</v>
      </c>
      <c r="E1468" s="2" t="s">
        <v>507</v>
      </c>
      <c r="F1468" s="2" t="str">
        <f t="shared" si="122"/>
        <v>5334004800086</v>
      </c>
      <c r="G1468" s="2" t="s">
        <v>270</v>
      </c>
      <c r="H1468" s="4">
        <v>19000</v>
      </c>
      <c r="I1468" s="4">
        <v>-15000</v>
      </c>
      <c r="J1468" s="4">
        <v>4000</v>
      </c>
      <c r="K1468" s="4">
        <v>4000</v>
      </c>
      <c r="L1468" s="4">
        <v>4000</v>
      </c>
      <c r="M1468" s="4">
        <v>4000</v>
      </c>
      <c r="N1468" s="4">
        <v>0</v>
      </c>
      <c r="O1468" s="4">
        <v>0</v>
      </c>
      <c r="P1468" s="20">
        <f t="shared" si="123"/>
        <v>0.21052631578947367</v>
      </c>
      <c r="Q1468" s="20">
        <f t="shared" si="119"/>
        <v>1</v>
      </c>
      <c r="R1468" s="34">
        <f t="shared" si="124"/>
        <v>-15000</v>
      </c>
      <c r="S1468" s="34">
        <f t="shared" si="121"/>
        <v>0</v>
      </c>
    </row>
    <row r="1469" spans="1:19" hidden="1" x14ac:dyDescent="0.25">
      <c r="A1469" s="2">
        <v>5</v>
      </c>
      <c r="B1469" s="2">
        <v>33400</v>
      </c>
      <c r="C1469" s="2" t="s">
        <v>507</v>
      </c>
      <c r="D1469" s="2">
        <v>4800100</v>
      </c>
      <c r="E1469" s="2" t="s">
        <v>507</v>
      </c>
      <c r="F1469" s="2" t="str">
        <f t="shared" si="122"/>
        <v>5334004800100</v>
      </c>
      <c r="G1469" s="2" t="s">
        <v>271</v>
      </c>
      <c r="H1469" s="4">
        <v>4000</v>
      </c>
      <c r="I1469" s="4">
        <v>1000</v>
      </c>
      <c r="J1469" s="4">
        <v>5000</v>
      </c>
      <c r="K1469" s="4">
        <v>5000</v>
      </c>
      <c r="L1469" s="4">
        <v>4200</v>
      </c>
      <c r="M1469" s="4">
        <v>4200</v>
      </c>
      <c r="N1469" s="4">
        <v>0</v>
      </c>
      <c r="O1469" s="4">
        <v>800</v>
      </c>
      <c r="P1469" s="20">
        <f t="shared" si="123"/>
        <v>1.05</v>
      </c>
      <c r="Q1469" s="20">
        <f t="shared" si="119"/>
        <v>0.84</v>
      </c>
      <c r="R1469" s="34">
        <f t="shared" si="124"/>
        <v>200</v>
      </c>
      <c r="S1469" s="34">
        <f t="shared" si="121"/>
        <v>-800</v>
      </c>
    </row>
    <row r="1470" spans="1:19" hidden="1" x14ac:dyDescent="0.25">
      <c r="A1470" s="2">
        <v>5</v>
      </c>
      <c r="B1470" s="2">
        <v>33400</v>
      </c>
      <c r="C1470" s="2" t="s">
        <v>507</v>
      </c>
      <c r="D1470" s="2">
        <v>4800101</v>
      </c>
      <c r="E1470" s="2" t="s">
        <v>507</v>
      </c>
      <c r="F1470" s="2" t="str">
        <f t="shared" si="122"/>
        <v>5334004800101</v>
      </c>
      <c r="G1470" s="2" t="s">
        <v>272</v>
      </c>
      <c r="H1470" s="4">
        <v>2500</v>
      </c>
      <c r="I1470" s="4">
        <v>-2000</v>
      </c>
      <c r="J1470" s="4">
        <v>500</v>
      </c>
      <c r="K1470" s="4">
        <v>500</v>
      </c>
      <c r="L1470" s="4">
        <v>500</v>
      </c>
      <c r="M1470" s="4">
        <v>500</v>
      </c>
      <c r="N1470" s="4">
        <v>0</v>
      </c>
      <c r="O1470" s="4">
        <v>0</v>
      </c>
      <c r="P1470" s="20">
        <f t="shared" si="123"/>
        <v>0.2</v>
      </c>
      <c r="Q1470" s="20">
        <f t="shared" si="119"/>
        <v>1</v>
      </c>
      <c r="R1470" s="34">
        <f t="shared" si="124"/>
        <v>-2000</v>
      </c>
      <c r="S1470" s="34">
        <f t="shared" si="121"/>
        <v>0</v>
      </c>
    </row>
    <row r="1471" spans="1:19" hidden="1" x14ac:dyDescent="0.25">
      <c r="A1471" s="2">
        <v>5</v>
      </c>
      <c r="B1471" s="2">
        <v>33400</v>
      </c>
      <c r="C1471" s="2" t="s">
        <v>507</v>
      </c>
      <c r="D1471" s="2">
        <v>4800102</v>
      </c>
      <c r="E1471" s="2" t="s">
        <v>507</v>
      </c>
      <c r="F1471" s="2" t="str">
        <f t="shared" si="122"/>
        <v>5334004800102</v>
      </c>
      <c r="G1471" s="2" t="s">
        <v>273</v>
      </c>
      <c r="H1471" s="4">
        <v>5000</v>
      </c>
      <c r="I1471" s="4">
        <v>0</v>
      </c>
      <c r="J1471" s="4">
        <v>5000</v>
      </c>
      <c r="K1471" s="4">
        <v>5000</v>
      </c>
      <c r="L1471" s="4">
        <v>5000</v>
      </c>
      <c r="M1471" s="4">
        <v>5000</v>
      </c>
      <c r="N1471" s="4">
        <v>0</v>
      </c>
      <c r="O1471" s="4">
        <v>0</v>
      </c>
      <c r="P1471" s="20">
        <f t="shared" si="123"/>
        <v>1</v>
      </c>
      <c r="Q1471" s="20">
        <f t="shared" si="119"/>
        <v>1</v>
      </c>
      <c r="R1471" s="34">
        <f t="shared" si="124"/>
        <v>0</v>
      </c>
      <c r="S1471" s="34">
        <f t="shared" si="121"/>
        <v>0</v>
      </c>
    </row>
    <row r="1472" spans="1:19" hidden="1" x14ac:dyDescent="0.25">
      <c r="A1472" s="2">
        <v>5</v>
      </c>
      <c r="B1472" s="2">
        <v>33400</v>
      </c>
      <c r="C1472" s="2" t="s">
        <v>507</v>
      </c>
      <c r="D1472" s="2">
        <v>4800104</v>
      </c>
      <c r="E1472" s="2" t="s">
        <v>507</v>
      </c>
      <c r="F1472" s="2" t="str">
        <f t="shared" si="122"/>
        <v>5334004800104</v>
      </c>
      <c r="G1472" s="2" t="s">
        <v>274</v>
      </c>
      <c r="H1472" s="4">
        <v>500</v>
      </c>
      <c r="I1472" s="4">
        <v>500</v>
      </c>
      <c r="J1472" s="4">
        <v>1000</v>
      </c>
      <c r="K1472" s="4">
        <v>1000</v>
      </c>
      <c r="L1472" s="4">
        <v>500</v>
      </c>
      <c r="M1472" s="4">
        <v>500</v>
      </c>
      <c r="N1472" s="4">
        <v>0</v>
      </c>
      <c r="O1472" s="4">
        <v>500</v>
      </c>
      <c r="P1472" s="20">
        <f t="shared" si="123"/>
        <v>1</v>
      </c>
      <c r="Q1472" s="20">
        <f t="shared" si="119"/>
        <v>0.5</v>
      </c>
      <c r="R1472" s="34">
        <f t="shared" si="124"/>
        <v>0</v>
      </c>
      <c r="S1472" s="34">
        <f t="shared" si="121"/>
        <v>-500</v>
      </c>
    </row>
    <row r="1473" spans="1:19" hidden="1" x14ac:dyDescent="0.25">
      <c r="A1473" s="2">
        <v>5</v>
      </c>
      <c r="B1473" s="2">
        <v>33400</v>
      </c>
      <c r="C1473" s="2" t="s">
        <v>507</v>
      </c>
      <c r="D1473" s="2">
        <v>4800107</v>
      </c>
      <c r="E1473" s="2" t="s">
        <v>507</v>
      </c>
      <c r="F1473" s="2" t="str">
        <f t="shared" si="122"/>
        <v>5334004800107</v>
      </c>
      <c r="G1473" s="2" t="s">
        <v>275</v>
      </c>
      <c r="H1473" s="4">
        <v>1500</v>
      </c>
      <c r="I1473" s="4">
        <v>1500</v>
      </c>
      <c r="J1473" s="4">
        <v>3000</v>
      </c>
      <c r="K1473" s="4">
        <v>1500</v>
      </c>
      <c r="L1473" s="4">
        <v>1500</v>
      </c>
      <c r="M1473" s="4">
        <v>1500</v>
      </c>
      <c r="N1473" s="4">
        <v>0</v>
      </c>
      <c r="O1473" s="4">
        <v>1500</v>
      </c>
      <c r="P1473" s="20">
        <f t="shared" si="123"/>
        <v>1</v>
      </c>
      <c r="Q1473" s="20">
        <f t="shared" si="119"/>
        <v>0.5</v>
      </c>
      <c r="R1473" s="34">
        <f t="shared" si="124"/>
        <v>0</v>
      </c>
      <c r="S1473" s="34">
        <f t="shared" si="121"/>
        <v>-1500</v>
      </c>
    </row>
    <row r="1474" spans="1:19" hidden="1" x14ac:dyDescent="0.25">
      <c r="A1474" s="2">
        <v>5</v>
      </c>
      <c r="B1474" s="2">
        <v>33400</v>
      </c>
      <c r="C1474" s="2" t="s">
        <v>507</v>
      </c>
      <c r="D1474" s="2">
        <v>4800110</v>
      </c>
      <c r="E1474" s="2" t="s">
        <v>507</v>
      </c>
      <c r="F1474" s="2" t="str">
        <f t="shared" si="122"/>
        <v>5334004800110</v>
      </c>
      <c r="G1474" s="2" t="s">
        <v>276</v>
      </c>
      <c r="H1474" s="4">
        <v>5000</v>
      </c>
      <c r="I1474" s="4">
        <v>1000</v>
      </c>
      <c r="J1474" s="4">
        <v>6000</v>
      </c>
      <c r="K1474" s="4">
        <v>6000</v>
      </c>
      <c r="L1474" s="4">
        <v>5000</v>
      </c>
      <c r="M1474" s="4">
        <v>5000</v>
      </c>
      <c r="N1474" s="4">
        <v>0</v>
      </c>
      <c r="O1474" s="4">
        <v>1000</v>
      </c>
      <c r="P1474" s="20">
        <f t="shared" si="123"/>
        <v>1</v>
      </c>
      <c r="Q1474" s="20">
        <f t="shared" si="119"/>
        <v>0.83333333333333337</v>
      </c>
      <c r="R1474" s="34">
        <f t="shared" si="124"/>
        <v>0</v>
      </c>
      <c r="S1474" s="34">
        <f t="shared" si="121"/>
        <v>-1000</v>
      </c>
    </row>
    <row r="1475" spans="1:19" hidden="1" x14ac:dyDescent="0.25">
      <c r="A1475" s="2">
        <v>5</v>
      </c>
      <c r="B1475" s="2">
        <v>33400</v>
      </c>
      <c r="C1475" s="2" t="s">
        <v>507</v>
      </c>
      <c r="D1475" s="2">
        <v>4800200</v>
      </c>
      <c r="E1475" s="2" t="s">
        <v>507</v>
      </c>
      <c r="F1475" s="2" t="str">
        <f t="shared" si="122"/>
        <v>5334004800200</v>
      </c>
      <c r="G1475" s="2" t="s">
        <v>277</v>
      </c>
      <c r="H1475" s="4">
        <v>0</v>
      </c>
      <c r="I1475" s="4">
        <v>8500</v>
      </c>
      <c r="J1475" s="4">
        <v>8500</v>
      </c>
      <c r="K1475" s="4">
        <v>8500</v>
      </c>
      <c r="L1475" s="4">
        <v>8500</v>
      </c>
      <c r="M1475" s="4">
        <v>8500</v>
      </c>
      <c r="N1475" s="4">
        <v>0</v>
      </c>
      <c r="O1475" s="4">
        <v>0</v>
      </c>
      <c r="P1475" s="20" t="e">
        <f t="shared" si="123"/>
        <v>#DIV/0!</v>
      </c>
      <c r="Q1475" s="20">
        <f t="shared" ref="Q1475:Q1538" si="125">(L1475*100%)/J1475</f>
        <v>1</v>
      </c>
      <c r="R1475" s="34">
        <f t="shared" ref="R1475:R1538" si="126">L1475-H1475</f>
        <v>8500</v>
      </c>
      <c r="S1475" s="34">
        <f t="shared" ref="S1475:S1538" si="127">L1475-J1475</f>
        <v>0</v>
      </c>
    </row>
    <row r="1476" spans="1:19" hidden="1" x14ac:dyDescent="0.25">
      <c r="A1476" s="2">
        <v>5</v>
      </c>
      <c r="B1476" s="2">
        <v>33400</v>
      </c>
      <c r="C1476" s="2" t="s">
        <v>511</v>
      </c>
      <c r="D1476" s="2">
        <v>7800004</v>
      </c>
      <c r="E1476" s="2" t="s">
        <v>511</v>
      </c>
      <c r="F1476" s="2" t="str">
        <f t="shared" si="122"/>
        <v>5334007800004</v>
      </c>
      <c r="G1476" s="2" t="s">
        <v>278</v>
      </c>
      <c r="H1476" s="4">
        <v>14500</v>
      </c>
      <c r="I1476" s="4">
        <v>2242.5</v>
      </c>
      <c r="J1476" s="4">
        <v>16742.5</v>
      </c>
      <c r="K1476" s="4">
        <v>16742.5</v>
      </c>
      <c r="L1476" s="4">
        <v>16742.5</v>
      </c>
      <c r="M1476" s="4">
        <v>16742.5</v>
      </c>
      <c r="N1476" s="4">
        <v>0</v>
      </c>
      <c r="O1476" s="4">
        <v>0</v>
      </c>
      <c r="P1476" s="20">
        <f t="shared" si="123"/>
        <v>1.154655172413793</v>
      </c>
      <c r="Q1476" s="20">
        <f t="shared" si="125"/>
        <v>1</v>
      </c>
      <c r="R1476" s="34">
        <f t="shared" si="126"/>
        <v>2242.5</v>
      </c>
      <c r="S1476" s="34">
        <f t="shared" si="127"/>
        <v>0</v>
      </c>
    </row>
    <row r="1477" spans="1:19" hidden="1" x14ac:dyDescent="0.25">
      <c r="A1477" s="2">
        <v>5</v>
      </c>
      <c r="B1477" s="2">
        <v>33400</v>
      </c>
      <c r="C1477" s="2" t="s">
        <v>511</v>
      </c>
      <c r="D1477" s="2">
        <v>7800008</v>
      </c>
      <c r="E1477" s="2" t="s">
        <v>511</v>
      </c>
      <c r="F1477" s="2" t="str">
        <f t="shared" si="122"/>
        <v>5334007800008</v>
      </c>
      <c r="G1477" s="2" t="s">
        <v>279</v>
      </c>
      <c r="H1477" s="4">
        <v>8700</v>
      </c>
      <c r="I1477" s="4">
        <v>-3028</v>
      </c>
      <c r="J1477" s="4">
        <v>5672</v>
      </c>
      <c r="K1477" s="4">
        <v>5671.5</v>
      </c>
      <c r="L1477" s="4">
        <v>5671.5</v>
      </c>
      <c r="M1477" s="4">
        <v>5671.5</v>
      </c>
      <c r="N1477" s="4">
        <v>0</v>
      </c>
      <c r="O1477" s="4">
        <v>0.5</v>
      </c>
      <c r="P1477" s="20">
        <f t="shared" si="123"/>
        <v>0.65189655172413796</v>
      </c>
      <c r="Q1477" s="20">
        <f t="shared" si="125"/>
        <v>0.99991184767277852</v>
      </c>
      <c r="R1477" s="34">
        <f t="shared" si="126"/>
        <v>-3028.5</v>
      </c>
      <c r="S1477" s="34">
        <f t="shared" si="127"/>
        <v>-0.5</v>
      </c>
    </row>
    <row r="1478" spans="1:19" x14ac:dyDescent="0.25">
      <c r="A1478" s="2">
        <v>10</v>
      </c>
      <c r="B1478" s="2">
        <v>17200</v>
      </c>
      <c r="C1478" s="2" t="s">
        <v>506</v>
      </c>
      <c r="D1478" s="2">
        <v>6190038</v>
      </c>
      <c r="E1478" s="2" t="s">
        <v>506</v>
      </c>
      <c r="F1478" s="2" t="str">
        <f t="shared" si="122"/>
        <v>10172006190038</v>
      </c>
      <c r="G1478" s="2" t="s">
        <v>486</v>
      </c>
      <c r="H1478" s="4">
        <v>3000</v>
      </c>
      <c r="I1478" s="4">
        <v>0</v>
      </c>
      <c r="J1478" s="4">
        <v>3000</v>
      </c>
      <c r="K1478" s="4">
        <v>0</v>
      </c>
      <c r="L1478" s="4">
        <v>0</v>
      </c>
      <c r="M1478" s="4">
        <v>0</v>
      </c>
      <c r="N1478" s="4">
        <v>0</v>
      </c>
      <c r="O1478" s="4">
        <v>3000</v>
      </c>
      <c r="P1478" s="20">
        <f t="shared" si="123"/>
        <v>0</v>
      </c>
      <c r="Q1478" s="20">
        <f t="shared" si="125"/>
        <v>0</v>
      </c>
      <c r="R1478" s="34">
        <f t="shared" si="126"/>
        <v>-3000</v>
      </c>
      <c r="S1478" s="34">
        <f t="shared" si="127"/>
        <v>-3000</v>
      </c>
    </row>
    <row r="1479" spans="1:19" hidden="1" x14ac:dyDescent="0.25">
      <c r="A1479" s="2">
        <v>10</v>
      </c>
      <c r="B1479" s="2">
        <v>15100</v>
      </c>
      <c r="C1479" s="2" t="s">
        <v>505</v>
      </c>
      <c r="D1479" s="2">
        <v>2279906</v>
      </c>
      <c r="E1479" s="2" t="s">
        <v>505</v>
      </c>
      <c r="F1479" s="2" t="str">
        <f t="shared" si="122"/>
        <v>10151002279906</v>
      </c>
      <c r="G1479" s="2" t="s">
        <v>462</v>
      </c>
      <c r="H1479" s="4">
        <v>1000</v>
      </c>
      <c r="I1479" s="4">
        <v>0</v>
      </c>
      <c r="J1479" s="4">
        <v>1000</v>
      </c>
      <c r="K1479" s="4">
        <v>0</v>
      </c>
      <c r="L1479" s="4">
        <v>0</v>
      </c>
      <c r="M1479" s="4">
        <v>0</v>
      </c>
      <c r="N1479" s="4">
        <v>0</v>
      </c>
      <c r="O1479" s="4">
        <v>1000</v>
      </c>
      <c r="P1479" s="20">
        <f t="shared" si="123"/>
        <v>0</v>
      </c>
      <c r="Q1479" s="20">
        <f t="shared" si="125"/>
        <v>0</v>
      </c>
      <c r="R1479" s="34">
        <f t="shared" si="126"/>
        <v>-1000</v>
      </c>
      <c r="S1479" s="34">
        <f t="shared" si="127"/>
        <v>-1000</v>
      </c>
    </row>
    <row r="1480" spans="1:19" hidden="1" x14ac:dyDescent="0.25">
      <c r="A1480" s="2">
        <v>2</v>
      </c>
      <c r="B1480" s="2">
        <v>43000</v>
      </c>
      <c r="C1480" s="2" t="s">
        <v>505</v>
      </c>
      <c r="D1480" s="2">
        <v>2060003</v>
      </c>
      <c r="E1480" s="2" t="s">
        <v>505</v>
      </c>
      <c r="F1480" s="2" t="str">
        <f t="shared" si="122"/>
        <v>2430002060003</v>
      </c>
      <c r="G1480" s="2" t="s">
        <v>140</v>
      </c>
      <c r="H1480" s="4">
        <v>0</v>
      </c>
      <c r="I1480" s="4">
        <v>0</v>
      </c>
      <c r="J1480" s="4">
        <v>0</v>
      </c>
      <c r="K1480" s="4">
        <v>7260</v>
      </c>
      <c r="L1480" s="4">
        <v>7260</v>
      </c>
      <c r="M1480" s="4">
        <v>7260</v>
      </c>
      <c r="N1480" s="4">
        <v>0</v>
      </c>
      <c r="O1480" s="4">
        <v>-7260</v>
      </c>
      <c r="P1480" s="20" t="e">
        <f t="shared" si="123"/>
        <v>#DIV/0!</v>
      </c>
      <c r="Q1480" s="20" t="e">
        <f t="shared" si="125"/>
        <v>#DIV/0!</v>
      </c>
      <c r="R1480" s="34">
        <f t="shared" si="126"/>
        <v>7260</v>
      </c>
      <c r="S1480" s="34">
        <f t="shared" si="127"/>
        <v>7260</v>
      </c>
    </row>
    <row r="1481" spans="1:19" hidden="1" x14ac:dyDescent="0.25">
      <c r="A1481" s="2">
        <v>1</v>
      </c>
      <c r="B1481" s="2">
        <v>33301</v>
      </c>
      <c r="C1481" s="2" t="s">
        <v>505</v>
      </c>
      <c r="D1481" s="2">
        <v>2200101</v>
      </c>
      <c r="E1481" s="2" t="s">
        <v>505</v>
      </c>
      <c r="F1481" s="2" t="str">
        <f t="shared" si="122"/>
        <v>1333012200101</v>
      </c>
      <c r="G1481" s="2" t="s">
        <v>57</v>
      </c>
      <c r="H1481" s="4">
        <v>1000</v>
      </c>
      <c r="I1481" s="4">
        <v>0</v>
      </c>
      <c r="J1481" s="4">
        <v>1000</v>
      </c>
      <c r="K1481" s="4">
        <v>246.81</v>
      </c>
      <c r="L1481" s="4">
        <v>246.81</v>
      </c>
      <c r="M1481" s="4">
        <v>246.81</v>
      </c>
      <c r="N1481" s="4">
        <v>0</v>
      </c>
      <c r="O1481" s="4">
        <v>753.19</v>
      </c>
      <c r="P1481" s="20">
        <f t="shared" si="123"/>
        <v>0.24681</v>
      </c>
      <c r="Q1481" s="20">
        <f t="shared" si="125"/>
        <v>0.24681</v>
      </c>
      <c r="R1481" s="34">
        <f t="shared" si="126"/>
        <v>-753.19</v>
      </c>
      <c r="S1481" s="34">
        <f t="shared" si="127"/>
        <v>-753.19</v>
      </c>
    </row>
    <row r="1482" spans="1:19" hidden="1" x14ac:dyDescent="0.25">
      <c r="A1482" s="2">
        <v>1</v>
      </c>
      <c r="B1482" s="2">
        <v>33302</v>
      </c>
      <c r="C1482" s="2" t="s">
        <v>505</v>
      </c>
      <c r="D1482" s="2">
        <v>2200101</v>
      </c>
      <c r="E1482" s="2" t="s">
        <v>505</v>
      </c>
      <c r="F1482" s="2" t="str">
        <f t="shared" si="122"/>
        <v>1333022200101</v>
      </c>
      <c r="G1482" s="2" t="s">
        <v>57</v>
      </c>
      <c r="H1482" s="4">
        <v>1000</v>
      </c>
      <c r="I1482" s="4">
        <v>0</v>
      </c>
      <c r="J1482" s="4">
        <v>1000</v>
      </c>
      <c r="K1482" s="4">
        <v>368.18</v>
      </c>
      <c r="L1482" s="4">
        <v>368.18</v>
      </c>
      <c r="M1482" s="4">
        <v>368.18</v>
      </c>
      <c r="N1482" s="4">
        <v>0</v>
      </c>
      <c r="O1482" s="4">
        <v>631.82000000000005</v>
      </c>
      <c r="P1482" s="20">
        <f t="shared" si="123"/>
        <v>0.36818000000000001</v>
      </c>
      <c r="Q1482" s="20">
        <f t="shared" si="125"/>
        <v>0.36818000000000001</v>
      </c>
      <c r="R1482" s="34">
        <f t="shared" si="126"/>
        <v>-631.81999999999994</v>
      </c>
      <c r="S1482" s="34">
        <f t="shared" si="127"/>
        <v>-631.81999999999994</v>
      </c>
    </row>
    <row r="1483" spans="1:19" hidden="1" x14ac:dyDescent="0.25">
      <c r="A1483" s="2">
        <v>1</v>
      </c>
      <c r="B1483" s="2">
        <v>49100</v>
      </c>
      <c r="C1483" s="2" t="s">
        <v>505</v>
      </c>
      <c r="D1483" s="2">
        <v>2200101</v>
      </c>
      <c r="E1483" s="2" t="s">
        <v>505</v>
      </c>
      <c r="F1483" s="2" t="str">
        <f t="shared" si="122"/>
        <v>1491002200101</v>
      </c>
      <c r="G1483" s="2" t="s">
        <v>57</v>
      </c>
      <c r="H1483" s="4">
        <v>1200</v>
      </c>
      <c r="I1483" s="4">
        <v>0</v>
      </c>
      <c r="J1483" s="4">
        <v>1200</v>
      </c>
      <c r="K1483" s="4">
        <v>1193.57</v>
      </c>
      <c r="L1483" s="4">
        <v>1193.57</v>
      </c>
      <c r="M1483" s="4">
        <v>1193.57</v>
      </c>
      <c r="N1483" s="4">
        <v>0</v>
      </c>
      <c r="O1483" s="4">
        <v>6.43</v>
      </c>
      <c r="P1483" s="20">
        <f t="shared" si="123"/>
        <v>0.99464166666666665</v>
      </c>
      <c r="Q1483" s="20">
        <f t="shared" si="125"/>
        <v>0.99464166666666665</v>
      </c>
      <c r="R1483" s="34">
        <f t="shared" si="126"/>
        <v>-6.4300000000000637</v>
      </c>
      <c r="S1483" s="34">
        <f t="shared" si="127"/>
        <v>-6.4300000000000637</v>
      </c>
    </row>
    <row r="1484" spans="1:19" hidden="1" x14ac:dyDescent="0.25">
      <c r="A1484" s="2">
        <v>1</v>
      </c>
      <c r="B1484" s="2">
        <v>92000</v>
      </c>
      <c r="C1484" s="2" t="s">
        <v>505</v>
      </c>
      <c r="D1484" s="2">
        <v>2200101</v>
      </c>
      <c r="E1484" s="2" t="s">
        <v>505</v>
      </c>
      <c r="F1484" s="2" t="str">
        <f t="shared" si="122"/>
        <v>1920002200101</v>
      </c>
      <c r="G1484" s="2" t="s">
        <v>57</v>
      </c>
      <c r="H1484" s="4">
        <v>2500</v>
      </c>
      <c r="I1484" s="4">
        <v>0</v>
      </c>
      <c r="J1484" s="4">
        <v>2500</v>
      </c>
      <c r="K1484" s="4">
        <v>1915.35</v>
      </c>
      <c r="L1484" s="4">
        <v>1915.35</v>
      </c>
      <c r="M1484" s="4">
        <v>1915.35</v>
      </c>
      <c r="N1484" s="4">
        <v>0</v>
      </c>
      <c r="O1484" s="4">
        <v>584.65</v>
      </c>
      <c r="P1484" s="20">
        <f t="shared" si="123"/>
        <v>0.76613999999999993</v>
      </c>
      <c r="Q1484" s="20">
        <f t="shared" si="125"/>
        <v>0.76613999999999993</v>
      </c>
      <c r="R1484" s="34">
        <f t="shared" si="126"/>
        <v>-584.65000000000009</v>
      </c>
      <c r="S1484" s="34">
        <f t="shared" si="127"/>
        <v>-584.65000000000009</v>
      </c>
    </row>
    <row r="1485" spans="1:19" hidden="1" x14ac:dyDescent="0.25">
      <c r="A1485" s="2">
        <v>1</v>
      </c>
      <c r="B1485" s="2">
        <v>92001</v>
      </c>
      <c r="C1485" s="2" t="s">
        <v>505</v>
      </c>
      <c r="D1485" s="2">
        <v>2200101</v>
      </c>
      <c r="E1485" s="2" t="s">
        <v>505</v>
      </c>
      <c r="F1485" s="2" t="str">
        <f t="shared" si="122"/>
        <v>1920012200101</v>
      </c>
      <c r="G1485" s="2" t="s">
        <v>57</v>
      </c>
      <c r="H1485" s="4">
        <v>0</v>
      </c>
      <c r="I1485" s="4">
        <v>0</v>
      </c>
      <c r="J1485" s="4">
        <v>0</v>
      </c>
      <c r="K1485" s="4">
        <v>375.85</v>
      </c>
      <c r="L1485" s="4">
        <v>375.85</v>
      </c>
      <c r="M1485" s="4">
        <v>375.85</v>
      </c>
      <c r="N1485" s="4">
        <v>0</v>
      </c>
      <c r="O1485" s="4">
        <v>-375.85</v>
      </c>
      <c r="P1485" s="20" t="e">
        <f t="shared" si="123"/>
        <v>#DIV/0!</v>
      </c>
      <c r="Q1485" s="20" t="e">
        <f t="shared" si="125"/>
        <v>#DIV/0!</v>
      </c>
      <c r="R1485" s="34">
        <f t="shared" si="126"/>
        <v>375.85</v>
      </c>
      <c r="S1485" s="34">
        <f t="shared" si="127"/>
        <v>375.85</v>
      </c>
    </row>
    <row r="1486" spans="1:19" hidden="1" x14ac:dyDescent="0.25">
      <c r="A1486" s="2">
        <v>5</v>
      </c>
      <c r="B1486" s="2">
        <v>33210</v>
      </c>
      <c r="C1486" s="2" t="s">
        <v>505</v>
      </c>
      <c r="D1486" s="2">
        <v>2200101</v>
      </c>
      <c r="E1486" s="2" t="s">
        <v>505</v>
      </c>
      <c r="F1486" s="2" t="str">
        <f t="shared" si="122"/>
        <v>5332102200101</v>
      </c>
      <c r="G1486" s="2" t="s">
        <v>57</v>
      </c>
      <c r="H1486" s="4">
        <v>4500</v>
      </c>
      <c r="I1486" s="4">
        <v>0</v>
      </c>
      <c r="J1486" s="4">
        <v>4500</v>
      </c>
      <c r="K1486" s="4">
        <v>3143.51</v>
      </c>
      <c r="L1486" s="4">
        <v>3143.51</v>
      </c>
      <c r="M1486" s="4">
        <v>3143.51</v>
      </c>
      <c r="N1486" s="4">
        <v>0</v>
      </c>
      <c r="O1486" s="4">
        <v>1356.49</v>
      </c>
      <c r="P1486" s="20">
        <f t="shared" si="123"/>
        <v>0.69855777777777783</v>
      </c>
      <c r="Q1486" s="20">
        <f t="shared" si="125"/>
        <v>0.69855777777777783</v>
      </c>
      <c r="R1486" s="34">
        <f t="shared" si="126"/>
        <v>-1356.4899999999998</v>
      </c>
      <c r="S1486" s="34">
        <f t="shared" si="127"/>
        <v>-1356.4899999999998</v>
      </c>
    </row>
    <row r="1487" spans="1:19" hidden="1" x14ac:dyDescent="0.25">
      <c r="A1487" s="2">
        <v>1</v>
      </c>
      <c r="B1487" s="2">
        <v>92000</v>
      </c>
      <c r="C1487" s="2" t="s">
        <v>505</v>
      </c>
      <c r="D1487" s="2">
        <v>2270501</v>
      </c>
      <c r="E1487" s="2" t="s">
        <v>505</v>
      </c>
      <c r="F1487" s="2" t="str">
        <f t="shared" si="122"/>
        <v>1920002270501</v>
      </c>
      <c r="G1487" s="2" t="s">
        <v>114</v>
      </c>
      <c r="H1487" s="4">
        <v>2500</v>
      </c>
      <c r="I1487" s="4">
        <v>0</v>
      </c>
      <c r="J1487" s="4">
        <v>2500</v>
      </c>
      <c r="K1487" s="4">
        <v>2203.91</v>
      </c>
      <c r="L1487" s="4">
        <v>2203.91</v>
      </c>
      <c r="M1487" s="4">
        <v>2203.91</v>
      </c>
      <c r="N1487" s="4">
        <v>0</v>
      </c>
      <c r="O1487" s="4">
        <v>296.08999999999997</v>
      </c>
      <c r="P1487" s="20">
        <f t="shared" si="123"/>
        <v>0.8815639999999999</v>
      </c>
      <c r="Q1487" s="20">
        <f t="shared" si="125"/>
        <v>0.8815639999999999</v>
      </c>
      <c r="R1487" s="34">
        <f t="shared" si="126"/>
        <v>-296.09000000000015</v>
      </c>
      <c r="S1487" s="34">
        <f t="shared" si="127"/>
        <v>-296.09000000000015</v>
      </c>
    </row>
    <row r="1488" spans="1:19" hidden="1" x14ac:dyDescent="0.25">
      <c r="A1488" s="2">
        <v>5</v>
      </c>
      <c r="B1488" s="2">
        <v>33402</v>
      </c>
      <c r="C1488" s="2" t="s">
        <v>507</v>
      </c>
      <c r="D1488" s="2">
        <v>4490001</v>
      </c>
      <c r="E1488" s="2" t="s">
        <v>507</v>
      </c>
      <c r="F1488" s="2" t="str">
        <f t="shared" si="122"/>
        <v>5334024490001</v>
      </c>
      <c r="G1488" s="2" t="s">
        <v>282</v>
      </c>
      <c r="H1488" s="4">
        <v>171000</v>
      </c>
      <c r="I1488" s="4">
        <v>0</v>
      </c>
      <c r="J1488" s="4">
        <v>171000</v>
      </c>
      <c r="K1488" s="4">
        <v>171000</v>
      </c>
      <c r="L1488" s="4">
        <v>171000</v>
      </c>
      <c r="M1488" s="4">
        <v>171000</v>
      </c>
      <c r="N1488" s="4">
        <v>0</v>
      </c>
      <c r="O1488" s="4">
        <v>0</v>
      </c>
      <c r="P1488" s="20">
        <f t="shared" si="123"/>
        <v>1</v>
      </c>
      <c r="Q1488" s="20">
        <f t="shared" si="125"/>
        <v>1</v>
      </c>
      <c r="R1488" s="34">
        <f t="shared" si="126"/>
        <v>0</v>
      </c>
      <c r="S1488" s="34">
        <f t="shared" si="127"/>
        <v>0</v>
      </c>
    </row>
    <row r="1489" spans="1:19" hidden="1" x14ac:dyDescent="0.25">
      <c r="A1489" s="2">
        <v>5</v>
      </c>
      <c r="B1489" s="2">
        <v>33402</v>
      </c>
      <c r="C1489" s="2" t="s">
        <v>507</v>
      </c>
      <c r="D1489" s="2">
        <v>4490002</v>
      </c>
      <c r="E1489" s="2" t="s">
        <v>507</v>
      </c>
      <c r="F1489" s="2" t="str">
        <f t="shared" si="122"/>
        <v>5334024490002</v>
      </c>
      <c r="G1489" s="2" t="s">
        <v>283</v>
      </c>
      <c r="H1489" s="4">
        <v>45000</v>
      </c>
      <c r="I1489" s="4">
        <v>0</v>
      </c>
      <c r="J1489" s="4">
        <v>45000</v>
      </c>
      <c r="K1489" s="4">
        <v>45000</v>
      </c>
      <c r="L1489" s="4">
        <v>45000</v>
      </c>
      <c r="M1489" s="4">
        <v>45000</v>
      </c>
      <c r="N1489" s="4">
        <v>0</v>
      </c>
      <c r="O1489" s="4">
        <v>0</v>
      </c>
      <c r="P1489" s="20">
        <f t="shared" si="123"/>
        <v>1</v>
      </c>
      <c r="Q1489" s="20">
        <f t="shared" si="125"/>
        <v>1</v>
      </c>
      <c r="R1489" s="34">
        <f t="shared" si="126"/>
        <v>0</v>
      </c>
      <c r="S1489" s="34">
        <f t="shared" si="127"/>
        <v>0</v>
      </c>
    </row>
    <row r="1490" spans="1:19" hidden="1" x14ac:dyDescent="0.25">
      <c r="A1490" s="2">
        <v>1</v>
      </c>
      <c r="B1490" s="2">
        <v>92000</v>
      </c>
      <c r="C1490" s="2" t="s">
        <v>505</v>
      </c>
      <c r="D1490" s="2">
        <v>2210501</v>
      </c>
      <c r="E1490" s="2" t="s">
        <v>505</v>
      </c>
      <c r="F1490" s="2" t="str">
        <f t="shared" si="122"/>
        <v>1920002210501</v>
      </c>
      <c r="G1490" s="2" t="s">
        <v>108</v>
      </c>
      <c r="H1490" s="4">
        <v>1300</v>
      </c>
      <c r="I1490" s="4">
        <v>0</v>
      </c>
      <c r="J1490" s="4">
        <v>1300</v>
      </c>
      <c r="K1490" s="4">
        <v>1574.99</v>
      </c>
      <c r="L1490" s="4">
        <v>1574.99</v>
      </c>
      <c r="M1490" s="4">
        <v>1574.99</v>
      </c>
      <c r="N1490" s="4">
        <v>0</v>
      </c>
      <c r="O1490" s="4">
        <v>-274.99</v>
      </c>
      <c r="P1490" s="20">
        <f t="shared" si="123"/>
        <v>1.2115307692307693</v>
      </c>
      <c r="Q1490" s="20">
        <f t="shared" si="125"/>
        <v>1.2115307692307693</v>
      </c>
      <c r="R1490" s="34">
        <f t="shared" si="126"/>
        <v>274.99</v>
      </c>
      <c r="S1490" s="34">
        <f t="shared" si="127"/>
        <v>274.99</v>
      </c>
    </row>
    <row r="1491" spans="1:19" hidden="1" x14ac:dyDescent="0.25">
      <c r="A1491" s="2">
        <v>2</v>
      </c>
      <c r="B1491" s="2">
        <v>13200</v>
      </c>
      <c r="C1491" s="2" t="s">
        <v>505</v>
      </c>
      <c r="D1491" s="2">
        <v>2210501</v>
      </c>
      <c r="E1491" s="2" t="s">
        <v>505</v>
      </c>
      <c r="F1491" s="2" t="str">
        <f t="shared" si="122"/>
        <v>2132002210501</v>
      </c>
      <c r="G1491" s="2" t="s">
        <v>108</v>
      </c>
      <c r="H1491" s="4">
        <v>1000</v>
      </c>
      <c r="I1491" s="4">
        <v>0</v>
      </c>
      <c r="J1491" s="4">
        <v>1000</v>
      </c>
      <c r="K1491" s="4">
        <v>661.37</v>
      </c>
      <c r="L1491" s="4">
        <v>661.37</v>
      </c>
      <c r="M1491" s="4">
        <v>661.37</v>
      </c>
      <c r="N1491" s="4">
        <v>0</v>
      </c>
      <c r="O1491" s="4">
        <v>338.63</v>
      </c>
      <c r="P1491" s="20">
        <f t="shared" si="123"/>
        <v>0.66137000000000001</v>
      </c>
      <c r="Q1491" s="20">
        <f t="shared" si="125"/>
        <v>0.66137000000000001</v>
      </c>
      <c r="R1491" s="34">
        <f t="shared" si="126"/>
        <v>-338.63</v>
      </c>
      <c r="S1491" s="34">
        <f t="shared" si="127"/>
        <v>-338.63</v>
      </c>
    </row>
    <row r="1492" spans="1:19" hidden="1" x14ac:dyDescent="0.25">
      <c r="A1492" s="2">
        <v>2</v>
      </c>
      <c r="B1492" s="2">
        <v>43301</v>
      </c>
      <c r="C1492" s="2" t="s">
        <v>505</v>
      </c>
      <c r="D1492" s="2">
        <v>2210501</v>
      </c>
      <c r="E1492" s="2" t="s">
        <v>505</v>
      </c>
      <c r="F1492" s="2" t="str">
        <f t="shared" si="122"/>
        <v>2433012210501</v>
      </c>
      <c r="G1492" s="2" t="s">
        <v>108</v>
      </c>
      <c r="H1492" s="4">
        <v>100</v>
      </c>
      <c r="I1492" s="4">
        <v>0</v>
      </c>
      <c r="J1492" s="4">
        <v>100</v>
      </c>
      <c r="K1492" s="4">
        <v>0</v>
      </c>
      <c r="L1492" s="4">
        <v>0</v>
      </c>
      <c r="M1492" s="4">
        <v>0</v>
      </c>
      <c r="N1492" s="4">
        <v>0</v>
      </c>
      <c r="O1492" s="4">
        <v>100</v>
      </c>
      <c r="P1492" s="20">
        <f t="shared" si="123"/>
        <v>0</v>
      </c>
      <c r="Q1492" s="20">
        <f t="shared" si="125"/>
        <v>0</v>
      </c>
      <c r="R1492" s="34">
        <f t="shared" si="126"/>
        <v>-100</v>
      </c>
      <c r="S1492" s="34">
        <f t="shared" si="127"/>
        <v>-100</v>
      </c>
    </row>
    <row r="1493" spans="1:19" hidden="1" x14ac:dyDescent="0.25">
      <c r="A1493" s="2">
        <v>6</v>
      </c>
      <c r="B1493" s="2">
        <v>24100</v>
      </c>
      <c r="C1493" s="2" t="s">
        <v>505</v>
      </c>
      <c r="D1493" s="2">
        <v>2210501</v>
      </c>
      <c r="E1493" s="2" t="s">
        <v>505</v>
      </c>
      <c r="F1493" s="2" t="str">
        <f t="shared" si="122"/>
        <v>6241002210501</v>
      </c>
      <c r="G1493" s="2" t="s">
        <v>108</v>
      </c>
      <c r="H1493" s="4">
        <v>250</v>
      </c>
      <c r="I1493" s="4">
        <v>0</v>
      </c>
      <c r="J1493" s="4">
        <v>250</v>
      </c>
      <c r="K1493" s="4">
        <v>193.88</v>
      </c>
      <c r="L1493" s="4">
        <v>193.88</v>
      </c>
      <c r="M1493" s="4">
        <v>193.88</v>
      </c>
      <c r="N1493" s="4">
        <v>0</v>
      </c>
      <c r="O1493" s="4">
        <v>56.12</v>
      </c>
      <c r="P1493" s="20">
        <f t="shared" si="123"/>
        <v>0.77551999999999999</v>
      </c>
      <c r="Q1493" s="20">
        <f t="shared" si="125"/>
        <v>0.77551999999999999</v>
      </c>
      <c r="R1493" s="34">
        <f t="shared" si="126"/>
        <v>-56.120000000000005</v>
      </c>
      <c r="S1493" s="34">
        <f t="shared" si="127"/>
        <v>-56.120000000000005</v>
      </c>
    </row>
    <row r="1494" spans="1:19" hidden="1" x14ac:dyDescent="0.25">
      <c r="A1494" s="2">
        <v>6</v>
      </c>
      <c r="B1494" s="2">
        <v>32304</v>
      </c>
      <c r="C1494" s="2" t="s">
        <v>505</v>
      </c>
      <c r="D1494" s="2">
        <v>2210501</v>
      </c>
      <c r="E1494" s="2" t="s">
        <v>505</v>
      </c>
      <c r="F1494" s="2" t="str">
        <f t="shared" si="122"/>
        <v>6323042210501</v>
      </c>
      <c r="G1494" s="2" t="s">
        <v>108</v>
      </c>
      <c r="H1494" s="4">
        <v>300</v>
      </c>
      <c r="I1494" s="4">
        <v>0</v>
      </c>
      <c r="J1494" s="4">
        <v>300</v>
      </c>
      <c r="K1494" s="4">
        <v>396.6</v>
      </c>
      <c r="L1494" s="4">
        <v>396.6</v>
      </c>
      <c r="M1494" s="4">
        <v>396.6</v>
      </c>
      <c r="N1494" s="4">
        <v>0</v>
      </c>
      <c r="O1494" s="4">
        <v>-96.6</v>
      </c>
      <c r="P1494" s="20">
        <f t="shared" si="123"/>
        <v>1.3220000000000001</v>
      </c>
      <c r="Q1494" s="20">
        <f t="shared" si="125"/>
        <v>1.3220000000000001</v>
      </c>
      <c r="R1494" s="34">
        <f t="shared" si="126"/>
        <v>96.600000000000023</v>
      </c>
      <c r="S1494" s="34">
        <f t="shared" si="127"/>
        <v>96.600000000000023</v>
      </c>
    </row>
    <row r="1495" spans="1:19" hidden="1" x14ac:dyDescent="0.25">
      <c r="A1495" s="2">
        <v>6</v>
      </c>
      <c r="B1495" s="2">
        <v>32305</v>
      </c>
      <c r="C1495" s="2" t="s">
        <v>505</v>
      </c>
      <c r="D1495" s="2">
        <v>2210501</v>
      </c>
      <c r="E1495" s="2" t="s">
        <v>505</v>
      </c>
      <c r="F1495" s="2" t="str">
        <f t="shared" ref="F1495:F1558" si="128">_xlfn.CONCAT(A1495,B1495,D1495)</f>
        <v>6323052210501</v>
      </c>
      <c r="G1495" s="2" t="s">
        <v>108</v>
      </c>
      <c r="H1495" s="4">
        <v>300</v>
      </c>
      <c r="I1495" s="4">
        <v>0</v>
      </c>
      <c r="J1495" s="4">
        <v>300</v>
      </c>
      <c r="K1495" s="4">
        <v>353.91</v>
      </c>
      <c r="L1495" s="4">
        <v>353.91</v>
      </c>
      <c r="M1495" s="4">
        <v>353.91</v>
      </c>
      <c r="N1495" s="4">
        <v>0</v>
      </c>
      <c r="O1495" s="4">
        <v>-53.91</v>
      </c>
      <c r="P1495" s="20">
        <f t="shared" ref="P1495:P1558" si="129">(L1495*100%)/H1495</f>
        <v>1.1797000000000002</v>
      </c>
      <c r="Q1495" s="20">
        <f t="shared" si="125"/>
        <v>1.1797000000000002</v>
      </c>
      <c r="R1495" s="34">
        <f t="shared" si="126"/>
        <v>53.910000000000025</v>
      </c>
      <c r="S1495" s="34">
        <f t="shared" si="127"/>
        <v>53.910000000000025</v>
      </c>
    </row>
    <row r="1496" spans="1:19" hidden="1" x14ac:dyDescent="0.25">
      <c r="A1496" s="2">
        <v>6</v>
      </c>
      <c r="B1496" s="2">
        <v>32701</v>
      </c>
      <c r="C1496" s="2" t="s">
        <v>505</v>
      </c>
      <c r="D1496" s="2">
        <v>2210501</v>
      </c>
      <c r="E1496" s="2" t="s">
        <v>505</v>
      </c>
      <c r="F1496" s="2" t="str">
        <f t="shared" si="128"/>
        <v>6327012210501</v>
      </c>
      <c r="G1496" s="2" t="s">
        <v>108</v>
      </c>
      <c r="H1496" s="4">
        <v>200</v>
      </c>
      <c r="I1496" s="4">
        <v>0</v>
      </c>
      <c r="J1496" s="4">
        <v>200</v>
      </c>
      <c r="K1496" s="4">
        <v>237.47</v>
      </c>
      <c r="L1496" s="4">
        <v>237.47</v>
      </c>
      <c r="M1496" s="4">
        <v>237.47</v>
      </c>
      <c r="N1496" s="4">
        <v>0</v>
      </c>
      <c r="O1496" s="4">
        <v>-37.47</v>
      </c>
      <c r="P1496" s="20">
        <f t="shared" si="129"/>
        <v>1.1873499999999999</v>
      </c>
      <c r="Q1496" s="20">
        <f t="shared" si="125"/>
        <v>1.1873499999999999</v>
      </c>
      <c r="R1496" s="34">
        <f t="shared" si="126"/>
        <v>37.47</v>
      </c>
      <c r="S1496" s="34">
        <f t="shared" si="127"/>
        <v>37.47</v>
      </c>
    </row>
    <row r="1497" spans="1:19" hidden="1" x14ac:dyDescent="0.25">
      <c r="A1497" s="2">
        <v>7</v>
      </c>
      <c r="B1497" s="2">
        <v>23100</v>
      </c>
      <c r="C1497" s="2" t="s">
        <v>505</v>
      </c>
      <c r="D1497" s="2">
        <v>2210501</v>
      </c>
      <c r="E1497" s="2" t="s">
        <v>505</v>
      </c>
      <c r="F1497" s="2" t="str">
        <f t="shared" si="128"/>
        <v>7231002210501</v>
      </c>
      <c r="G1497" s="2" t="s">
        <v>108</v>
      </c>
      <c r="H1497" s="4">
        <v>100</v>
      </c>
      <c r="I1497" s="4">
        <v>0</v>
      </c>
      <c r="J1497" s="4">
        <v>100</v>
      </c>
      <c r="K1497" s="4">
        <v>75.510000000000005</v>
      </c>
      <c r="L1497" s="4">
        <v>75.510000000000005</v>
      </c>
      <c r="M1497" s="4">
        <v>75.510000000000005</v>
      </c>
      <c r="N1497" s="4">
        <v>0</v>
      </c>
      <c r="O1497" s="4">
        <v>24.49</v>
      </c>
      <c r="P1497" s="20">
        <f t="shared" si="129"/>
        <v>0.7551000000000001</v>
      </c>
      <c r="Q1497" s="20">
        <f t="shared" si="125"/>
        <v>0.7551000000000001</v>
      </c>
      <c r="R1497" s="34">
        <f t="shared" si="126"/>
        <v>-24.489999999999995</v>
      </c>
      <c r="S1497" s="34">
        <f t="shared" si="127"/>
        <v>-24.489999999999995</v>
      </c>
    </row>
    <row r="1498" spans="1:19" hidden="1" x14ac:dyDescent="0.25">
      <c r="A1498" s="2">
        <v>7</v>
      </c>
      <c r="B1498" s="2">
        <v>23104</v>
      </c>
      <c r="C1498" s="2" t="s">
        <v>505</v>
      </c>
      <c r="D1498" s="2">
        <v>2210501</v>
      </c>
      <c r="E1498" s="2" t="s">
        <v>505</v>
      </c>
      <c r="F1498" s="2" t="str">
        <f t="shared" si="128"/>
        <v>7231042210501</v>
      </c>
      <c r="G1498" s="2" t="s">
        <v>108</v>
      </c>
      <c r="H1498" s="4">
        <v>12000</v>
      </c>
      <c r="I1498" s="4">
        <v>0</v>
      </c>
      <c r="J1498" s="4">
        <v>12000</v>
      </c>
      <c r="K1498" s="4">
        <v>11995.51</v>
      </c>
      <c r="L1498" s="4">
        <v>11881.57</v>
      </c>
      <c r="M1498" s="4">
        <v>11881.57</v>
      </c>
      <c r="N1498" s="4">
        <v>0</v>
      </c>
      <c r="O1498" s="4">
        <v>118.43</v>
      </c>
      <c r="P1498" s="20">
        <f t="shared" si="129"/>
        <v>0.99013083333333329</v>
      </c>
      <c r="Q1498" s="20">
        <f t="shared" si="125"/>
        <v>0.99013083333333329</v>
      </c>
      <c r="R1498" s="34">
        <f t="shared" si="126"/>
        <v>-118.43000000000029</v>
      </c>
      <c r="S1498" s="34">
        <f t="shared" si="127"/>
        <v>-118.43000000000029</v>
      </c>
    </row>
    <row r="1499" spans="1:19" hidden="1" x14ac:dyDescent="0.25">
      <c r="A1499" s="2">
        <v>8</v>
      </c>
      <c r="B1499" s="2">
        <v>32702</v>
      </c>
      <c r="C1499" s="2" t="s">
        <v>505</v>
      </c>
      <c r="D1499" s="2">
        <v>2210501</v>
      </c>
      <c r="E1499" s="2" t="s">
        <v>505</v>
      </c>
      <c r="F1499" s="2" t="str">
        <f t="shared" si="128"/>
        <v>8327022210501</v>
      </c>
      <c r="G1499" s="2" t="s">
        <v>108</v>
      </c>
      <c r="H1499" s="4">
        <v>100</v>
      </c>
      <c r="I1499" s="4">
        <v>0</v>
      </c>
      <c r="J1499" s="4">
        <v>100</v>
      </c>
      <c r="K1499" s="4">
        <v>75.510000000000005</v>
      </c>
      <c r="L1499" s="4">
        <v>75.510000000000005</v>
      </c>
      <c r="M1499" s="4">
        <v>75.510000000000005</v>
      </c>
      <c r="N1499" s="4">
        <v>0</v>
      </c>
      <c r="O1499" s="4">
        <v>24.49</v>
      </c>
      <c r="P1499" s="20">
        <f t="shared" si="129"/>
        <v>0.7551000000000001</v>
      </c>
      <c r="Q1499" s="20">
        <f t="shared" si="125"/>
        <v>0.7551000000000001</v>
      </c>
      <c r="R1499" s="34">
        <f t="shared" si="126"/>
        <v>-24.489999999999995</v>
      </c>
      <c r="S1499" s="34">
        <f t="shared" si="127"/>
        <v>-24.489999999999995</v>
      </c>
    </row>
    <row r="1500" spans="1:19" hidden="1" x14ac:dyDescent="0.25">
      <c r="A1500" s="2">
        <v>9</v>
      </c>
      <c r="B1500" s="2">
        <v>34000</v>
      </c>
      <c r="C1500" s="2" t="s">
        <v>505</v>
      </c>
      <c r="D1500" s="2">
        <v>2210501</v>
      </c>
      <c r="E1500" s="2" t="s">
        <v>505</v>
      </c>
      <c r="F1500" s="2" t="str">
        <f t="shared" si="128"/>
        <v>9340002210501</v>
      </c>
      <c r="G1500" s="2" t="s">
        <v>108</v>
      </c>
      <c r="H1500" s="4">
        <v>475</v>
      </c>
      <c r="I1500" s="4">
        <v>0</v>
      </c>
      <c r="J1500" s="4">
        <v>475</v>
      </c>
      <c r="K1500" s="4">
        <v>285.08</v>
      </c>
      <c r="L1500" s="4">
        <v>285.08</v>
      </c>
      <c r="M1500" s="4">
        <v>285.08</v>
      </c>
      <c r="N1500" s="4">
        <v>0</v>
      </c>
      <c r="O1500" s="4">
        <v>189.92</v>
      </c>
      <c r="P1500" s="20">
        <f t="shared" si="129"/>
        <v>0.60016842105263157</v>
      </c>
      <c r="Q1500" s="20">
        <f t="shared" si="125"/>
        <v>0.60016842105263157</v>
      </c>
      <c r="R1500" s="34">
        <f t="shared" si="126"/>
        <v>-189.92000000000002</v>
      </c>
      <c r="S1500" s="34">
        <f t="shared" si="127"/>
        <v>-189.92000000000002</v>
      </c>
    </row>
    <row r="1501" spans="1:19" hidden="1" x14ac:dyDescent="0.25">
      <c r="A1501" s="2">
        <v>1</v>
      </c>
      <c r="B1501" s="2">
        <v>33302</v>
      </c>
      <c r="C1501" s="2" t="s">
        <v>505</v>
      </c>
      <c r="D1501" s="2">
        <v>2211001</v>
      </c>
      <c r="E1501" s="2" t="s">
        <v>505</v>
      </c>
      <c r="F1501" s="2" t="str">
        <f t="shared" si="128"/>
        <v>1333022211001</v>
      </c>
      <c r="G1501" s="2" t="s">
        <v>76</v>
      </c>
      <c r="H1501" s="4">
        <v>100</v>
      </c>
      <c r="I1501" s="4">
        <v>0</v>
      </c>
      <c r="J1501" s="4">
        <v>100</v>
      </c>
      <c r="K1501" s="4">
        <v>51.73</v>
      </c>
      <c r="L1501" s="4">
        <v>51.73</v>
      </c>
      <c r="M1501" s="4">
        <v>51.73</v>
      </c>
      <c r="N1501" s="4">
        <v>0</v>
      </c>
      <c r="O1501" s="4">
        <v>48.27</v>
      </c>
      <c r="P1501" s="20">
        <f t="shared" si="129"/>
        <v>0.51729999999999998</v>
      </c>
      <c r="Q1501" s="20">
        <f t="shared" si="125"/>
        <v>0.51729999999999998</v>
      </c>
      <c r="R1501" s="34">
        <f t="shared" si="126"/>
        <v>-48.27</v>
      </c>
      <c r="S1501" s="34">
        <f t="shared" si="127"/>
        <v>-48.27</v>
      </c>
    </row>
    <row r="1502" spans="1:19" hidden="1" x14ac:dyDescent="0.25">
      <c r="A1502" s="2">
        <v>1</v>
      </c>
      <c r="B1502" s="2">
        <v>92000</v>
      </c>
      <c r="C1502" s="2" t="s">
        <v>505</v>
      </c>
      <c r="D1502" s="2">
        <v>2211001</v>
      </c>
      <c r="E1502" s="2" t="s">
        <v>505</v>
      </c>
      <c r="F1502" s="2" t="str">
        <f t="shared" si="128"/>
        <v>1920002211001</v>
      </c>
      <c r="G1502" s="2" t="s">
        <v>76</v>
      </c>
      <c r="H1502" s="4">
        <v>1000</v>
      </c>
      <c r="I1502" s="4">
        <v>0</v>
      </c>
      <c r="J1502" s="4">
        <v>1000</v>
      </c>
      <c r="K1502" s="4">
        <v>1492.16</v>
      </c>
      <c r="L1502" s="4">
        <v>1492.16</v>
      </c>
      <c r="M1502" s="4">
        <v>1492.16</v>
      </c>
      <c r="N1502" s="4">
        <v>0</v>
      </c>
      <c r="O1502" s="4">
        <v>-492.16</v>
      </c>
      <c r="P1502" s="20">
        <f t="shared" si="129"/>
        <v>1.4921600000000002</v>
      </c>
      <c r="Q1502" s="20">
        <f t="shared" si="125"/>
        <v>1.4921600000000002</v>
      </c>
      <c r="R1502" s="34">
        <f t="shared" si="126"/>
        <v>492.16000000000008</v>
      </c>
      <c r="S1502" s="34">
        <f t="shared" si="127"/>
        <v>492.16000000000008</v>
      </c>
    </row>
    <row r="1503" spans="1:19" hidden="1" x14ac:dyDescent="0.25">
      <c r="A1503" s="2">
        <v>1</v>
      </c>
      <c r="B1503" s="2">
        <v>92001</v>
      </c>
      <c r="C1503" s="2" t="s">
        <v>505</v>
      </c>
      <c r="D1503" s="2">
        <v>2211001</v>
      </c>
      <c r="E1503" s="2" t="s">
        <v>505</v>
      </c>
      <c r="F1503" s="2" t="str">
        <f t="shared" si="128"/>
        <v>1920012211001</v>
      </c>
      <c r="G1503" s="2" t="s">
        <v>76</v>
      </c>
      <c r="H1503" s="4">
        <v>100</v>
      </c>
      <c r="I1503" s="4">
        <v>0</v>
      </c>
      <c r="J1503" s="4">
        <v>100</v>
      </c>
      <c r="K1503" s="4">
        <v>97.43</v>
      </c>
      <c r="L1503" s="4">
        <v>97.43</v>
      </c>
      <c r="M1503" s="4">
        <v>97.43</v>
      </c>
      <c r="N1503" s="4">
        <v>0</v>
      </c>
      <c r="O1503" s="4">
        <v>2.57</v>
      </c>
      <c r="P1503" s="20">
        <f t="shared" si="129"/>
        <v>0.97430000000000005</v>
      </c>
      <c r="Q1503" s="20">
        <f t="shared" si="125"/>
        <v>0.97430000000000005</v>
      </c>
      <c r="R1503" s="34">
        <f t="shared" si="126"/>
        <v>-2.5699999999999932</v>
      </c>
      <c r="S1503" s="34">
        <f t="shared" si="127"/>
        <v>-2.5699999999999932</v>
      </c>
    </row>
    <row r="1504" spans="1:19" hidden="1" x14ac:dyDescent="0.25">
      <c r="A1504" s="2">
        <v>2</v>
      </c>
      <c r="B1504" s="2">
        <v>13200</v>
      </c>
      <c r="C1504" s="2" t="s">
        <v>505</v>
      </c>
      <c r="D1504" s="2">
        <v>2211001</v>
      </c>
      <c r="E1504" s="2" t="s">
        <v>505</v>
      </c>
      <c r="F1504" s="2" t="str">
        <f t="shared" si="128"/>
        <v>2132002211001</v>
      </c>
      <c r="G1504" s="2" t="s">
        <v>76</v>
      </c>
      <c r="H1504" s="4">
        <v>100</v>
      </c>
      <c r="I1504" s="4">
        <v>0</v>
      </c>
      <c r="J1504" s="4">
        <v>100</v>
      </c>
      <c r="K1504" s="4">
        <v>97.43</v>
      </c>
      <c r="L1504" s="4">
        <v>97.43</v>
      </c>
      <c r="M1504" s="4">
        <v>97.43</v>
      </c>
      <c r="N1504" s="4">
        <v>0</v>
      </c>
      <c r="O1504" s="4">
        <v>2.57</v>
      </c>
      <c r="P1504" s="20">
        <f t="shared" si="129"/>
        <v>0.97430000000000005</v>
      </c>
      <c r="Q1504" s="20">
        <f t="shared" si="125"/>
        <v>0.97430000000000005</v>
      </c>
      <c r="R1504" s="34">
        <f t="shared" si="126"/>
        <v>-2.5699999999999932</v>
      </c>
      <c r="S1504" s="34">
        <f t="shared" si="127"/>
        <v>-2.5699999999999932</v>
      </c>
    </row>
    <row r="1505" spans="1:19" hidden="1" x14ac:dyDescent="0.25">
      <c r="A1505" s="2">
        <v>2</v>
      </c>
      <c r="B1505" s="2">
        <v>43110</v>
      </c>
      <c r="C1505" s="2" t="s">
        <v>505</v>
      </c>
      <c r="D1505" s="2">
        <v>2211001</v>
      </c>
      <c r="E1505" s="2" t="s">
        <v>505</v>
      </c>
      <c r="F1505" s="2" t="str">
        <f t="shared" si="128"/>
        <v>2431102211001</v>
      </c>
      <c r="G1505" s="2" t="s">
        <v>76</v>
      </c>
      <c r="H1505" s="4">
        <v>100</v>
      </c>
      <c r="I1505" s="4">
        <v>0</v>
      </c>
      <c r="J1505" s="4">
        <v>100</v>
      </c>
      <c r="K1505" s="4">
        <v>0</v>
      </c>
      <c r="L1505" s="4">
        <v>0</v>
      </c>
      <c r="M1505" s="4">
        <v>0</v>
      </c>
      <c r="N1505" s="4">
        <v>0</v>
      </c>
      <c r="O1505" s="4">
        <v>100</v>
      </c>
      <c r="P1505" s="20">
        <f t="shared" si="129"/>
        <v>0</v>
      </c>
      <c r="Q1505" s="20">
        <f t="shared" si="125"/>
        <v>0</v>
      </c>
      <c r="R1505" s="34">
        <f t="shared" si="126"/>
        <v>-100</v>
      </c>
      <c r="S1505" s="34">
        <f t="shared" si="127"/>
        <v>-100</v>
      </c>
    </row>
    <row r="1506" spans="1:19" hidden="1" x14ac:dyDescent="0.25">
      <c r="A1506" s="2">
        <v>2</v>
      </c>
      <c r="B1506" s="2">
        <v>43111</v>
      </c>
      <c r="C1506" s="2" t="s">
        <v>505</v>
      </c>
      <c r="D1506" s="2">
        <v>2211001</v>
      </c>
      <c r="E1506" s="2" t="s">
        <v>505</v>
      </c>
      <c r="F1506" s="2" t="str">
        <f t="shared" si="128"/>
        <v>2431112211001</v>
      </c>
      <c r="G1506" s="2" t="s">
        <v>76</v>
      </c>
      <c r="H1506" s="4">
        <v>900</v>
      </c>
      <c r="I1506" s="4">
        <v>0</v>
      </c>
      <c r="J1506" s="4">
        <v>900</v>
      </c>
      <c r="K1506" s="4">
        <v>1003.5</v>
      </c>
      <c r="L1506" s="4">
        <v>1003.5</v>
      </c>
      <c r="M1506" s="4">
        <v>1003.5</v>
      </c>
      <c r="N1506" s="4">
        <v>0</v>
      </c>
      <c r="O1506" s="4">
        <v>-103.5</v>
      </c>
      <c r="P1506" s="20">
        <f t="shared" si="129"/>
        <v>1.115</v>
      </c>
      <c r="Q1506" s="20">
        <f t="shared" si="125"/>
        <v>1.115</v>
      </c>
      <c r="R1506" s="34">
        <f t="shared" si="126"/>
        <v>103.5</v>
      </c>
      <c r="S1506" s="34">
        <f t="shared" si="127"/>
        <v>103.5</v>
      </c>
    </row>
    <row r="1507" spans="1:19" hidden="1" x14ac:dyDescent="0.25">
      <c r="A1507" s="2">
        <v>2</v>
      </c>
      <c r="B1507" s="2">
        <v>43112</v>
      </c>
      <c r="C1507" s="2" t="s">
        <v>505</v>
      </c>
      <c r="D1507" s="2">
        <v>2211001</v>
      </c>
      <c r="E1507" s="2" t="s">
        <v>505</v>
      </c>
      <c r="F1507" s="2" t="str">
        <f t="shared" si="128"/>
        <v>2431122211001</v>
      </c>
      <c r="G1507" s="2" t="s">
        <v>76</v>
      </c>
      <c r="H1507" s="4">
        <v>400</v>
      </c>
      <c r="I1507" s="4">
        <v>0</v>
      </c>
      <c r="J1507" s="4">
        <v>400</v>
      </c>
      <c r="K1507" s="4">
        <v>0</v>
      </c>
      <c r="L1507" s="4">
        <v>0</v>
      </c>
      <c r="M1507" s="4">
        <v>0</v>
      </c>
      <c r="N1507" s="4">
        <v>0</v>
      </c>
      <c r="O1507" s="4">
        <v>400</v>
      </c>
      <c r="P1507" s="20">
        <f t="shared" si="129"/>
        <v>0</v>
      </c>
      <c r="Q1507" s="20">
        <f t="shared" si="125"/>
        <v>0</v>
      </c>
      <c r="R1507" s="34">
        <f t="shared" si="126"/>
        <v>-400</v>
      </c>
      <c r="S1507" s="34">
        <f t="shared" si="127"/>
        <v>-400</v>
      </c>
    </row>
    <row r="1508" spans="1:19" hidden="1" x14ac:dyDescent="0.25">
      <c r="A1508" s="2">
        <v>2</v>
      </c>
      <c r="B1508" s="2">
        <v>43114</v>
      </c>
      <c r="C1508" s="2" t="s">
        <v>505</v>
      </c>
      <c r="D1508" s="2">
        <v>2211001</v>
      </c>
      <c r="E1508" s="2" t="s">
        <v>505</v>
      </c>
      <c r="F1508" s="2" t="str">
        <f t="shared" si="128"/>
        <v>2431142211001</v>
      </c>
      <c r="G1508" s="2" t="s">
        <v>76</v>
      </c>
      <c r="H1508" s="4">
        <v>170</v>
      </c>
      <c r="I1508" s="4">
        <v>0</v>
      </c>
      <c r="J1508" s="4">
        <v>170</v>
      </c>
      <c r="K1508" s="4">
        <v>0</v>
      </c>
      <c r="L1508" s="4">
        <v>0</v>
      </c>
      <c r="M1508" s="4">
        <v>0</v>
      </c>
      <c r="N1508" s="4">
        <v>0</v>
      </c>
      <c r="O1508" s="4">
        <v>170</v>
      </c>
      <c r="P1508" s="20">
        <f t="shared" si="129"/>
        <v>0</v>
      </c>
      <c r="Q1508" s="20">
        <f t="shared" si="125"/>
        <v>0</v>
      </c>
      <c r="R1508" s="34">
        <f t="shared" si="126"/>
        <v>-170</v>
      </c>
      <c r="S1508" s="34">
        <f t="shared" si="127"/>
        <v>-170</v>
      </c>
    </row>
    <row r="1509" spans="1:19" hidden="1" x14ac:dyDescent="0.25">
      <c r="A1509" s="2">
        <v>2</v>
      </c>
      <c r="B1509" s="2">
        <v>44110</v>
      </c>
      <c r="C1509" s="2" t="s">
        <v>505</v>
      </c>
      <c r="D1509" s="2">
        <v>2211001</v>
      </c>
      <c r="E1509" s="2" t="s">
        <v>505</v>
      </c>
      <c r="F1509" s="2" t="str">
        <f t="shared" si="128"/>
        <v>2441102211001</v>
      </c>
      <c r="G1509" s="2" t="s">
        <v>76</v>
      </c>
      <c r="H1509" s="4">
        <v>95</v>
      </c>
      <c r="I1509" s="4">
        <v>0</v>
      </c>
      <c r="J1509" s="4">
        <v>95</v>
      </c>
      <c r="K1509" s="4">
        <v>0</v>
      </c>
      <c r="L1509" s="4">
        <v>0</v>
      </c>
      <c r="M1509" s="4">
        <v>0</v>
      </c>
      <c r="N1509" s="4">
        <v>0</v>
      </c>
      <c r="O1509" s="4">
        <v>95</v>
      </c>
      <c r="P1509" s="20">
        <f t="shared" si="129"/>
        <v>0</v>
      </c>
      <c r="Q1509" s="20">
        <f t="shared" si="125"/>
        <v>0</v>
      </c>
      <c r="R1509" s="34">
        <f t="shared" si="126"/>
        <v>-95</v>
      </c>
      <c r="S1509" s="34">
        <f t="shared" si="127"/>
        <v>-95</v>
      </c>
    </row>
    <row r="1510" spans="1:19" hidden="1" x14ac:dyDescent="0.25">
      <c r="A1510" s="2">
        <v>2</v>
      </c>
      <c r="B1510" s="2">
        <v>44200</v>
      </c>
      <c r="C1510" s="2" t="s">
        <v>505</v>
      </c>
      <c r="D1510" s="2">
        <v>2211001</v>
      </c>
      <c r="E1510" s="2" t="s">
        <v>505</v>
      </c>
      <c r="F1510" s="2" t="str">
        <f t="shared" si="128"/>
        <v>2442002211001</v>
      </c>
      <c r="G1510" s="2" t="s">
        <v>76</v>
      </c>
      <c r="H1510" s="4">
        <v>0</v>
      </c>
      <c r="I1510" s="4">
        <v>0</v>
      </c>
      <c r="J1510" s="4">
        <v>0</v>
      </c>
      <c r="K1510" s="4">
        <v>48.72</v>
      </c>
      <c r="L1510" s="4">
        <v>48.72</v>
      </c>
      <c r="M1510" s="4">
        <v>48.72</v>
      </c>
      <c r="N1510" s="4">
        <v>0</v>
      </c>
      <c r="O1510" s="4">
        <v>-48.72</v>
      </c>
      <c r="P1510" s="20" t="e">
        <f t="shared" si="129"/>
        <v>#DIV/0!</v>
      </c>
      <c r="Q1510" s="20" t="e">
        <f t="shared" si="125"/>
        <v>#DIV/0!</v>
      </c>
      <c r="R1510" s="34">
        <f t="shared" si="126"/>
        <v>48.72</v>
      </c>
      <c r="S1510" s="34">
        <f t="shared" si="127"/>
        <v>48.72</v>
      </c>
    </row>
    <row r="1511" spans="1:19" hidden="1" x14ac:dyDescent="0.25">
      <c r="A1511" s="2">
        <v>4</v>
      </c>
      <c r="B1511" s="2">
        <v>92002</v>
      </c>
      <c r="C1511" s="2" t="s">
        <v>505</v>
      </c>
      <c r="D1511" s="2">
        <v>2211001</v>
      </c>
      <c r="E1511" s="2" t="s">
        <v>505</v>
      </c>
      <c r="F1511" s="2" t="str">
        <f t="shared" si="128"/>
        <v>4920022211001</v>
      </c>
      <c r="G1511" s="2" t="s">
        <v>76</v>
      </c>
      <c r="H1511" s="4">
        <v>22000</v>
      </c>
      <c r="I1511" s="4">
        <v>0</v>
      </c>
      <c r="J1511" s="4">
        <v>22000</v>
      </c>
      <c r="K1511" s="4">
        <v>25057.88</v>
      </c>
      <c r="L1511" s="4">
        <v>21555.34</v>
      </c>
      <c r="M1511" s="4">
        <v>21555.34</v>
      </c>
      <c r="N1511" s="4">
        <v>0</v>
      </c>
      <c r="O1511" s="4">
        <v>444.66</v>
      </c>
      <c r="P1511" s="20">
        <f t="shared" si="129"/>
        <v>0.97978818181818184</v>
      </c>
      <c r="Q1511" s="20">
        <f t="shared" si="125"/>
        <v>0.97978818181818184</v>
      </c>
      <c r="R1511" s="34">
        <f t="shared" si="126"/>
        <v>-444.65999999999985</v>
      </c>
      <c r="S1511" s="34">
        <f t="shared" si="127"/>
        <v>-444.65999999999985</v>
      </c>
    </row>
    <row r="1512" spans="1:19" hidden="1" x14ac:dyDescent="0.25">
      <c r="A1512" s="2">
        <v>5</v>
      </c>
      <c r="B1512" s="2">
        <v>33000</v>
      </c>
      <c r="C1512" s="2" t="s">
        <v>505</v>
      </c>
      <c r="D1512" s="2">
        <v>2211001</v>
      </c>
      <c r="E1512" s="2" t="s">
        <v>505</v>
      </c>
      <c r="F1512" s="2" t="str">
        <f t="shared" si="128"/>
        <v>5330002211001</v>
      </c>
      <c r="G1512" s="2" t="s">
        <v>76</v>
      </c>
      <c r="H1512" s="4">
        <v>100</v>
      </c>
      <c r="I1512" s="4">
        <v>0</v>
      </c>
      <c r="J1512" s="4">
        <v>100</v>
      </c>
      <c r="K1512" s="4">
        <v>99.94</v>
      </c>
      <c r="L1512" s="4">
        <v>99.94</v>
      </c>
      <c r="M1512" s="4">
        <v>99.94</v>
      </c>
      <c r="N1512" s="4">
        <v>0</v>
      </c>
      <c r="O1512" s="4">
        <v>0.06</v>
      </c>
      <c r="P1512" s="20">
        <f t="shared" si="129"/>
        <v>0.99939999999999996</v>
      </c>
      <c r="Q1512" s="20">
        <f t="shared" si="125"/>
        <v>0.99939999999999996</v>
      </c>
      <c r="R1512" s="34">
        <f t="shared" si="126"/>
        <v>-6.0000000000002274E-2</v>
      </c>
      <c r="S1512" s="34">
        <f t="shared" si="127"/>
        <v>-6.0000000000002274E-2</v>
      </c>
    </row>
    <row r="1513" spans="1:19" hidden="1" x14ac:dyDescent="0.25">
      <c r="A1513" s="2">
        <v>5</v>
      </c>
      <c r="B1513" s="2">
        <v>33210</v>
      </c>
      <c r="C1513" s="2" t="s">
        <v>505</v>
      </c>
      <c r="D1513" s="2">
        <v>2211001</v>
      </c>
      <c r="E1513" s="2" t="s">
        <v>505</v>
      </c>
      <c r="F1513" s="2" t="str">
        <f t="shared" si="128"/>
        <v>5332102211001</v>
      </c>
      <c r="G1513" s="2" t="s">
        <v>76</v>
      </c>
      <c r="H1513" s="4">
        <v>200</v>
      </c>
      <c r="I1513" s="4">
        <v>0</v>
      </c>
      <c r="J1513" s="4">
        <v>200</v>
      </c>
      <c r="K1513" s="4">
        <v>195.9</v>
      </c>
      <c r="L1513" s="4">
        <v>195.9</v>
      </c>
      <c r="M1513" s="4">
        <v>195.9</v>
      </c>
      <c r="N1513" s="4">
        <v>0</v>
      </c>
      <c r="O1513" s="4">
        <v>4.0999999999999996</v>
      </c>
      <c r="P1513" s="20">
        <f t="shared" si="129"/>
        <v>0.97950000000000004</v>
      </c>
      <c r="Q1513" s="20">
        <f t="shared" si="125"/>
        <v>0.97950000000000004</v>
      </c>
      <c r="R1513" s="34">
        <f t="shared" si="126"/>
        <v>-4.0999999999999943</v>
      </c>
      <c r="S1513" s="34">
        <f t="shared" si="127"/>
        <v>-4.0999999999999943</v>
      </c>
    </row>
    <row r="1514" spans="1:19" hidden="1" x14ac:dyDescent="0.25">
      <c r="A1514" s="2">
        <v>6</v>
      </c>
      <c r="B1514" s="2">
        <v>24100</v>
      </c>
      <c r="C1514" s="2" t="s">
        <v>505</v>
      </c>
      <c r="D1514" s="2">
        <v>2211001</v>
      </c>
      <c r="E1514" s="2" t="s">
        <v>505</v>
      </c>
      <c r="F1514" s="2" t="str">
        <f t="shared" si="128"/>
        <v>6241002211001</v>
      </c>
      <c r="G1514" s="2" t="s">
        <v>76</v>
      </c>
      <c r="H1514" s="4">
        <v>100</v>
      </c>
      <c r="I1514" s="4">
        <v>0</v>
      </c>
      <c r="J1514" s="4">
        <v>100</v>
      </c>
      <c r="K1514" s="4">
        <v>203.68</v>
      </c>
      <c r="L1514" s="4">
        <v>203.68</v>
      </c>
      <c r="M1514" s="4">
        <v>203.68</v>
      </c>
      <c r="N1514" s="4">
        <v>0</v>
      </c>
      <c r="O1514" s="4">
        <v>-103.68</v>
      </c>
      <c r="P1514" s="20">
        <f t="shared" si="129"/>
        <v>2.0367999999999999</v>
      </c>
      <c r="Q1514" s="20">
        <f t="shared" si="125"/>
        <v>2.0367999999999999</v>
      </c>
      <c r="R1514" s="34">
        <f t="shared" si="126"/>
        <v>103.68</v>
      </c>
      <c r="S1514" s="34">
        <f t="shared" si="127"/>
        <v>103.68</v>
      </c>
    </row>
    <row r="1515" spans="1:19" hidden="1" x14ac:dyDescent="0.25">
      <c r="A1515" s="2">
        <v>5</v>
      </c>
      <c r="B1515" s="2">
        <v>92400</v>
      </c>
      <c r="C1515" s="2" t="s">
        <v>507</v>
      </c>
      <c r="D1515" s="2">
        <v>4800032</v>
      </c>
      <c r="E1515" s="2" t="s">
        <v>507</v>
      </c>
      <c r="F1515" s="2" t="str">
        <f t="shared" si="128"/>
        <v>5924004800032</v>
      </c>
      <c r="G1515" s="2" t="s">
        <v>298</v>
      </c>
      <c r="H1515" s="4">
        <v>1000</v>
      </c>
      <c r="I1515" s="4">
        <v>0</v>
      </c>
      <c r="J1515" s="4">
        <v>1000</v>
      </c>
      <c r="K1515" s="4">
        <v>1000</v>
      </c>
      <c r="L1515" s="4">
        <v>0</v>
      </c>
      <c r="M1515" s="4">
        <v>0</v>
      </c>
      <c r="N1515" s="4">
        <v>0</v>
      </c>
      <c r="O1515" s="4">
        <v>1000</v>
      </c>
      <c r="P1515" s="20">
        <f t="shared" si="129"/>
        <v>0</v>
      </c>
      <c r="Q1515" s="20">
        <f t="shared" si="125"/>
        <v>0</v>
      </c>
      <c r="R1515" s="34">
        <f t="shared" si="126"/>
        <v>-1000</v>
      </c>
      <c r="S1515" s="34">
        <f t="shared" si="127"/>
        <v>-1000</v>
      </c>
    </row>
    <row r="1516" spans="1:19" hidden="1" x14ac:dyDescent="0.25">
      <c r="A1516" s="2">
        <v>5</v>
      </c>
      <c r="B1516" s="2">
        <v>92400</v>
      </c>
      <c r="C1516" s="2" t="s">
        <v>507</v>
      </c>
      <c r="D1516" s="2">
        <v>4800033</v>
      </c>
      <c r="E1516" s="2" t="s">
        <v>507</v>
      </c>
      <c r="F1516" s="2" t="str">
        <f t="shared" si="128"/>
        <v>5924004800033</v>
      </c>
      <c r="G1516" s="2" t="s">
        <v>299</v>
      </c>
      <c r="H1516" s="4">
        <v>500</v>
      </c>
      <c r="I1516" s="4">
        <v>0</v>
      </c>
      <c r="J1516" s="4">
        <v>500</v>
      </c>
      <c r="K1516" s="4">
        <v>500</v>
      </c>
      <c r="L1516" s="4">
        <v>400</v>
      </c>
      <c r="M1516" s="4">
        <v>400</v>
      </c>
      <c r="N1516" s="4">
        <v>0</v>
      </c>
      <c r="O1516" s="4">
        <v>100</v>
      </c>
      <c r="P1516" s="20">
        <f t="shared" si="129"/>
        <v>0.8</v>
      </c>
      <c r="Q1516" s="20">
        <f t="shared" si="125"/>
        <v>0.8</v>
      </c>
      <c r="R1516" s="34">
        <f t="shared" si="126"/>
        <v>-100</v>
      </c>
      <c r="S1516" s="34">
        <f t="shared" si="127"/>
        <v>-100</v>
      </c>
    </row>
    <row r="1517" spans="1:19" hidden="1" x14ac:dyDescent="0.25">
      <c r="A1517" s="2">
        <v>5</v>
      </c>
      <c r="B1517" s="2">
        <v>92400</v>
      </c>
      <c r="C1517" s="2" t="s">
        <v>507</v>
      </c>
      <c r="D1517" s="2">
        <v>4800035</v>
      </c>
      <c r="E1517" s="2" t="s">
        <v>507</v>
      </c>
      <c r="F1517" s="2" t="str">
        <f t="shared" si="128"/>
        <v>5924004800035</v>
      </c>
      <c r="G1517" s="2" t="s">
        <v>300</v>
      </c>
      <c r="H1517" s="4">
        <v>1000</v>
      </c>
      <c r="I1517" s="4">
        <v>0</v>
      </c>
      <c r="J1517" s="4">
        <v>1000</v>
      </c>
      <c r="K1517" s="4">
        <v>1000</v>
      </c>
      <c r="L1517" s="4">
        <v>894.49</v>
      </c>
      <c r="M1517" s="4">
        <v>894.49</v>
      </c>
      <c r="N1517" s="4">
        <v>0</v>
      </c>
      <c r="O1517" s="4">
        <v>105.51</v>
      </c>
      <c r="P1517" s="20">
        <f t="shared" si="129"/>
        <v>0.89449000000000001</v>
      </c>
      <c r="Q1517" s="20">
        <f t="shared" si="125"/>
        <v>0.89449000000000001</v>
      </c>
      <c r="R1517" s="34">
        <f t="shared" si="126"/>
        <v>-105.50999999999999</v>
      </c>
      <c r="S1517" s="34">
        <f t="shared" si="127"/>
        <v>-105.50999999999999</v>
      </c>
    </row>
    <row r="1518" spans="1:19" hidden="1" x14ac:dyDescent="0.25">
      <c r="A1518" s="2">
        <v>6</v>
      </c>
      <c r="B1518" s="2">
        <v>32302</v>
      </c>
      <c r="C1518" s="2" t="s">
        <v>505</v>
      </c>
      <c r="D1518" s="2">
        <v>2211001</v>
      </c>
      <c r="E1518" s="2" t="s">
        <v>505</v>
      </c>
      <c r="F1518" s="2" t="str">
        <f t="shared" si="128"/>
        <v>6323022211001</v>
      </c>
      <c r="G1518" s="2" t="s">
        <v>76</v>
      </c>
      <c r="H1518" s="4">
        <v>0</v>
      </c>
      <c r="I1518" s="4">
        <v>0</v>
      </c>
      <c r="J1518" s="4">
        <v>0</v>
      </c>
      <c r="K1518" s="4">
        <v>219.78</v>
      </c>
      <c r="L1518" s="4">
        <v>219.78</v>
      </c>
      <c r="M1518" s="4">
        <v>219.78</v>
      </c>
      <c r="N1518" s="4">
        <v>0</v>
      </c>
      <c r="O1518" s="4">
        <v>-219.78</v>
      </c>
      <c r="P1518" s="20" t="e">
        <f t="shared" si="129"/>
        <v>#DIV/0!</v>
      </c>
      <c r="Q1518" s="20" t="e">
        <f t="shared" si="125"/>
        <v>#DIV/0!</v>
      </c>
      <c r="R1518" s="34">
        <f t="shared" si="126"/>
        <v>219.78</v>
      </c>
      <c r="S1518" s="34">
        <f t="shared" si="127"/>
        <v>219.78</v>
      </c>
    </row>
    <row r="1519" spans="1:19" hidden="1" x14ac:dyDescent="0.25">
      <c r="A1519" s="2">
        <v>6</v>
      </c>
      <c r="B1519" s="2">
        <v>32304</v>
      </c>
      <c r="C1519" s="2" t="s">
        <v>505</v>
      </c>
      <c r="D1519" s="2">
        <v>2211001</v>
      </c>
      <c r="E1519" s="2" t="s">
        <v>505</v>
      </c>
      <c r="F1519" s="2" t="str">
        <f t="shared" si="128"/>
        <v>6323042211001</v>
      </c>
      <c r="G1519" s="2" t="s">
        <v>76</v>
      </c>
      <c r="H1519" s="4">
        <v>1500</v>
      </c>
      <c r="I1519" s="4">
        <v>0</v>
      </c>
      <c r="J1519" s="4">
        <v>1500</v>
      </c>
      <c r="K1519" s="4">
        <v>1833.15</v>
      </c>
      <c r="L1519" s="4">
        <v>1833.15</v>
      </c>
      <c r="M1519" s="4">
        <v>1833.15</v>
      </c>
      <c r="N1519" s="4">
        <v>0</v>
      </c>
      <c r="O1519" s="4">
        <v>-333.15</v>
      </c>
      <c r="P1519" s="20">
        <f t="shared" si="129"/>
        <v>1.2221</v>
      </c>
      <c r="Q1519" s="20">
        <f t="shared" si="125"/>
        <v>1.2221</v>
      </c>
      <c r="R1519" s="34">
        <f t="shared" si="126"/>
        <v>333.15000000000009</v>
      </c>
      <c r="S1519" s="34">
        <f t="shared" si="127"/>
        <v>333.15000000000009</v>
      </c>
    </row>
    <row r="1520" spans="1:19" hidden="1" x14ac:dyDescent="0.25">
      <c r="A1520" s="2">
        <v>6</v>
      </c>
      <c r="B1520" s="2">
        <v>32305</v>
      </c>
      <c r="C1520" s="2" t="s">
        <v>505</v>
      </c>
      <c r="D1520" s="2">
        <v>2211001</v>
      </c>
      <c r="E1520" s="2" t="s">
        <v>505</v>
      </c>
      <c r="F1520" s="2" t="str">
        <f t="shared" si="128"/>
        <v>6323052211001</v>
      </c>
      <c r="G1520" s="2" t="s">
        <v>76</v>
      </c>
      <c r="H1520" s="4">
        <v>1500</v>
      </c>
      <c r="I1520" s="4">
        <v>0</v>
      </c>
      <c r="J1520" s="4">
        <v>1500</v>
      </c>
      <c r="K1520" s="4">
        <v>1929.81</v>
      </c>
      <c r="L1520" s="4">
        <v>1929.81</v>
      </c>
      <c r="M1520" s="4">
        <v>1929.81</v>
      </c>
      <c r="N1520" s="4">
        <v>0</v>
      </c>
      <c r="O1520" s="4">
        <v>-429.81</v>
      </c>
      <c r="P1520" s="20">
        <f t="shared" si="129"/>
        <v>1.28654</v>
      </c>
      <c r="Q1520" s="20">
        <f t="shared" si="125"/>
        <v>1.28654</v>
      </c>
      <c r="R1520" s="34">
        <f t="shared" si="126"/>
        <v>429.80999999999995</v>
      </c>
      <c r="S1520" s="34">
        <f t="shared" si="127"/>
        <v>429.80999999999995</v>
      </c>
    </row>
    <row r="1521" spans="1:19" hidden="1" x14ac:dyDescent="0.25">
      <c r="A1521" s="2">
        <v>6</v>
      </c>
      <c r="B1521" s="2">
        <v>32600</v>
      </c>
      <c r="C1521" s="2" t="s">
        <v>505</v>
      </c>
      <c r="D1521" s="2">
        <v>2211001</v>
      </c>
      <c r="E1521" s="2" t="s">
        <v>505</v>
      </c>
      <c r="F1521" s="2" t="str">
        <f t="shared" si="128"/>
        <v>6326002211001</v>
      </c>
      <c r="G1521" s="2" t="s">
        <v>76</v>
      </c>
      <c r="H1521" s="4">
        <v>0</v>
      </c>
      <c r="I1521" s="4">
        <v>0</v>
      </c>
      <c r="J1521" s="4">
        <v>0</v>
      </c>
      <c r="K1521" s="4">
        <v>146.77000000000001</v>
      </c>
      <c r="L1521" s="4">
        <v>146.77000000000001</v>
      </c>
      <c r="M1521" s="4">
        <v>146.77000000000001</v>
      </c>
      <c r="N1521" s="4">
        <v>0</v>
      </c>
      <c r="O1521" s="4">
        <v>-146.77000000000001</v>
      </c>
      <c r="P1521" s="20" t="e">
        <f t="shared" si="129"/>
        <v>#DIV/0!</v>
      </c>
      <c r="Q1521" s="20" t="e">
        <f t="shared" si="125"/>
        <v>#DIV/0!</v>
      </c>
      <c r="R1521" s="34">
        <f t="shared" si="126"/>
        <v>146.77000000000001</v>
      </c>
      <c r="S1521" s="34">
        <f t="shared" si="127"/>
        <v>146.77000000000001</v>
      </c>
    </row>
    <row r="1522" spans="1:19" hidden="1" x14ac:dyDescent="0.25">
      <c r="A1522" s="2">
        <v>6</v>
      </c>
      <c r="B1522" s="2">
        <v>32701</v>
      </c>
      <c r="C1522" s="2" t="s">
        <v>505</v>
      </c>
      <c r="D1522" s="2">
        <v>2211001</v>
      </c>
      <c r="E1522" s="2" t="s">
        <v>505</v>
      </c>
      <c r="F1522" s="2" t="str">
        <f t="shared" si="128"/>
        <v>6327012211001</v>
      </c>
      <c r="G1522" s="2" t="s">
        <v>76</v>
      </c>
      <c r="H1522" s="4">
        <v>93.12</v>
      </c>
      <c r="I1522" s="4">
        <v>0</v>
      </c>
      <c r="J1522" s="4">
        <v>93.12</v>
      </c>
      <c r="K1522" s="4">
        <v>0</v>
      </c>
      <c r="L1522" s="4">
        <v>0</v>
      </c>
      <c r="M1522" s="4">
        <v>0</v>
      </c>
      <c r="N1522" s="4">
        <v>0</v>
      </c>
      <c r="O1522" s="4">
        <v>93.12</v>
      </c>
      <c r="P1522" s="20">
        <f t="shared" si="129"/>
        <v>0</v>
      </c>
      <c r="Q1522" s="20">
        <f t="shared" si="125"/>
        <v>0</v>
      </c>
      <c r="R1522" s="34">
        <f t="shared" si="126"/>
        <v>-93.12</v>
      </c>
      <c r="S1522" s="34">
        <f t="shared" si="127"/>
        <v>-93.12</v>
      </c>
    </row>
    <row r="1523" spans="1:19" hidden="1" x14ac:dyDescent="0.25">
      <c r="A1523" s="2">
        <v>8</v>
      </c>
      <c r="B1523" s="2">
        <v>31100</v>
      </c>
      <c r="C1523" s="2" t="s">
        <v>505</v>
      </c>
      <c r="D1523" s="2">
        <v>2211001</v>
      </c>
      <c r="E1523" s="2" t="s">
        <v>505</v>
      </c>
      <c r="F1523" s="2" t="str">
        <f t="shared" si="128"/>
        <v>8311002211001</v>
      </c>
      <c r="G1523" s="2" t="s">
        <v>76</v>
      </c>
      <c r="H1523" s="4">
        <v>0</v>
      </c>
      <c r="I1523" s="4">
        <v>0</v>
      </c>
      <c r="J1523" s="4">
        <v>0</v>
      </c>
      <c r="K1523" s="4">
        <v>93.12</v>
      </c>
      <c r="L1523" s="4">
        <v>93.12</v>
      </c>
      <c r="M1523" s="4">
        <v>93.12</v>
      </c>
      <c r="N1523" s="4">
        <v>0</v>
      </c>
      <c r="O1523" s="4">
        <v>-93.12</v>
      </c>
      <c r="P1523" s="20" t="e">
        <f t="shared" si="129"/>
        <v>#DIV/0!</v>
      </c>
      <c r="Q1523" s="20" t="e">
        <f t="shared" si="125"/>
        <v>#DIV/0!</v>
      </c>
      <c r="R1523" s="34">
        <f t="shared" si="126"/>
        <v>93.12</v>
      </c>
      <c r="S1523" s="34">
        <f t="shared" si="127"/>
        <v>93.12</v>
      </c>
    </row>
    <row r="1524" spans="1:19" hidden="1" x14ac:dyDescent="0.25">
      <c r="A1524" s="2">
        <v>8</v>
      </c>
      <c r="B1524" s="2">
        <v>32702</v>
      </c>
      <c r="C1524" s="2" t="s">
        <v>505</v>
      </c>
      <c r="D1524" s="2">
        <v>2211001</v>
      </c>
      <c r="E1524" s="2" t="s">
        <v>505</v>
      </c>
      <c r="F1524" s="2" t="str">
        <f t="shared" si="128"/>
        <v>8327022211001</v>
      </c>
      <c r="G1524" s="2" t="s">
        <v>76</v>
      </c>
      <c r="H1524" s="4">
        <v>102.43</v>
      </c>
      <c r="I1524" s="4">
        <v>0</v>
      </c>
      <c r="J1524" s="4">
        <v>102.43</v>
      </c>
      <c r="K1524" s="4">
        <v>0</v>
      </c>
      <c r="L1524" s="4">
        <v>0</v>
      </c>
      <c r="M1524" s="4">
        <v>0</v>
      </c>
      <c r="N1524" s="4">
        <v>0</v>
      </c>
      <c r="O1524" s="4">
        <v>102.43</v>
      </c>
      <c r="P1524" s="20">
        <f t="shared" si="129"/>
        <v>0</v>
      </c>
      <c r="Q1524" s="20">
        <f t="shared" si="125"/>
        <v>0</v>
      </c>
      <c r="R1524" s="34">
        <f t="shared" si="126"/>
        <v>-102.43</v>
      </c>
      <c r="S1524" s="34">
        <f t="shared" si="127"/>
        <v>-102.43</v>
      </c>
    </row>
    <row r="1525" spans="1:19" hidden="1" x14ac:dyDescent="0.25">
      <c r="A1525" s="2">
        <v>9</v>
      </c>
      <c r="B1525" s="2">
        <v>34201</v>
      </c>
      <c r="C1525" s="2" t="s">
        <v>505</v>
      </c>
      <c r="D1525" s="2">
        <v>2211001</v>
      </c>
      <c r="E1525" s="2" t="s">
        <v>505</v>
      </c>
      <c r="F1525" s="2" t="str">
        <f t="shared" si="128"/>
        <v>9342012211001</v>
      </c>
      <c r="G1525" s="2" t="s">
        <v>76</v>
      </c>
      <c r="H1525" s="4">
        <v>1500</v>
      </c>
      <c r="I1525" s="4">
        <v>0</v>
      </c>
      <c r="J1525" s="4">
        <v>1500</v>
      </c>
      <c r="K1525" s="4">
        <v>739.14</v>
      </c>
      <c r="L1525" s="4">
        <v>739.14</v>
      </c>
      <c r="M1525" s="4">
        <v>739.14</v>
      </c>
      <c r="N1525" s="4">
        <v>0</v>
      </c>
      <c r="O1525" s="4">
        <v>760.86</v>
      </c>
      <c r="P1525" s="20">
        <f t="shared" si="129"/>
        <v>0.49275999999999998</v>
      </c>
      <c r="Q1525" s="20">
        <f t="shared" si="125"/>
        <v>0.49275999999999998</v>
      </c>
      <c r="R1525" s="34">
        <f t="shared" si="126"/>
        <v>-760.86</v>
      </c>
      <c r="S1525" s="34">
        <f t="shared" si="127"/>
        <v>-760.86</v>
      </c>
    </row>
    <row r="1526" spans="1:19" hidden="1" x14ac:dyDescent="0.25">
      <c r="A1526" s="2">
        <v>9</v>
      </c>
      <c r="B1526" s="2">
        <v>34203</v>
      </c>
      <c r="C1526" s="2" t="s">
        <v>505</v>
      </c>
      <c r="D1526" s="2">
        <v>2211001</v>
      </c>
      <c r="E1526" s="2" t="s">
        <v>505</v>
      </c>
      <c r="F1526" s="2" t="str">
        <f t="shared" si="128"/>
        <v>9342032211001</v>
      </c>
      <c r="G1526" s="2" t="s">
        <v>76</v>
      </c>
      <c r="H1526" s="4">
        <v>4000</v>
      </c>
      <c r="I1526" s="4">
        <v>0</v>
      </c>
      <c r="J1526" s="4">
        <v>4000</v>
      </c>
      <c r="K1526" s="4">
        <v>6405.84</v>
      </c>
      <c r="L1526" s="4">
        <v>6226.53</v>
      </c>
      <c r="M1526" s="4">
        <v>6226.53</v>
      </c>
      <c r="N1526" s="4">
        <v>0</v>
      </c>
      <c r="O1526" s="4">
        <v>-2226.5300000000002</v>
      </c>
      <c r="P1526" s="20">
        <f t="shared" si="129"/>
        <v>1.5566324999999999</v>
      </c>
      <c r="Q1526" s="20">
        <f t="shared" si="125"/>
        <v>1.5566324999999999</v>
      </c>
      <c r="R1526" s="34">
        <f t="shared" si="126"/>
        <v>2226.5299999999997</v>
      </c>
      <c r="S1526" s="34">
        <f t="shared" si="127"/>
        <v>2226.5299999999997</v>
      </c>
    </row>
    <row r="1527" spans="1:19" hidden="1" x14ac:dyDescent="0.25">
      <c r="A1527" s="2">
        <v>9</v>
      </c>
      <c r="B1527" s="2">
        <v>34000</v>
      </c>
      <c r="C1527" s="2" t="s">
        <v>505</v>
      </c>
      <c r="D1527" s="2">
        <v>2210601</v>
      </c>
      <c r="E1527" s="2" t="s">
        <v>505</v>
      </c>
      <c r="F1527" s="2" t="str">
        <f t="shared" si="128"/>
        <v>9340002210601</v>
      </c>
      <c r="G1527" s="2" t="s">
        <v>413</v>
      </c>
      <c r="H1527" s="4">
        <v>400</v>
      </c>
      <c r="I1527" s="4">
        <v>0</v>
      </c>
      <c r="J1527" s="4">
        <v>400</v>
      </c>
      <c r="K1527" s="4">
        <v>217</v>
      </c>
      <c r="L1527" s="4">
        <v>217</v>
      </c>
      <c r="M1527" s="4">
        <v>217</v>
      </c>
      <c r="N1527" s="4">
        <v>0</v>
      </c>
      <c r="O1527" s="4">
        <v>183</v>
      </c>
      <c r="P1527" s="20">
        <f t="shared" si="129"/>
        <v>0.54249999999999998</v>
      </c>
      <c r="Q1527" s="20">
        <f t="shared" si="125"/>
        <v>0.54249999999999998</v>
      </c>
      <c r="R1527" s="34">
        <f t="shared" si="126"/>
        <v>-183</v>
      </c>
      <c r="S1527" s="34">
        <f t="shared" si="127"/>
        <v>-183</v>
      </c>
    </row>
    <row r="1528" spans="1:19" hidden="1" x14ac:dyDescent="0.25">
      <c r="A1528" s="2">
        <v>1</v>
      </c>
      <c r="B1528" s="2">
        <v>92001</v>
      </c>
      <c r="C1528" s="2" t="s">
        <v>505</v>
      </c>
      <c r="D1528" s="2">
        <v>2210501</v>
      </c>
      <c r="E1528" s="2" t="s">
        <v>505</v>
      </c>
      <c r="F1528" s="2" t="str">
        <f t="shared" si="128"/>
        <v>1920012210501</v>
      </c>
      <c r="G1528" s="2" t="s">
        <v>123</v>
      </c>
      <c r="H1528" s="4">
        <v>0</v>
      </c>
      <c r="I1528" s="4">
        <v>0</v>
      </c>
      <c r="J1528" s="4">
        <v>0</v>
      </c>
      <c r="K1528" s="4">
        <v>100.64</v>
      </c>
      <c r="L1528" s="4">
        <v>100.64</v>
      </c>
      <c r="M1528" s="4">
        <v>100.64</v>
      </c>
      <c r="N1528" s="4">
        <v>0</v>
      </c>
      <c r="O1528" s="4">
        <v>-100.64</v>
      </c>
      <c r="P1528" s="20" t="e">
        <f t="shared" si="129"/>
        <v>#DIV/0!</v>
      </c>
      <c r="Q1528" s="20" t="e">
        <f t="shared" si="125"/>
        <v>#DIV/0!</v>
      </c>
      <c r="R1528" s="34">
        <f t="shared" si="126"/>
        <v>100.64</v>
      </c>
      <c r="S1528" s="34">
        <f t="shared" si="127"/>
        <v>100.64</v>
      </c>
    </row>
    <row r="1529" spans="1:19" hidden="1" x14ac:dyDescent="0.25">
      <c r="A1529" s="2">
        <v>5</v>
      </c>
      <c r="B1529" s="2">
        <v>33000</v>
      </c>
      <c r="C1529" s="2" t="s">
        <v>505</v>
      </c>
      <c r="D1529" s="2">
        <v>2210501</v>
      </c>
      <c r="E1529" s="2" t="s">
        <v>505</v>
      </c>
      <c r="F1529" s="2" t="str">
        <f t="shared" si="128"/>
        <v>5330002210501</v>
      </c>
      <c r="G1529" s="2" t="s">
        <v>123</v>
      </c>
      <c r="H1529" s="4">
        <v>0</v>
      </c>
      <c r="I1529" s="4">
        <v>0</v>
      </c>
      <c r="J1529" s="4">
        <v>0</v>
      </c>
      <c r="K1529" s="4">
        <v>138.43</v>
      </c>
      <c r="L1529" s="4">
        <v>138.43</v>
      </c>
      <c r="M1529" s="4">
        <v>138.43</v>
      </c>
      <c r="N1529" s="4">
        <v>0</v>
      </c>
      <c r="O1529" s="4">
        <v>-138.43</v>
      </c>
      <c r="P1529" s="20" t="e">
        <f t="shared" si="129"/>
        <v>#DIV/0!</v>
      </c>
      <c r="Q1529" s="20" t="e">
        <f t="shared" si="125"/>
        <v>#DIV/0!</v>
      </c>
      <c r="R1529" s="34">
        <f t="shared" si="126"/>
        <v>138.43</v>
      </c>
      <c r="S1529" s="34">
        <f t="shared" si="127"/>
        <v>138.43</v>
      </c>
    </row>
    <row r="1530" spans="1:19" hidden="1" x14ac:dyDescent="0.25">
      <c r="A1530" s="2">
        <v>5</v>
      </c>
      <c r="B1530" s="2">
        <v>33210</v>
      </c>
      <c r="C1530" s="2" t="s">
        <v>505</v>
      </c>
      <c r="D1530" s="2">
        <v>2210501</v>
      </c>
      <c r="E1530" s="2" t="s">
        <v>505</v>
      </c>
      <c r="F1530" s="2" t="str">
        <f t="shared" si="128"/>
        <v>5332102210501</v>
      </c>
      <c r="G1530" s="2" t="s">
        <v>123</v>
      </c>
      <c r="H1530" s="4">
        <v>0</v>
      </c>
      <c r="I1530" s="4">
        <v>0</v>
      </c>
      <c r="J1530" s="4">
        <v>0</v>
      </c>
      <c r="K1530" s="4">
        <v>113.23</v>
      </c>
      <c r="L1530" s="4">
        <v>113.23</v>
      </c>
      <c r="M1530" s="4">
        <v>113.23</v>
      </c>
      <c r="N1530" s="4">
        <v>0</v>
      </c>
      <c r="O1530" s="4">
        <v>-113.23</v>
      </c>
      <c r="P1530" s="20" t="e">
        <f t="shared" si="129"/>
        <v>#DIV/0!</v>
      </c>
      <c r="Q1530" s="20" t="e">
        <f t="shared" si="125"/>
        <v>#DIV/0!</v>
      </c>
      <c r="R1530" s="34">
        <f t="shared" si="126"/>
        <v>113.23</v>
      </c>
      <c r="S1530" s="34">
        <f t="shared" si="127"/>
        <v>113.23</v>
      </c>
    </row>
    <row r="1531" spans="1:19" hidden="1" x14ac:dyDescent="0.25">
      <c r="A1531" s="2">
        <v>5</v>
      </c>
      <c r="B1531" s="2">
        <v>33302</v>
      </c>
      <c r="C1531" s="2" t="s">
        <v>505</v>
      </c>
      <c r="D1531" s="2">
        <v>2210501</v>
      </c>
      <c r="E1531" s="2" t="s">
        <v>505</v>
      </c>
      <c r="F1531" s="2" t="str">
        <f t="shared" si="128"/>
        <v>5333022210501</v>
      </c>
      <c r="G1531" s="2" t="s">
        <v>123</v>
      </c>
      <c r="H1531" s="4">
        <v>0</v>
      </c>
      <c r="I1531" s="4">
        <v>0</v>
      </c>
      <c r="J1531" s="4">
        <v>0</v>
      </c>
      <c r="K1531" s="4">
        <v>159.19</v>
      </c>
      <c r="L1531" s="4">
        <v>159.19</v>
      </c>
      <c r="M1531" s="4">
        <v>159.19</v>
      </c>
      <c r="N1531" s="4">
        <v>0</v>
      </c>
      <c r="O1531" s="4">
        <v>-159.19</v>
      </c>
      <c r="P1531" s="20" t="e">
        <f t="shared" si="129"/>
        <v>#DIV/0!</v>
      </c>
      <c r="Q1531" s="20" t="e">
        <f t="shared" si="125"/>
        <v>#DIV/0!</v>
      </c>
      <c r="R1531" s="34">
        <f t="shared" si="126"/>
        <v>159.19</v>
      </c>
      <c r="S1531" s="34">
        <f t="shared" si="127"/>
        <v>159.19</v>
      </c>
    </row>
    <row r="1532" spans="1:19" hidden="1" x14ac:dyDescent="0.25">
      <c r="A1532" s="2">
        <v>5</v>
      </c>
      <c r="B1532" s="2">
        <v>33401</v>
      </c>
      <c r="C1532" s="2" t="s">
        <v>505</v>
      </c>
      <c r="D1532" s="2">
        <v>2210501</v>
      </c>
      <c r="E1532" s="2" t="s">
        <v>505</v>
      </c>
      <c r="F1532" s="2" t="str">
        <f t="shared" si="128"/>
        <v>5334012210501</v>
      </c>
      <c r="G1532" s="2" t="s">
        <v>123</v>
      </c>
      <c r="H1532" s="4">
        <v>0</v>
      </c>
      <c r="I1532" s="4">
        <v>0</v>
      </c>
      <c r="J1532" s="4">
        <v>0</v>
      </c>
      <c r="K1532" s="4">
        <v>50.34</v>
      </c>
      <c r="L1532" s="4">
        <v>50.34</v>
      </c>
      <c r="M1532" s="4">
        <v>50.34</v>
      </c>
      <c r="N1532" s="4">
        <v>0</v>
      </c>
      <c r="O1532" s="4">
        <v>-50.34</v>
      </c>
      <c r="P1532" s="20" t="e">
        <f t="shared" si="129"/>
        <v>#DIV/0!</v>
      </c>
      <c r="Q1532" s="20" t="e">
        <f t="shared" si="125"/>
        <v>#DIV/0!</v>
      </c>
      <c r="R1532" s="34">
        <f t="shared" si="126"/>
        <v>50.34</v>
      </c>
      <c r="S1532" s="34">
        <f t="shared" si="127"/>
        <v>50.34</v>
      </c>
    </row>
    <row r="1533" spans="1:19" hidden="1" x14ac:dyDescent="0.25">
      <c r="A1533" s="2">
        <v>6</v>
      </c>
      <c r="B1533" s="2">
        <v>32600</v>
      </c>
      <c r="C1533" s="2" t="s">
        <v>505</v>
      </c>
      <c r="D1533" s="2">
        <v>2210501</v>
      </c>
      <c r="E1533" s="2" t="s">
        <v>505</v>
      </c>
      <c r="F1533" s="2" t="str">
        <f t="shared" si="128"/>
        <v>6326002210501</v>
      </c>
      <c r="G1533" s="2" t="s">
        <v>123</v>
      </c>
      <c r="H1533" s="4">
        <v>0</v>
      </c>
      <c r="I1533" s="4">
        <v>0</v>
      </c>
      <c r="J1533" s="4">
        <v>0</v>
      </c>
      <c r="K1533" s="4">
        <v>81.8</v>
      </c>
      <c r="L1533" s="4">
        <v>81.8</v>
      </c>
      <c r="M1533" s="4">
        <v>81.8</v>
      </c>
      <c r="N1533" s="4">
        <v>0</v>
      </c>
      <c r="O1533" s="4">
        <v>-81.8</v>
      </c>
      <c r="P1533" s="20" t="e">
        <f t="shared" si="129"/>
        <v>#DIV/0!</v>
      </c>
      <c r="Q1533" s="20" t="e">
        <f t="shared" si="125"/>
        <v>#DIV/0!</v>
      </c>
      <c r="R1533" s="34">
        <f t="shared" si="126"/>
        <v>81.8</v>
      </c>
      <c r="S1533" s="34">
        <f t="shared" si="127"/>
        <v>81.8</v>
      </c>
    </row>
    <row r="1534" spans="1:19" hidden="1" x14ac:dyDescent="0.25">
      <c r="A1534" s="2">
        <v>7</v>
      </c>
      <c r="B1534" s="2">
        <v>23101</v>
      </c>
      <c r="C1534" s="2" t="s">
        <v>505</v>
      </c>
      <c r="D1534" s="2">
        <v>2269923</v>
      </c>
      <c r="E1534" s="2" t="s">
        <v>505</v>
      </c>
      <c r="F1534" s="2" t="str">
        <f t="shared" si="128"/>
        <v>7231012269923</v>
      </c>
      <c r="G1534" s="2" t="s">
        <v>368</v>
      </c>
      <c r="H1534" s="4">
        <v>5000</v>
      </c>
      <c r="I1534" s="4">
        <v>0</v>
      </c>
      <c r="J1534" s="4">
        <v>5000</v>
      </c>
      <c r="K1534" s="4">
        <v>390</v>
      </c>
      <c r="L1534" s="4">
        <v>390</v>
      </c>
      <c r="M1534" s="4">
        <v>390</v>
      </c>
      <c r="N1534" s="4">
        <v>0</v>
      </c>
      <c r="O1534" s="4">
        <v>4610</v>
      </c>
      <c r="P1534" s="20">
        <f t="shared" si="129"/>
        <v>7.8E-2</v>
      </c>
      <c r="Q1534" s="20">
        <f t="shared" si="125"/>
        <v>7.8E-2</v>
      </c>
      <c r="R1534" s="34">
        <f t="shared" si="126"/>
        <v>-4610</v>
      </c>
      <c r="S1534" s="34">
        <f t="shared" si="127"/>
        <v>-4610</v>
      </c>
    </row>
    <row r="1535" spans="1:19" hidden="1" x14ac:dyDescent="0.25">
      <c r="A1535" s="2">
        <v>5</v>
      </c>
      <c r="B1535" s="2">
        <v>33000</v>
      </c>
      <c r="C1535" s="2" t="s">
        <v>505</v>
      </c>
      <c r="D1535" s="2">
        <v>2269941</v>
      </c>
      <c r="E1535" s="2" t="s">
        <v>505</v>
      </c>
      <c r="F1535" s="2" t="str">
        <f t="shared" si="128"/>
        <v>5330002269941</v>
      </c>
      <c r="G1535" s="2" t="s">
        <v>240</v>
      </c>
      <c r="H1535" s="4">
        <v>11800</v>
      </c>
      <c r="I1535" s="4">
        <v>0</v>
      </c>
      <c r="J1535" s="4">
        <v>11800</v>
      </c>
      <c r="K1535" s="4">
        <v>7089.5</v>
      </c>
      <c r="L1535" s="4">
        <v>7089.5</v>
      </c>
      <c r="M1535" s="4">
        <v>7089.5</v>
      </c>
      <c r="N1535" s="4">
        <v>0</v>
      </c>
      <c r="O1535" s="4">
        <v>4710.5</v>
      </c>
      <c r="P1535" s="20">
        <f t="shared" si="129"/>
        <v>0.60080508474576266</v>
      </c>
      <c r="Q1535" s="20">
        <f t="shared" si="125"/>
        <v>0.60080508474576266</v>
      </c>
      <c r="R1535" s="34">
        <f t="shared" si="126"/>
        <v>-4710.5</v>
      </c>
      <c r="S1535" s="34">
        <f t="shared" si="127"/>
        <v>-4710.5</v>
      </c>
    </row>
    <row r="1536" spans="1:19" x14ac:dyDescent="0.25">
      <c r="A1536" s="2">
        <v>1</v>
      </c>
      <c r="B1536" s="2">
        <v>13200</v>
      </c>
      <c r="C1536" s="2" t="s">
        <v>506</v>
      </c>
      <c r="D1536" s="2">
        <v>6410001</v>
      </c>
      <c r="E1536" s="2" t="s">
        <v>506</v>
      </c>
      <c r="F1536" s="2" t="str">
        <f t="shared" si="128"/>
        <v>1132006410001</v>
      </c>
      <c r="G1536" s="2" t="s">
        <v>43</v>
      </c>
      <c r="H1536" s="4">
        <v>8833</v>
      </c>
      <c r="I1536" s="4">
        <v>-8833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20">
        <f t="shared" si="129"/>
        <v>0</v>
      </c>
      <c r="Q1536" s="20" t="e">
        <f t="shared" si="125"/>
        <v>#DIV/0!</v>
      </c>
      <c r="R1536" s="34">
        <f t="shared" si="126"/>
        <v>-8833</v>
      </c>
      <c r="S1536" s="34">
        <f t="shared" si="127"/>
        <v>0</v>
      </c>
    </row>
    <row r="1537" spans="1:19" x14ac:dyDescent="0.25">
      <c r="A1537" s="2">
        <v>1</v>
      </c>
      <c r="B1537" s="2">
        <v>92000</v>
      </c>
      <c r="C1537" s="2" t="s">
        <v>506</v>
      </c>
      <c r="D1537" s="2">
        <v>6410001</v>
      </c>
      <c r="E1537" s="2" t="s">
        <v>506</v>
      </c>
      <c r="F1537" s="2" t="str">
        <f t="shared" si="128"/>
        <v>1920006410001</v>
      </c>
      <c r="G1537" s="2" t="s">
        <v>43</v>
      </c>
      <c r="H1537" s="4">
        <v>10000</v>
      </c>
      <c r="I1537" s="4">
        <v>0</v>
      </c>
      <c r="J1537" s="4">
        <v>10000</v>
      </c>
      <c r="K1537" s="4">
        <v>1052.6500000000001</v>
      </c>
      <c r="L1537" s="4">
        <v>1052.6500000000001</v>
      </c>
      <c r="M1537" s="4">
        <v>1052.6500000000001</v>
      </c>
      <c r="N1537" s="4">
        <v>0</v>
      </c>
      <c r="O1537" s="4">
        <v>8947.35</v>
      </c>
      <c r="P1537" s="20">
        <f t="shared" si="129"/>
        <v>0.10526500000000001</v>
      </c>
      <c r="Q1537" s="20">
        <f t="shared" si="125"/>
        <v>0.10526500000000001</v>
      </c>
      <c r="R1537" s="34">
        <f t="shared" si="126"/>
        <v>-8947.35</v>
      </c>
      <c r="S1537" s="34">
        <f t="shared" si="127"/>
        <v>-8947.35</v>
      </c>
    </row>
    <row r="1538" spans="1:19" hidden="1" x14ac:dyDescent="0.25">
      <c r="A1538" s="2">
        <v>8</v>
      </c>
      <c r="B1538" s="2">
        <v>32702</v>
      </c>
      <c r="C1538" s="2" t="s">
        <v>505</v>
      </c>
      <c r="D1538" s="2">
        <v>2269927</v>
      </c>
      <c r="E1538" s="2" t="s">
        <v>505</v>
      </c>
      <c r="F1538" s="2" t="str">
        <f t="shared" si="128"/>
        <v>8327022269927</v>
      </c>
      <c r="G1538" s="2" t="s">
        <v>405</v>
      </c>
      <c r="H1538" s="4">
        <v>2000</v>
      </c>
      <c r="I1538" s="4">
        <v>0</v>
      </c>
      <c r="J1538" s="4">
        <v>2000</v>
      </c>
      <c r="K1538" s="4">
        <v>0</v>
      </c>
      <c r="L1538" s="4">
        <v>0</v>
      </c>
      <c r="M1538" s="4">
        <v>0</v>
      </c>
      <c r="N1538" s="4">
        <v>0</v>
      </c>
      <c r="O1538" s="4">
        <v>2000</v>
      </c>
      <c r="P1538" s="20">
        <f t="shared" si="129"/>
        <v>0</v>
      </c>
      <c r="Q1538" s="20">
        <f t="shared" si="125"/>
        <v>0</v>
      </c>
      <c r="R1538" s="34">
        <f t="shared" si="126"/>
        <v>-2000</v>
      </c>
      <c r="S1538" s="34">
        <f t="shared" si="127"/>
        <v>-2000</v>
      </c>
    </row>
    <row r="1539" spans="1:19" hidden="1" x14ac:dyDescent="0.25">
      <c r="A1539" s="2">
        <v>1</v>
      </c>
      <c r="B1539" s="2">
        <v>33301</v>
      </c>
      <c r="C1539" s="2" t="s">
        <v>505</v>
      </c>
      <c r="D1539" s="2">
        <v>2279931</v>
      </c>
      <c r="E1539" s="2" t="s">
        <v>505</v>
      </c>
      <c r="F1539" s="2" t="str">
        <f t="shared" si="128"/>
        <v>1333012279931</v>
      </c>
      <c r="G1539" s="2" t="s">
        <v>69</v>
      </c>
      <c r="H1539" s="4">
        <v>15000</v>
      </c>
      <c r="I1539" s="4">
        <v>0</v>
      </c>
      <c r="J1539" s="4">
        <v>15000</v>
      </c>
      <c r="K1539" s="4">
        <v>15290.4</v>
      </c>
      <c r="L1539" s="4">
        <v>15290.4</v>
      </c>
      <c r="M1539" s="4">
        <v>15290.4</v>
      </c>
      <c r="N1539" s="4">
        <v>0</v>
      </c>
      <c r="O1539" s="4">
        <v>-290.39999999999998</v>
      </c>
      <c r="P1539" s="20">
        <f t="shared" si="129"/>
        <v>1.01936</v>
      </c>
      <c r="Q1539" s="20">
        <f t="shared" ref="Q1539:Q1602" si="130">(L1539*100%)/J1539</f>
        <v>1.01936</v>
      </c>
      <c r="R1539" s="34">
        <f t="shared" ref="R1539" si="131">L1539-H1539</f>
        <v>290.39999999999964</v>
      </c>
      <c r="S1539" s="34">
        <f t="shared" ref="S1539:S1602" si="132">L1539-J1539</f>
        <v>290.39999999999964</v>
      </c>
    </row>
    <row r="1540" spans="1:19" hidden="1" x14ac:dyDescent="0.25">
      <c r="A1540" s="2">
        <v>5</v>
      </c>
      <c r="B1540" s="2">
        <v>92403</v>
      </c>
      <c r="C1540" s="2" t="s">
        <v>507</v>
      </c>
      <c r="D1540" s="2">
        <v>4800059</v>
      </c>
      <c r="E1540" s="2" t="s">
        <v>507</v>
      </c>
      <c r="F1540" s="2" t="str">
        <f t="shared" si="128"/>
        <v>5924034800059</v>
      </c>
      <c r="G1540" s="2" t="s">
        <v>310</v>
      </c>
      <c r="H1540" s="4">
        <v>750</v>
      </c>
      <c r="I1540" s="4">
        <v>0</v>
      </c>
      <c r="J1540" s="4">
        <v>750</v>
      </c>
      <c r="K1540" s="4">
        <v>750</v>
      </c>
      <c r="L1540" s="4">
        <v>0</v>
      </c>
      <c r="M1540" s="4">
        <v>0</v>
      </c>
      <c r="N1540" s="4">
        <v>0</v>
      </c>
      <c r="O1540" s="4">
        <v>750</v>
      </c>
      <c r="P1540" s="20">
        <f t="shared" si="129"/>
        <v>0</v>
      </c>
      <c r="Q1540" s="20">
        <f t="shared" si="130"/>
        <v>0</v>
      </c>
      <c r="R1540" s="34">
        <f t="shared" ref="R1539:R1602" si="133">L1540-H1540</f>
        <v>-750</v>
      </c>
      <c r="S1540" s="34">
        <f t="shared" si="132"/>
        <v>-750</v>
      </c>
    </row>
    <row r="1541" spans="1:19" hidden="1" x14ac:dyDescent="0.25">
      <c r="A1541" s="2">
        <v>6</v>
      </c>
      <c r="B1541" s="2">
        <v>32701</v>
      </c>
      <c r="C1541" s="2" t="s">
        <v>505</v>
      </c>
      <c r="D1541" s="2">
        <v>2269938</v>
      </c>
      <c r="E1541" s="2" t="s">
        <v>505</v>
      </c>
      <c r="F1541" s="2" t="str">
        <f t="shared" si="128"/>
        <v>6327012269938</v>
      </c>
      <c r="G1541" s="2" t="s">
        <v>359</v>
      </c>
      <c r="H1541" s="4">
        <v>3000</v>
      </c>
      <c r="I1541" s="4">
        <v>-200</v>
      </c>
      <c r="J1541" s="4">
        <v>2800</v>
      </c>
      <c r="K1541" s="4">
        <v>2989.11</v>
      </c>
      <c r="L1541" s="4">
        <v>2989.11</v>
      </c>
      <c r="M1541" s="4">
        <v>2989.11</v>
      </c>
      <c r="N1541" s="4">
        <v>0</v>
      </c>
      <c r="O1541" s="4">
        <v>-189.11</v>
      </c>
      <c r="P1541" s="20">
        <f t="shared" si="129"/>
        <v>0.99637000000000009</v>
      </c>
      <c r="Q1541" s="20">
        <f t="shared" si="130"/>
        <v>1.0675392857142858</v>
      </c>
      <c r="R1541" s="34">
        <f t="shared" si="133"/>
        <v>-10.889999999999873</v>
      </c>
      <c r="S1541" s="34">
        <f t="shared" si="132"/>
        <v>189.11000000000013</v>
      </c>
    </row>
    <row r="1542" spans="1:19" hidden="1" x14ac:dyDescent="0.25">
      <c r="A1542" s="2">
        <v>1</v>
      </c>
      <c r="B1542" s="2">
        <v>33301</v>
      </c>
      <c r="C1542" s="2" t="s">
        <v>505</v>
      </c>
      <c r="D1542" s="2">
        <v>2260902</v>
      </c>
      <c r="E1542" s="2" t="s">
        <v>505</v>
      </c>
      <c r="F1542" s="2" t="str">
        <f t="shared" si="128"/>
        <v>1333012260902</v>
      </c>
      <c r="G1542" s="2" t="s">
        <v>64</v>
      </c>
      <c r="H1542" s="4">
        <v>5000</v>
      </c>
      <c r="I1542" s="4">
        <v>0</v>
      </c>
      <c r="J1542" s="4">
        <v>5000</v>
      </c>
      <c r="K1542" s="4">
        <v>5027.96</v>
      </c>
      <c r="L1542" s="4">
        <v>3125.72</v>
      </c>
      <c r="M1542" s="4">
        <v>3125.72</v>
      </c>
      <c r="N1542" s="4">
        <v>0</v>
      </c>
      <c r="O1542" s="4">
        <v>1874.28</v>
      </c>
      <c r="P1542" s="20">
        <f t="shared" si="129"/>
        <v>0.62514399999999992</v>
      </c>
      <c r="Q1542" s="20">
        <f t="shared" si="130"/>
        <v>0.62514399999999992</v>
      </c>
      <c r="R1542" s="34">
        <f t="shared" si="133"/>
        <v>-1874.2800000000002</v>
      </c>
      <c r="S1542" s="34">
        <f t="shared" si="132"/>
        <v>-1874.2800000000002</v>
      </c>
    </row>
    <row r="1543" spans="1:19" hidden="1" x14ac:dyDescent="0.25">
      <c r="A1543" s="2">
        <v>7</v>
      </c>
      <c r="B1543" s="2">
        <v>23101</v>
      </c>
      <c r="C1543" s="2" t="s">
        <v>505</v>
      </c>
      <c r="D1543" s="2">
        <v>2269919</v>
      </c>
      <c r="E1543" s="2" t="s">
        <v>505</v>
      </c>
      <c r="F1543" s="2" t="str">
        <f t="shared" si="128"/>
        <v>7231012269919</v>
      </c>
      <c r="G1543" s="2" t="s">
        <v>367</v>
      </c>
      <c r="H1543" s="4">
        <v>3000</v>
      </c>
      <c r="I1543" s="4">
        <v>0</v>
      </c>
      <c r="J1543" s="4">
        <v>3000</v>
      </c>
      <c r="K1543" s="4">
        <v>0</v>
      </c>
      <c r="L1543" s="4">
        <v>0</v>
      </c>
      <c r="M1543" s="4">
        <v>0</v>
      </c>
      <c r="N1543" s="4">
        <v>0</v>
      </c>
      <c r="O1543" s="4">
        <v>3000</v>
      </c>
      <c r="P1543" s="20">
        <f t="shared" si="129"/>
        <v>0</v>
      </c>
      <c r="Q1543" s="20">
        <f t="shared" si="130"/>
        <v>0</v>
      </c>
      <c r="R1543" s="34">
        <f t="shared" si="133"/>
        <v>-3000</v>
      </c>
      <c r="S1543" s="34">
        <f t="shared" si="132"/>
        <v>-3000</v>
      </c>
    </row>
    <row r="1544" spans="1:19" hidden="1" x14ac:dyDescent="0.25">
      <c r="A1544" s="2">
        <v>7</v>
      </c>
      <c r="B1544" s="2">
        <v>23101</v>
      </c>
      <c r="C1544" s="2" t="s">
        <v>505</v>
      </c>
      <c r="D1544" s="2">
        <v>2269918</v>
      </c>
      <c r="E1544" s="2" t="s">
        <v>505</v>
      </c>
      <c r="F1544" s="2" t="str">
        <f t="shared" si="128"/>
        <v>7231012269918</v>
      </c>
      <c r="G1544" s="2" t="s">
        <v>366</v>
      </c>
      <c r="H1544" s="4">
        <v>500</v>
      </c>
      <c r="I1544" s="4">
        <v>0</v>
      </c>
      <c r="J1544" s="4">
        <v>500</v>
      </c>
      <c r="K1544" s="4">
        <v>602.84</v>
      </c>
      <c r="L1544" s="4">
        <v>602.84</v>
      </c>
      <c r="M1544" s="4">
        <v>602.84</v>
      </c>
      <c r="N1544" s="4">
        <v>0</v>
      </c>
      <c r="O1544" s="4">
        <v>-102.84</v>
      </c>
      <c r="P1544" s="20">
        <f t="shared" si="129"/>
        <v>1.2056800000000001</v>
      </c>
      <c r="Q1544" s="20">
        <f t="shared" si="130"/>
        <v>1.2056800000000001</v>
      </c>
      <c r="R1544" s="34">
        <f t="shared" si="133"/>
        <v>102.84000000000003</v>
      </c>
      <c r="S1544" s="34">
        <f t="shared" si="132"/>
        <v>102.84000000000003</v>
      </c>
    </row>
    <row r="1545" spans="1:19" hidden="1" x14ac:dyDescent="0.25">
      <c r="A1545" s="2">
        <v>1</v>
      </c>
      <c r="B1545" s="2">
        <v>33403</v>
      </c>
      <c r="C1545" s="2" t="s">
        <v>505</v>
      </c>
      <c r="D1545" s="2">
        <v>2260900</v>
      </c>
      <c r="E1545" s="2" t="s">
        <v>505</v>
      </c>
      <c r="F1545" s="2" t="str">
        <f t="shared" si="128"/>
        <v>1334032260900</v>
      </c>
      <c r="G1545" s="2" t="s">
        <v>91</v>
      </c>
      <c r="H1545" s="4">
        <v>3000</v>
      </c>
      <c r="I1545" s="4">
        <v>0</v>
      </c>
      <c r="J1545" s="4">
        <v>3000</v>
      </c>
      <c r="K1545" s="4">
        <v>2200</v>
      </c>
      <c r="L1545" s="4">
        <v>2200</v>
      </c>
      <c r="M1545" s="4">
        <v>2200</v>
      </c>
      <c r="N1545" s="4">
        <v>0</v>
      </c>
      <c r="O1545" s="4">
        <v>800</v>
      </c>
      <c r="P1545" s="20">
        <f t="shared" si="129"/>
        <v>0.73333333333333328</v>
      </c>
      <c r="Q1545" s="20">
        <f t="shared" si="130"/>
        <v>0.73333333333333328</v>
      </c>
      <c r="R1545" s="34">
        <f t="shared" si="133"/>
        <v>-800</v>
      </c>
      <c r="S1545" s="34">
        <f t="shared" si="132"/>
        <v>-800</v>
      </c>
    </row>
    <row r="1546" spans="1:19" hidden="1" x14ac:dyDescent="0.25">
      <c r="A1546" s="2">
        <v>7</v>
      </c>
      <c r="B1546" s="2">
        <v>23103</v>
      </c>
      <c r="C1546" s="2" t="s">
        <v>505</v>
      </c>
      <c r="D1546" s="2">
        <v>2269926</v>
      </c>
      <c r="E1546" s="2" t="s">
        <v>505</v>
      </c>
      <c r="F1546" s="2" t="str">
        <f t="shared" si="128"/>
        <v>7231032269926</v>
      </c>
      <c r="G1546" s="2" t="s">
        <v>381</v>
      </c>
      <c r="H1546" s="4">
        <v>1000</v>
      </c>
      <c r="I1546" s="4">
        <v>0</v>
      </c>
      <c r="J1546" s="4">
        <v>1000</v>
      </c>
      <c r="K1546" s="4">
        <v>0</v>
      </c>
      <c r="L1546" s="4">
        <v>0</v>
      </c>
      <c r="M1546" s="4">
        <v>0</v>
      </c>
      <c r="N1546" s="4">
        <v>0</v>
      </c>
      <c r="O1546" s="4">
        <v>1000</v>
      </c>
      <c r="P1546" s="20">
        <f t="shared" si="129"/>
        <v>0</v>
      </c>
      <c r="Q1546" s="20">
        <f t="shared" si="130"/>
        <v>0</v>
      </c>
      <c r="R1546" s="34">
        <f t="shared" si="133"/>
        <v>-1000</v>
      </c>
      <c r="S1546" s="34">
        <f t="shared" si="132"/>
        <v>-1000</v>
      </c>
    </row>
    <row r="1547" spans="1:19" hidden="1" x14ac:dyDescent="0.25">
      <c r="A1547" s="2">
        <v>5</v>
      </c>
      <c r="B1547" s="2">
        <v>33000</v>
      </c>
      <c r="C1547" s="2" t="s">
        <v>505</v>
      </c>
      <c r="D1547" s="2">
        <v>2269921</v>
      </c>
      <c r="E1547" s="2" t="s">
        <v>505</v>
      </c>
      <c r="F1547" s="2" t="str">
        <f t="shared" si="128"/>
        <v>5330002269921</v>
      </c>
      <c r="G1547" s="2" t="s">
        <v>237</v>
      </c>
      <c r="H1547" s="4">
        <v>2000</v>
      </c>
      <c r="I1547" s="4">
        <v>681</v>
      </c>
      <c r="J1547" s="4">
        <v>2681</v>
      </c>
      <c r="K1547" s="4">
        <v>508.2</v>
      </c>
      <c r="L1547" s="4">
        <v>508.2</v>
      </c>
      <c r="M1547" s="4">
        <v>508.2</v>
      </c>
      <c r="N1547" s="4">
        <v>0</v>
      </c>
      <c r="O1547" s="4">
        <v>2172.8000000000002</v>
      </c>
      <c r="P1547" s="20">
        <f t="shared" si="129"/>
        <v>0.25409999999999999</v>
      </c>
      <c r="Q1547" s="20">
        <f t="shared" si="130"/>
        <v>0.18955613577023497</v>
      </c>
      <c r="R1547" s="34">
        <f t="shared" si="133"/>
        <v>-1491.8</v>
      </c>
      <c r="S1547" s="34">
        <f t="shared" si="132"/>
        <v>-2172.8000000000002</v>
      </c>
    </row>
    <row r="1548" spans="1:19" hidden="1" x14ac:dyDescent="0.25">
      <c r="A1548" s="2">
        <v>10</v>
      </c>
      <c r="B1548" s="2">
        <v>15100</v>
      </c>
      <c r="C1548" s="2" t="s">
        <v>505</v>
      </c>
      <c r="D1548" s="2">
        <v>2260300</v>
      </c>
      <c r="E1548" s="2" t="s">
        <v>505</v>
      </c>
      <c r="F1548" s="2" t="str">
        <f t="shared" si="128"/>
        <v>10151002260300</v>
      </c>
      <c r="G1548" s="2" t="s">
        <v>111</v>
      </c>
      <c r="H1548" s="4">
        <v>3000</v>
      </c>
      <c r="I1548" s="4">
        <v>2000</v>
      </c>
      <c r="J1548" s="4">
        <v>5000</v>
      </c>
      <c r="K1548" s="4">
        <v>3223.3</v>
      </c>
      <c r="L1548" s="4">
        <v>3223.3</v>
      </c>
      <c r="M1548" s="4">
        <v>3223.3</v>
      </c>
      <c r="N1548" s="4">
        <v>0</v>
      </c>
      <c r="O1548" s="4">
        <v>1776.7</v>
      </c>
      <c r="P1548" s="20">
        <f t="shared" si="129"/>
        <v>1.0744333333333334</v>
      </c>
      <c r="Q1548" s="20">
        <f t="shared" si="130"/>
        <v>0.64466000000000001</v>
      </c>
      <c r="R1548" s="34">
        <f t="shared" si="133"/>
        <v>223.30000000000018</v>
      </c>
      <c r="S1548" s="34">
        <f t="shared" si="132"/>
        <v>-1776.6999999999998</v>
      </c>
    </row>
    <row r="1549" spans="1:19" hidden="1" x14ac:dyDescent="0.25">
      <c r="A1549" s="2">
        <v>1</v>
      </c>
      <c r="B1549" s="2">
        <v>92000</v>
      </c>
      <c r="C1549" s="2" t="s">
        <v>505</v>
      </c>
      <c r="D1549" s="2">
        <v>2260300</v>
      </c>
      <c r="E1549" s="2" t="s">
        <v>505</v>
      </c>
      <c r="F1549" s="2" t="str">
        <f t="shared" si="128"/>
        <v>1920002260300</v>
      </c>
      <c r="G1549" s="2" t="s">
        <v>111</v>
      </c>
      <c r="H1549" s="4">
        <v>1000</v>
      </c>
      <c r="I1549" s="4">
        <v>0</v>
      </c>
      <c r="J1549" s="4">
        <v>1000</v>
      </c>
      <c r="K1549" s="4">
        <v>1388.85</v>
      </c>
      <c r="L1549" s="4">
        <v>1388.85</v>
      </c>
      <c r="M1549" s="4">
        <v>1388.85</v>
      </c>
      <c r="N1549" s="4">
        <v>0</v>
      </c>
      <c r="O1549" s="4">
        <v>-388.85</v>
      </c>
      <c r="P1549" s="20">
        <f t="shared" si="129"/>
        <v>1.3888499999999999</v>
      </c>
      <c r="Q1549" s="20">
        <f t="shared" si="130"/>
        <v>1.3888499999999999</v>
      </c>
      <c r="R1549" s="34">
        <f t="shared" si="133"/>
        <v>388.84999999999991</v>
      </c>
      <c r="S1549" s="34">
        <f t="shared" si="132"/>
        <v>388.84999999999991</v>
      </c>
    </row>
    <row r="1550" spans="1:19" hidden="1" x14ac:dyDescent="0.25">
      <c r="A1550" s="2">
        <v>1</v>
      </c>
      <c r="B1550" s="2">
        <v>92000</v>
      </c>
      <c r="C1550" s="2" t="s">
        <v>505</v>
      </c>
      <c r="D1550" s="2">
        <v>2260301</v>
      </c>
      <c r="E1550" s="2" t="s">
        <v>505</v>
      </c>
      <c r="F1550" s="2" t="str">
        <f t="shared" si="128"/>
        <v>1920002260301</v>
      </c>
      <c r="G1550" s="2" t="s">
        <v>112</v>
      </c>
      <c r="H1550" s="4">
        <v>400</v>
      </c>
      <c r="I1550" s="4">
        <v>8000</v>
      </c>
      <c r="J1550" s="4">
        <v>8400</v>
      </c>
      <c r="K1550" s="4">
        <v>3829.3</v>
      </c>
      <c r="L1550" s="4">
        <v>3829.3</v>
      </c>
      <c r="M1550" s="4">
        <v>3829.3</v>
      </c>
      <c r="N1550" s="4">
        <v>0</v>
      </c>
      <c r="O1550" s="4">
        <v>4570.7</v>
      </c>
      <c r="P1550" s="20">
        <f t="shared" si="129"/>
        <v>9.5732499999999998</v>
      </c>
      <c r="Q1550" s="20">
        <f t="shared" si="130"/>
        <v>0.45586904761904762</v>
      </c>
      <c r="R1550" s="34">
        <f t="shared" si="133"/>
        <v>3429.3</v>
      </c>
      <c r="S1550" s="34">
        <f t="shared" si="132"/>
        <v>-4570.7</v>
      </c>
    </row>
    <row r="1551" spans="1:19" hidden="1" x14ac:dyDescent="0.25">
      <c r="A1551" s="2">
        <v>1</v>
      </c>
      <c r="B1551" s="2">
        <v>33301</v>
      </c>
      <c r="C1551" s="2" t="s">
        <v>505</v>
      </c>
      <c r="D1551" s="2">
        <v>2260201</v>
      </c>
      <c r="E1551" s="2" t="s">
        <v>505</v>
      </c>
      <c r="F1551" s="2" t="str">
        <f t="shared" si="128"/>
        <v>1333012260201</v>
      </c>
      <c r="G1551" s="2" t="s">
        <v>62</v>
      </c>
      <c r="H1551" s="4">
        <v>2100</v>
      </c>
      <c r="I1551" s="4">
        <v>0</v>
      </c>
      <c r="J1551" s="4">
        <v>2100</v>
      </c>
      <c r="K1551" s="4">
        <v>2726.13</v>
      </c>
      <c r="L1551" s="4">
        <v>2726.13</v>
      </c>
      <c r="M1551" s="4">
        <v>2726.13</v>
      </c>
      <c r="N1551" s="4">
        <v>0</v>
      </c>
      <c r="O1551" s="4">
        <v>-626.13</v>
      </c>
      <c r="P1551" s="20">
        <f t="shared" si="129"/>
        <v>1.298157142857143</v>
      </c>
      <c r="Q1551" s="20">
        <f t="shared" si="130"/>
        <v>1.298157142857143</v>
      </c>
      <c r="R1551" s="34">
        <f t="shared" si="133"/>
        <v>626.13000000000011</v>
      </c>
      <c r="S1551" s="34">
        <f t="shared" si="132"/>
        <v>626.13000000000011</v>
      </c>
    </row>
    <row r="1552" spans="1:19" hidden="1" x14ac:dyDescent="0.25">
      <c r="A1552" s="2">
        <v>1</v>
      </c>
      <c r="B1552" s="2">
        <v>33302</v>
      </c>
      <c r="C1552" s="2" t="s">
        <v>505</v>
      </c>
      <c r="D1552" s="2">
        <v>2260201</v>
      </c>
      <c r="E1552" s="2" t="s">
        <v>505</v>
      </c>
      <c r="F1552" s="2" t="str">
        <f t="shared" si="128"/>
        <v>1333022260201</v>
      </c>
      <c r="G1552" s="2" t="s">
        <v>62</v>
      </c>
      <c r="H1552" s="4">
        <v>2100</v>
      </c>
      <c r="I1552" s="4">
        <v>4000</v>
      </c>
      <c r="J1552" s="4">
        <v>6100</v>
      </c>
      <c r="K1552" s="4">
        <v>5732.98</v>
      </c>
      <c r="L1552" s="4">
        <v>5732.98</v>
      </c>
      <c r="M1552" s="4">
        <v>5732.98</v>
      </c>
      <c r="N1552" s="4">
        <v>0</v>
      </c>
      <c r="O1552" s="4">
        <v>367.02</v>
      </c>
      <c r="P1552" s="20">
        <f t="shared" si="129"/>
        <v>2.7299904761904759</v>
      </c>
      <c r="Q1552" s="20">
        <f t="shared" si="130"/>
        <v>0.93983278688524585</v>
      </c>
      <c r="R1552" s="34">
        <f t="shared" si="133"/>
        <v>3632.9799999999996</v>
      </c>
      <c r="S1552" s="34">
        <f t="shared" si="132"/>
        <v>-367.02000000000044</v>
      </c>
    </row>
    <row r="1553" spans="1:19" hidden="1" x14ac:dyDescent="0.25">
      <c r="A1553" s="2">
        <v>1</v>
      </c>
      <c r="B1553" s="2">
        <v>49100</v>
      </c>
      <c r="C1553" s="2" t="s">
        <v>505</v>
      </c>
      <c r="D1553" s="2">
        <v>2260201</v>
      </c>
      <c r="E1553" s="2" t="s">
        <v>505</v>
      </c>
      <c r="F1553" s="2" t="str">
        <f t="shared" si="128"/>
        <v>1491002260201</v>
      </c>
      <c r="G1553" s="2" t="s">
        <v>62</v>
      </c>
      <c r="H1553" s="4">
        <v>100</v>
      </c>
      <c r="I1553" s="4">
        <v>0</v>
      </c>
      <c r="J1553" s="4">
        <v>100</v>
      </c>
      <c r="K1553" s="4">
        <v>153.88</v>
      </c>
      <c r="L1553" s="4">
        <v>153.88</v>
      </c>
      <c r="M1553" s="4">
        <v>153.88</v>
      </c>
      <c r="N1553" s="4">
        <v>0</v>
      </c>
      <c r="O1553" s="4">
        <v>-53.88</v>
      </c>
      <c r="P1553" s="20">
        <f t="shared" si="129"/>
        <v>1.5387999999999999</v>
      </c>
      <c r="Q1553" s="20">
        <f t="shared" si="130"/>
        <v>1.5387999999999999</v>
      </c>
      <c r="R1553" s="34">
        <f t="shared" si="133"/>
        <v>53.879999999999995</v>
      </c>
      <c r="S1553" s="34">
        <f t="shared" si="132"/>
        <v>53.879999999999995</v>
      </c>
    </row>
    <row r="1554" spans="1:19" hidden="1" x14ac:dyDescent="0.25">
      <c r="A1554" s="2">
        <v>1</v>
      </c>
      <c r="B1554" s="2">
        <v>92000</v>
      </c>
      <c r="C1554" s="2" t="s">
        <v>505</v>
      </c>
      <c r="D1554" s="2">
        <v>2260201</v>
      </c>
      <c r="E1554" s="2" t="s">
        <v>505</v>
      </c>
      <c r="F1554" s="2" t="str">
        <f t="shared" si="128"/>
        <v>1920002260201</v>
      </c>
      <c r="G1554" s="2" t="s">
        <v>62</v>
      </c>
      <c r="H1554" s="4">
        <v>42000</v>
      </c>
      <c r="I1554" s="4">
        <v>25023.31</v>
      </c>
      <c r="J1554" s="4">
        <v>67023.31</v>
      </c>
      <c r="K1554" s="4">
        <v>62936.59</v>
      </c>
      <c r="L1554" s="4">
        <v>52826.31</v>
      </c>
      <c r="M1554" s="4">
        <v>52826.31</v>
      </c>
      <c r="N1554" s="4">
        <v>0</v>
      </c>
      <c r="O1554" s="4">
        <v>14197</v>
      </c>
      <c r="P1554" s="20">
        <f t="shared" si="129"/>
        <v>1.2577692857142857</v>
      </c>
      <c r="Q1554" s="20">
        <f t="shared" si="130"/>
        <v>0.78817817263874312</v>
      </c>
      <c r="R1554" s="34">
        <f t="shared" si="133"/>
        <v>10826.309999999998</v>
      </c>
      <c r="S1554" s="34">
        <f t="shared" si="132"/>
        <v>-14197</v>
      </c>
    </row>
    <row r="1555" spans="1:19" hidden="1" x14ac:dyDescent="0.25">
      <c r="A1555" s="2">
        <v>2</v>
      </c>
      <c r="B1555" s="2">
        <v>43000</v>
      </c>
      <c r="C1555" s="2" t="s">
        <v>505</v>
      </c>
      <c r="D1555" s="2">
        <v>2260201</v>
      </c>
      <c r="E1555" s="2" t="s">
        <v>505</v>
      </c>
      <c r="F1555" s="2" t="str">
        <f t="shared" si="128"/>
        <v>2430002260201</v>
      </c>
      <c r="G1555" s="2" t="s">
        <v>62</v>
      </c>
      <c r="H1555" s="4">
        <v>13500</v>
      </c>
      <c r="I1555" s="4">
        <v>179.77</v>
      </c>
      <c r="J1555" s="4">
        <v>13679.77</v>
      </c>
      <c r="K1555" s="4">
        <v>14290.76</v>
      </c>
      <c r="L1555" s="4">
        <v>14290.76</v>
      </c>
      <c r="M1555" s="4">
        <v>14290.76</v>
      </c>
      <c r="N1555" s="4">
        <v>0</v>
      </c>
      <c r="O1555" s="4">
        <v>-610.99</v>
      </c>
      <c r="P1555" s="20">
        <f t="shared" si="129"/>
        <v>1.0585748148148149</v>
      </c>
      <c r="Q1555" s="20">
        <f t="shared" si="130"/>
        <v>1.0446637626217399</v>
      </c>
      <c r="R1555" s="34">
        <f t="shared" si="133"/>
        <v>790.76000000000022</v>
      </c>
      <c r="S1555" s="34">
        <f t="shared" si="132"/>
        <v>610.98999999999978</v>
      </c>
    </row>
    <row r="1556" spans="1:19" hidden="1" x14ac:dyDescent="0.25">
      <c r="A1556" s="2">
        <v>2</v>
      </c>
      <c r="B1556" s="2">
        <v>43001</v>
      </c>
      <c r="C1556" s="2" t="s">
        <v>505</v>
      </c>
      <c r="D1556" s="2">
        <v>2260201</v>
      </c>
      <c r="E1556" s="2" t="s">
        <v>505</v>
      </c>
      <c r="F1556" s="2" t="str">
        <f t="shared" si="128"/>
        <v>2430012260201</v>
      </c>
      <c r="G1556" s="2" t="s">
        <v>62</v>
      </c>
      <c r="H1556" s="4">
        <v>850</v>
      </c>
      <c r="I1556" s="4">
        <v>0</v>
      </c>
      <c r="J1556" s="4">
        <v>850</v>
      </c>
      <c r="K1556" s="4">
        <v>1004.3</v>
      </c>
      <c r="L1556" s="4">
        <v>1004.3</v>
      </c>
      <c r="M1556" s="4">
        <v>1004.3</v>
      </c>
      <c r="N1556" s="4">
        <v>0</v>
      </c>
      <c r="O1556" s="4">
        <v>-154.30000000000001</v>
      </c>
      <c r="P1556" s="20">
        <f t="shared" si="129"/>
        <v>1.1815294117647059</v>
      </c>
      <c r="Q1556" s="20">
        <f t="shared" si="130"/>
        <v>1.1815294117647059</v>
      </c>
      <c r="R1556" s="34">
        <f t="shared" si="133"/>
        <v>154.29999999999995</v>
      </c>
      <c r="S1556" s="34">
        <f t="shared" si="132"/>
        <v>154.29999999999995</v>
      </c>
    </row>
    <row r="1557" spans="1:19" hidden="1" x14ac:dyDescent="0.25">
      <c r="A1557" s="2">
        <v>2</v>
      </c>
      <c r="B1557" s="2">
        <v>43110</v>
      </c>
      <c r="C1557" s="2" t="s">
        <v>505</v>
      </c>
      <c r="D1557" s="2">
        <v>2260201</v>
      </c>
      <c r="E1557" s="2" t="s">
        <v>505</v>
      </c>
      <c r="F1557" s="2" t="str">
        <f t="shared" si="128"/>
        <v>2431102260201</v>
      </c>
      <c r="G1557" s="2" t="s">
        <v>62</v>
      </c>
      <c r="H1557" s="4">
        <v>4000</v>
      </c>
      <c r="I1557" s="4">
        <v>0</v>
      </c>
      <c r="J1557" s="4">
        <v>4000</v>
      </c>
      <c r="K1557" s="4">
        <v>5899.9</v>
      </c>
      <c r="L1557" s="4">
        <v>4753.1499999999996</v>
      </c>
      <c r="M1557" s="4">
        <v>4753.1499999999996</v>
      </c>
      <c r="N1557" s="4">
        <v>0</v>
      </c>
      <c r="O1557" s="4">
        <v>-753.15</v>
      </c>
      <c r="P1557" s="20">
        <f t="shared" si="129"/>
        <v>1.1882874999999999</v>
      </c>
      <c r="Q1557" s="20">
        <f t="shared" si="130"/>
        <v>1.1882874999999999</v>
      </c>
      <c r="R1557" s="34">
        <f t="shared" si="133"/>
        <v>753.14999999999964</v>
      </c>
      <c r="S1557" s="34">
        <f t="shared" si="132"/>
        <v>753.14999999999964</v>
      </c>
    </row>
    <row r="1558" spans="1:19" hidden="1" x14ac:dyDescent="0.25">
      <c r="A1558" s="2">
        <v>2</v>
      </c>
      <c r="B1558" s="2">
        <v>43111</v>
      </c>
      <c r="C1558" s="2" t="s">
        <v>505</v>
      </c>
      <c r="D1558" s="2">
        <v>2260201</v>
      </c>
      <c r="E1558" s="2" t="s">
        <v>505</v>
      </c>
      <c r="F1558" s="2" t="str">
        <f t="shared" si="128"/>
        <v>2431112260201</v>
      </c>
      <c r="G1558" s="2" t="s">
        <v>62</v>
      </c>
      <c r="H1558" s="4">
        <v>4000</v>
      </c>
      <c r="I1558" s="4">
        <v>618</v>
      </c>
      <c r="J1558" s="4">
        <v>4618</v>
      </c>
      <c r="K1558" s="4">
        <v>6326.03</v>
      </c>
      <c r="L1558" s="4">
        <v>5708.03</v>
      </c>
      <c r="M1558" s="4">
        <v>5708.03</v>
      </c>
      <c r="N1558" s="4">
        <v>0</v>
      </c>
      <c r="O1558" s="4">
        <v>-1090.03</v>
      </c>
      <c r="P1558" s="20">
        <f t="shared" si="129"/>
        <v>1.4270075</v>
      </c>
      <c r="Q1558" s="20">
        <f t="shared" si="130"/>
        <v>1.2360394110004331</v>
      </c>
      <c r="R1558" s="34">
        <f t="shared" si="133"/>
        <v>1708.0299999999997</v>
      </c>
      <c r="S1558" s="34">
        <f t="shared" si="132"/>
        <v>1090.0299999999997</v>
      </c>
    </row>
    <row r="1559" spans="1:19" hidden="1" x14ac:dyDescent="0.25">
      <c r="A1559" s="2">
        <v>2</v>
      </c>
      <c r="B1559" s="2">
        <v>43112</v>
      </c>
      <c r="C1559" s="2" t="s">
        <v>505</v>
      </c>
      <c r="D1559" s="2">
        <v>2260201</v>
      </c>
      <c r="E1559" s="2" t="s">
        <v>505</v>
      </c>
      <c r="F1559" s="2" t="str">
        <f t="shared" ref="F1559:F1622" si="134">_xlfn.CONCAT(A1559,B1559,D1559)</f>
        <v>2431122260201</v>
      </c>
      <c r="G1559" s="2" t="s">
        <v>62</v>
      </c>
      <c r="H1559" s="4">
        <v>5000</v>
      </c>
      <c r="I1559" s="4">
        <v>0</v>
      </c>
      <c r="J1559" s="4">
        <v>5000</v>
      </c>
      <c r="K1559" s="4">
        <v>4809.13</v>
      </c>
      <c r="L1559" s="4">
        <v>4809.13</v>
      </c>
      <c r="M1559" s="4">
        <v>4809.13</v>
      </c>
      <c r="N1559" s="4">
        <v>0</v>
      </c>
      <c r="O1559" s="4">
        <v>190.87</v>
      </c>
      <c r="P1559" s="20">
        <f t="shared" ref="P1559:P1622" si="135">(L1559*100%)/H1559</f>
        <v>0.96182600000000007</v>
      </c>
      <c r="Q1559" s="20">
        <f t="shared" si="130"/>
        <v>0.96182600000000007</v>
      </c>
      <c r="R1559" s="34">
        <f t="shared" si="133"/>
        <v>-190.86999999999989</v>
      </c>
      <c r="S1559" s="34">
        <f t="shared" si="132"/>
        <v>-190.86999999999989</v>
      </c>
    </row>
    <row r="1560" spans="1:19" hidden="1" x14ac:dyDescent="0.25">
      <c r="A1560" s="2">
        <v>2</v>
      </c>
      <c r="B1560" s="2">
        <v>43113</v>
      </c>
      <c r="C1560" s="2" t="s">
        <v>505</v>
      </c>
      <c r="D1560" s="2">
        <v>2260201</v>
      </c>
      <c r="E1560" s="2" t="s">
        <v>505</v>
      </c>
      <c r="F1560" s="2" t="str">
        <f t="shared" si="134"/>
        <v>2431132260201</v>
      </c>
      <c r="G1560" s="2" t="s">
        <v>62</v>
      </c>
      <c r="H1560" s="4">
        <v>700</v>
      </c>
      <c r="I1560" s="4">
        <v>0</v>
      </c>
      <c r="J1560" s="4">
        <v>700</v>
      </c>
      <c r="K1560" s="4">
        <v>0</v>
      </c>
      <c r="L1560" s="4">
        <v>0</v>
      </c>
      <c r="M1560" s="4">
        <v>0</v>
      </c>
      <c r="N1560" s="4">
        <v>0</v>
      </c>
      <c r="O1560" s="4">
        <v>700</v>
      </c>
      <c r="P1560" s="20">
        <f t="shared" si="135"/>
        <v>0</v>
      </c>
      <c r="Q1560" s="20">
        <f t="shared" si="130"/>
        <v>0</v>
      </c>
      <c r="R1560" s="34">
        <f t="shared" si="133"/>
        <v>-700</v>
      </c>
      <c r="S1560" s="34">
        <f t="shared" si="132"/>
        <v>-700</v>
      </c>
    </row>
    <row r="1561" spans="1:19" hidden="1" x14ac:dyDescent="0.25">
      <c r="A1561" s="2">
        <v>2</v>
      </c>
      <c r="B1561" s="2">
        <v>43114</v>
      </c>
      <c r="C1561" s="2" t="s">
        <v>505</v>
      </c>
      <c r="D1561" s="2">
        <v>2260201</v>
      </c>
      <c r="E1561" s="2" t="s">
        <v>505</v>
      </c>
      <c r="F1561" s="2" t="str">
        <f t="shared" si="134"/>
        <v>2431142260201</v>
      </c>
      <c r="G1561" s="2" t="s">
        <v>62</v>
      </c>
      <c r="H1561" s="4">
        <v>6500</v>
      </c>
      <c r="I1561" s="4">
        <v>0</v>
      </c>
      <c r="J1561" s="4">
        <v>6500</v>
      </c>
      <c r="K1561" s="4">
        <v>6216.6</v>
      </c>
      <c r="L1561" s="4">
        <v>6216.6</v>
      </c>
      <c r="M1561" s="4">
        <v>6216.6</v>
      </c>
      <c r="N1561" s="4">
        <v>0</v>
      </c>
      <c r="O1561" s="4">
        <v>283.39999999999998</v>
      </c>
      <c r="P1561" s="20">
        <f t="shared" si="135"/>
        <v>0.95640000000000003</v>
      </c>
      <c r="Q1561" s="20">
        <f t="shared" si="130"/>
        <v>0.95640000000000003</v>
      </c>
      <c r="R1561" s="34">
        <f t="shared" si="133"/>
        <v>-283.39999999999964</v>
      </c>
      <c r="S1561" s="34">
        <f t="shared" si="132"/>
        <v>-283.39999999999964</v>
      </c>
    </row>
    <row r="1562" spans="1:19" hidden="1" x14ac:dyDescent="0.25">
      <c r="A1562" s="2">
        <v>2</v>
      </c>
      <c r="B1562" s="2">
        <v>45901</v>
      </c>
      <c r="C1562" s="2" t="s">
        <v>505</v>
      </c>
      <c r="D1562" s="2">
        <v>2260201</v>
      </c>
      <c r="E1562" s="2" t="s">
        <v>505</v>
      </c>
      <c r="F1562" s="2" t="str">
        <f t="shared" si="134"/>
        <v>2459012260201</v>
      </c>
      <c r="G1562" s="2" t="s">
        <v>62</v>
      </c>
      <c r="H1562" s="4">
        <v>100</v>
      </c>
      <c r="I1562" s="4">
        <v>0</v>
      </c>
      <c r="J1562" s="4">
        <v>100</v>
      </c>
      <c r="K1562" s="4">
        <v>0</v>
      </c>
      <c r="L1562" s="4">
        <v>0</v>
      </c>
      <c r="M1562" s="4">
        <v>0</v>
      </c>
      <c r="N1562" s="4">
        <v>0</v>
      </c>
      <c r="O1562" s="4">
        <v>100</v>
      </c>
      <c r="P1562" s="20">
        <f t="shared" si="135"/>
        <v>0</v>
      </c>
      <c r="Q1562" s="20">
        <f t="shared" si="130"/>
        <v>0</v>
      </c>
      <c r="R1562" s="34">
        <f t="shared" si="133"/>
        <v>-100</v>
      </c>
      <c r="S1562" s="34">
        <f t="shared" si="132"/>
        <v>-100</v>
      </c>
    </row>
    <row r="1563" spans="1:19" hidden="1" x14ac:dyDescent="0.25">
      <c r="A1563" s="2">
        <v>5</v>
      </c>
      <c r="B1563" s="2">
        <v>33000</v>
      </c>
      <c r="C1563" s="2" t="s">
        <v>505</v>
      </c>
      <c r="D1563" s="2">
        <v>2260201</v>
      </c>
      <c r="E1563" s="2" t="s">
        <v>505</v>
      </c>
      <c r="F1563" s="2" t="str">
        <f t="shared" si="134"/>
        <v>5330002260201</v>
      </c>
      <c r="G1563" s="2" t="s">
        <v>62</v>
      </c>
      <c r="H1563" s="4">
        <v>16000</v>
      </c>
      <c r="I1563" s="4">
        <v>0</v>
      </c>
      <c r="J1563" s="4">
        <v>16000</v>
      </c>
      <c r="K1563" s="4">
        <v>17306.73</v>
      </c>
      <c r="L1563" s="4">
        <v>17375.29</v>
      </c>
      <c r="M1563" s="4">
        <v>17375.29</v>
      </c>
      <c r="N1563" s="4">
        <v>0</v>
      </c>
      <c r="O1563" s="4">
        <v>-1375.29</v>
      </c>
      <c r="P1563" s="20">
        <f t="shared" si="135"/>
        <v>1.085955625</v>
      </c>
      <c r="Q1563" s="20">
        <f t="shared" si="130"/>
        <v>1.085955625</v>
      </c>
      <c r="R1563" s="34">
        <f t="shared" si="133"/>
        <v>1375.2900000000009</v>
      </c>
      <c r="S1563" s="34">
        <f t="shared" si="132"/>
        <v>1375.2900000000009</v>
      </c>
    </row>
    <row r="1564" spans="1:19" hidden="1" x14ac:dyDescent="0.25">
      <c r="A1564" s="2">
        <v>5</v>
      </c>
      <c r="B1564" s="2">
        <v>33210</v>
      </c>
      <c r="C1564" s="2" t="s">
        <v>505</v>
      </c>
      <c r="D1564" s="2">
        <v>2260201</v>
      </c>
      <c r="E1564" s="2" t="s">
        <v>505</v>
      </c>
      <c r="F1564" s="2" t="str">
        <f t="shared" si="134"/>
        <v>5332102260201</v>
      </c>
      <c r="G1564" s="2" t="s">
        <v>62</v>
      </c>
      <c r="H1564" s="4">
        <v>800</v>
      </c>
      <c r="I1564" s="4">
        <v>0</v>
      </c>
      <c r="J1564" s="4">
        <v>800</v>
      </c>
      <c r="K1564" s="4">
        <v>413.93</v>
      </c>
      <c r="L1564" s="4">
        <v>399.3</v>
      </c>
      <c r="M1564" s="4">
        <v>399.3</v>
      </c>
      <c r="N1564" s="4">
        <v>0</v>
      </c>
      <c r="O1564" s="4">
        <v>400.7</v>
      </c>
      <c r="P1564" s="20">
        <f t="shared" si="135"/>
        <v>0.49912500000000004</v>
      </c>
      <c r="Q1564" s="20">
        <f t="shared" si="130"/>
        <v>0.49912500000000004</v>
      </c>
      <c r="R1564" s="34">
        <f t="shared" si="133"/>
        <v>-400.7</v>
      </c>
      <c r="S1564" s="34">
        <f t="shared" si="132"/>
        <v>-400.7</v>
      </c>
    </row>
    <row r="1565" spans="1:19" hidden="1" x14ac:dyDescent="0.25">
      <c r="A1565" s="2">
        <v>5</v>
      </c>
      <c r="B1565" s="2">
        <v>33300</v>
      </c>
      <c r="C1565" s="2" t="s">
        <v>505</v>
      </c>
      <c r="D1565" s="2">
        <v>2260201</v>
      </c>
      <c r="E1565" s="2" t="s">
        <v>505</v>
      </c>
      <c r="F1565" s="2" t="str">
        <f t="shared" si="134"/>
        <v>5333002260201</v>
      </c>
      <c r="G1565" s="2" t="s">
        <v>62</v>
      </c>
      <c r="H1565" s="4">
        <v>450</v>
      </c>
      <c r="I1565" s="4">
        <v>0</v>
      </c>
      <c r="J1565" s="4">
        <v>450</v>
      </c>
      <c r="K1565" s="4">
        <v>4732.3100000000004</v>
      </c>
      <c r="L1565" s="4">
        <v>4732.3100000000004</v>
      </c>
      <c r="M1565" s="4">
        <v>4732.3100000000004</v>
      </c>
      <c r="N1565" s="4">
        <v>0</v>
      </c>
      <c r="O1565" s="4">
        <v>-4282.3100000000004</v>
      </c>
      <c r="P1565" s="20">
        <f t="shared" si="135"/>
        <v>10.516244444444446</v>
      </c>
      <c r="Q1565" s="20">
        <f t="shared" si="130"/>
        <v>10.516244444444446</v>
      </c>
      <c r="R1565" s="34">
        <f t="shared" si="133"/>
        <v>4282.3100000000004</v>
      </c>
      <c r="S1565" s="34">
        <f t="shared" si="132"/>
        <v>4282.3100000000004</v>
      </c>
    </row>
    <row r="1566" spans="1:19" hidden="1" x14ac:dyDescent="0.25">
      <c r="A1566" s="2">
        <v>5</v>
      </c>
      <c r="B1566" s="2">
        <v>92400</v>
      </c>
      <c r="C1566" s="2" t="s">
        <v>505</v>
      </c>
      <c r="D1566" s="2">
        <v>2260201</v>
      </c>
      <c r="E1566" s="2" t="s">
        <v>505</v>
      </c>
      <c r="F1566" s="2" t="str">
        <f t="shared" si="134"/>
        <v>5924002260201</v>
      </c>
      <c r="G1566" s="2" t="s">
        <v>62</v>
      </c>
      <c r="H1566" s="4">
        <v>200</v>
      </c>
      <c r="I1566" s="4">
        <v>0</v>
      </c>
      <c r="J1566" s="4">
        <v>200</v>
      </c>
      <c r="K1566" s="4">
        <v>65.34</v>
      </c>
      <c r="L1566" s="4">
        <v>65.34</v>
      </c>
      <c r="M1566" s="4">
        <v>65.34</v>
      </c>
      <c r="N1566" s="4">
        <v>0</v>
      </c>
      <c r="O1566" s="4">
        <v>134.66</v>
      </c>
      <c r="P1566" s="20">
        <f t="shared" si="135"/>
        <v>0.32669999999999999</v>
      </c>
      <c r="Q1566" s="20">
        <f t="shared" si="130"/>
        <v>0.32669999999999999</v>
      </c>
      <c r="R1566" s="34">
        <f t="shared" si="133"/>
        <v>-134.66</v>
      </c>
      <c r="S1566" s="34">
        <f t="shared" si="132"/>
        <v>-134.66</v>
      </c>
    </row>
    <row r="1567" spans="1:19" hidden="1" x14ac:dyDescent="0.25">
      <c r="A1567" s="2">
        <v>6</v>
      </c>
      <c r="B1567" s="2">
        <v>24100</v>
      </c>
      <c r="C1567" s="2" t="s">
        <v>505</v>
      </c>
      <c r="D1567" s="2">
        <v>2260201</v>
      </c>
      <c r="E1567" s="2" t="s">
        <v>505</v>
      </c>
      <c r="F1567" s="2" t="str">
        <f t="shared" si="134"/>
        <v>6241002260201</v>
      </c>
      <c r="G1567" s="2" t="s">
        <v>62</v>
      </c>
      <c r="H1567" s="4">
        <v>400</v>
      </c>
      <c r="I1567" s="4">
        <v>0</v>
      </c>
      <c r="J1567" s="4">
        <v>400</v>
      </c>
      <c r="K1567" s="4">
        <v>1794.35</v>
      </c>
      <c r="L1567" s="4">
        <v>1794.35</v>
      </c>
      <c r="M1567" s="4">
        <v>1794.35</v>
      </c>
      <c r="N1567" s="4">
        <v>0</v>
      </c>
      <c r="O1567" s="4">
        <v>-1394.35</v>
      </c>
      <c r="P1567" s="20">
        <f t="shared" si="135"/>
        <v>4.4858750000000001</v>
      </c>
      <c r="Q1567" s="20">
        <f t="shared" si="130"/>
        <v>4.4858750000000001</v>
      </c>
      <c r="R1567" s="34">
        <f t="shared" si="133"/>
        <v>1394.35</v>
      </c>
      <c r="S1567" s="34">
        <f t="shared" si="132"/>
        <v>1394.35</v>
      </c>
    </row>
    <row r="1568" spans="1:19" hidden="1" x14ac:dyDescent="0.25">
      <c r="A1568" s="2">
        <v>6</v>
      </c>
      <c r="B1568" s="2">
        <v>24134</v>
      </c>
      <c r="C1568" s="2" t="s">
        <v>505</v>
      </c>
      <c r="D1568" s="2">
        <v>2260201</v>
      </c>
      <c r="E1568" s="2" t="s">
        <v>505</v>
      </c>
      <c r="F1568" s="2" t="str">
        <f t="shared" si="134"/>
        <v>6241342260201</v>
      </c>
      <c r="G1568" s="2" t="s">
        <v>62</v>
      </c>
      <c r="H1568" s="4">
        <v>0</v>
      </c>
      <c r="I1568" s="4">
        <v>2500</v>
      </c>
      <c r="J1568" s="4">
        <v>2500</v>
      </c>
      <c r="K1568" s="4">
        <v>121</v>
      </c>
      <c r="L1568" s="4">
        <v>121</v>
      </c>
      <c r="M1568" s="4">
        <v>121</v>
      </c>
      <c r="N1568" s="4">
        <v>0</v>
      </c>
      <c r="O1568" s="4">
        <v>2379</v>
      </c>
      <c r="P1568" s="20" t="e">
        <f t="shared" si="135"/>
        <v>#DIV/0!</v>
      </c>
      <c r="Q1568" s="20">
        <f t="shared" si="130"/>
        <v>4.8399999999999999E-2</v>
      </c>
      <c r="R1568" s="34">
        <f t="shared" si="133"/>
        <v>121</v>
      </c>
      <c r="S1568" s="34">
        <f t="shared" si="132"/>
        <v>-2379</v>
      </c>
    </row>
    <row r="1569" spans="1:19" hidden="1" x14ac:dyDescent="0.25">
      <c r="A1569" s="2">
        <v>6</v>
      </c>
      <c r="B1569" s="2">
        <v>24136</v>
      </c>
      <c r="C1569" s="2" t="s">
        <v>505</v>
      </c>
      <c r="D1569" s="2">
        <v>2260201</v>
      </c>
      <c r="E1569" s="2" t="s">
        <v>505</v>
      </c>
      <c r="F1569" s="2" t="str">
        <f t="shared" si="134"/>
        <v>6241362260201</v>
      </c>
      <c r="G1569" s="2" t="s">
        <v>62</v>
      </c>
      <c r="H1569" s="4">
        <v>0</v>
      </c>
      <c r="I1569" s="4">
        <v>1000</v>
      </c>
      <c r="J1569" s="4">
        <v>1000</v>
      </c>
      <c r="K1569" s="4">
        <v>0</v>
      </c>
      <c r="L1569" s="4">
        <v>0</v>
      </c>
      <c r="M1569" s="4">
        <v>0</v>
      </c>
      <c r="N1569" s="4">
        <v>0</v>
      </c>
      <c r="O1569" s="4">
        <v>1000</v>
      </c>
      <c r="P1569" s="20" t="e">
        <f t="shared" si="135"/>
        <v>#DIV/0!</v>
      </c>
      <c r="Q1569" s="20">
        <f t="shared" si="130"/>
        <v>0</v>
      </c>
      <c r="R1569" s="34">
        <f t="shared" si="133"/>
        <v>0</v>
      </c>
      <c r="S1569" s="34">
        <f t="shared" si="132"/>
        <v>-1000</v>
      </c>
    </row>
    <row r="1570" spans="1:19" hidden="1" x14ac:dyDescent="0.25">
      <c r="A1570" s="2">
        <v>6</v>
      </c>
      <c r="B1570" s="2">
        <v>32000</v>
      </c>
      <c r="C1570" s="2" t="s">
        <v>505</v>
      </c>
      <c r="D1570" s="2">
        <v>2260201</v>
      </c>
      <c r="E1570" s="2" t="s">
        <v>505</v>
      </c>
      <c r="F1570" s="2" t="str">
        <f t="shared" si="134"/>
        <v>6320002260201</v>
      </c>
      <c r="G1570" s="2" t="s">
        <v>62</v>
      </c>
      <c r="H1570" s="4">
        <v>200</v>
      </c>
      <c r="I1570" s="4">
        <v>0</v>
      </c>
      <c r="J1570" s="4">
        <v>200</v>
      </c>
      <c r="K1570" s="4">
        <v>0</v>
      </c>
      <c r="L1570" s="4">
        <v>0</v>
      </c>
      <c r="M1570" s="4">
        <v>0</v>
      </c>
      <c r="N1570" s="4">
        <v>0</v>
      </c>
      <c r="O1570" s="4">
        <v>200</v>
      </c>
      <c r="P1570" s="20">
        <f t="shared" si="135"/>
        <v>0</v>
      </c>
      <c r="Q1570" s="20">
        <f t="shared" si="130"/>
        <v>0</v>
      </c>
      <c r="R1570" s="34">
        <f t="shared" si="133"/>
        <v>-200</v>
      </c>
      <c r="S1570" s="34">
        <f t="shared" si="132"/>
        <v>-200</v>
      </c>
    </row>
    <row r="1571" spans="1:19" hidden="1" x14ac:dyDescent="0.25">
      <c r="A1571" s="2">
        <v>6</v>
      </c>
      <c r="B1571" s="2">
        <v>32600</v>
      </c>
      <c r="C1571" s="2" t="s">
        <v>505</v>
      </c>
      <c r="D1571" s="2">
        <v>2260201</v>
      </c>
      <c r="E1571" s="2" t="s">
        <v>505</v>
      </c>
      <c r="F1571" s="2" t="str">
        <f t="shared" si="134"/>
        <v>6326002260201</v>
      </c>
      <c r="G1571" s="2" t="s">
        <v>62</v>
      </c>
      <c r="H1571" s="4">
        <v>100</v>
      </c>
      <c r="I1571" s="4">
        <v>0</v>
      </c>
      <c r="J1571" s="4">
        <v>100</v>
      </c>
      <c r="K1571" s="4">
        <v>0</v>
      </c>
      <c r="L1571" s="4">
        <v>0</v>
      </c>
      <c r="M1571" s="4">
        <v>0</v>
      </c>
      <c r="N1571" s="4">
        <v>0</v>
      </c>
      <c r="O1571" s="4">
        <v>100</v>
      </c>
      <c r="P1571" s="20">
        <f t="shared" si="135"/>
        <v>0</v>
      </c>
      <c r="Q1571" s="20">
        <f t="shared" si="130"/>
        <v>0</v>
      </c>
      <c r="R1571" s="34">
        <f t="shared" si="133"/>
        <v>-100</v>
      </c>
      <c r="S1571" s="34">
        <f t="shared" si="132"/>
        <v>-100</v>
      </c>
    </row>
    <row r="1572" spans="1:19" hidden="1" x14ac:dyDescent="0.25">
      <c r="A1572" s="2">
        <v>6</v>
      </c>
      <c r="B1572" s="2">
        <v>32701</v>
      </c>
      <c r="C1572" s="2" t="s">
        <v>505</v>
      </c>
      <c r="D1572" s="2">
        <v>2260201</v>
      </c>
      <c r="E1572" s="2" t="s">
        <v>505</v>
      </c>
      <c r="F1572" s="2" t="str">
        <f t="shared" si="134"/>
        <v>6327012260201</v>
      </c>
      <c r="G1572" s="2" t="s">
        <v>62</v>
      </c>
      <c r="H1572" s="4">
        <v>100</v>
      </c>
      <c r="I1572" s="4">
        <v>0</v>
      </c>
      <c r="J1572" s="4">
        <v>100</v>
      </c>
      <c r="K1572" s="4">
        <v>664.29</v>
      </c>
      <c r="L1572" s="4">
        <v>664.29</v>
      </c>
      <c r="M1572" s="4">
        <v>664.29</v>
      </c>
      <c r="N1572" s="4">
        <v>0</v>
      </c>
      <c r="O1572" s="4">
        <v>-564.29</v>
      </c>
      <c r="P1572" s="20">
        <f t="shared" si="135"/>
        <v>6.6429</v>
      </c>
      <c r="Q1572" s="20">
        <f t="shared" si="130"/>
        <v>6.6429</v>
      </c>
      <c r="R1572" s="34">
        <f t="shared" si="133"/>
        <v>564.29</v>
      </c>
      <c r="S1572" s="34">
        <f t="shared" si="132"/>
        <v>564.29</v>
      </c>
    </row>
    <row r="1573" spans="1:19" hidden="1" x14ac:dyDescent="0.25">
      <c r="A1573" s="2">
        <v>8</v>
      </c>
      <c r="B1573" s="2">
        <v>31100</v>
      </c>
      <c r="C1573" s="2" t="s">
        <v>505</v>
      </c>
      <c r="D1573" s="2">
        <v>2260201</v>
      </c>
      <c r="E1573" s="2" t="s">
        <v>505</v>
      </c>
      <c r="F1573" s="2" t="str">
        <f t="shared" si="134"/>
        <v>8311002260201</v>
      </c>
      <c r="G1573" s="2" t="s">
        <v>62</v>
      </c>
      <c r="H1573" s="4">
        <v>500</v>
      </c>
      <c r="I1573" s="4">
        <v>0</v>
      </c>
      <c r="J1573" s="4">
        <v>500</v>
      </c>
      <c r="K1573" s="4">
        <v>290.39999999999998</v>
      </c>
      <c r="L1573" s="4">
        <v>290.39999999999998</v>
      </c>
      <c r="M1573" s="4">
        <v>290.39999999999998</v>
      </c>
      <c r="N1573" s="4">
        <v>0</v>
      </c>
      <c r="O1573" s="4">
        <v>209.6</v>
      </c>
      <c r="P1573" s="20">
        <f t="shared" si="135"/>
        <v>0.58079999999999998</v>
      </c>
      <c r="Q1573" s="20">
        <f t="shared" si="130"/>
        <v>0.58079999999999998</v>
      </c>
      <c r="R1573" s="34">
        <f t="shared" si="133"/>
        <v>-209.60000000000002</v>
      </c>
      <c r="S1573" s="34">
        <f t="shared" si="132"/>
        <v>-209.60000000000002</v>
      </c>
    </row>
    <row r="1574" spans="1:19" hidden="1" x14ac:dyDescent="0.25">
      <c r="A1574" s="2">
        <v>8</v>
      </c>
      <c r="B1574" s="2">
        <v>32702</v>
      </c>
      <c r="C1574" s="2" t="s">
        <v>505</v>
      </c>
      <c r="D1574" s="2">
        <v>2260201</v>
      </c>
      <c r="E1574" s="2" t="s">
        <v>505</v>
      </c>
      <c r="F1574" s="2" t="str">
        <f t="shared" si="134"/>
        <v>8327022260201</v>
      </c>
      <c r="G1574" s="2" t="s">
        <v>62</v>
      </c>
      <c r="H1574" s="4">
        <v>250</v>
      </c>
      <c r="I1574" s="4">
        <v>0</v>
      </c>
      <c r="J1574" s="4">
        <v>250</v>
      </c>
      <c r="K1574" s="4">
        <v>1093.6099999999999</v>
      </c>
      <c r="L1574" s="4">
        <v>1093.6099999999999</v>
      </c>
      <c r="M1574" s="4">
        <v>1093.6099999999999</v>
      </c>
      <c r="N1574" s="4">
        <v>0</v>
      </c>
      <c r="O1574" s="4">
        <v>-843.61</v>
      </c>
      <c r="P1574" s="20">
        <f t="shared" si="135"/>
        <v>4.3744399999999999</v>
      </c>
      <c r="Q1574" s="20">
        <f t="shared" si="130"/>
        <v>4.3744399999999999</v>
      </c>
      <c r="R1574" s="34">
        <f t="shared" si="133"/>
        <v>843.6099999999999</v>
      </c>
      <c r="S1574" s="34">
        <f t="shared" si="132"/>
        <v>843.6099999999999</v>
      </c>
    </row>
    <row r="1575" spans="1:19" hidden="1" x14ac:dyDescent="0.25">
      <c r="A1575" s="2">
        <v>9</v>
      </c>
      <c r="B1575" s="2">
        <v>34000</v>
      </c>
      <c r="C1575" s="2" t="s">
        <v>505</v>
      </c>
      <c r="D1575" s="2">
        <v>2260201</v>
      </c>
      <c r="E1575" s="2" t="s">
        <v>505</v>
      </c>
      <c r="F1575" s="2" t="str">
        <f t="shared" si="134"/>
        <v>9340002260201</v>
      </c>
      <c r="G1575" s="2" t="s">
        <v>62</v>
      </c>
      <c r="H1575" s="4">
        <v>2500</v>
      </c>
      <c r="I1575" s="4">
        <v>0</v>
      </c>
      <c r="J1575" s="4">
        <v>2500</v>
      </c>
      <c r="K1575" s="4">
        <v>2421.69</v>
      </c>
      <c r="L1575" s="4">
        <v>2421.69</v>
      </c>
      <c r="M1575" s="4">
        <v>2421.69</v>
      </c>
      <c r="N1575" s="4">
        <v>0</v>
      </c>
      <c r="O1575" s="4">
        <v>78.31</v>
      </c>
      <c r="P1575" s="20">
        <f t="shared" si="135"/>
        <v>0.96867599999999998</v>
      </c>
      <c r="Q1575" s="20">
        <f t="shared" si="130"/>
        <v>0.96867599999999998</v>
      </c>
      <c r="R1575" s="34">
        <f t="shared" si="133"/>
        <v>-78.309999999999945</v>
      </c>
      <c r="S1575" s="34">
        <f t="shared" si="132"/>
        <v>-78.309999999999945</v>
      </c>
    </row>
    <row r="1576" spans="1:19" hidden="1" x14ac:dyDescent="0.25">
      <c r="A1576" s="2">
        <v>2</v>
      </c>
      <c r="B1576" s="2">
        <v>43301</v>
      </c>
      <c r="C1576" s="2" t="s">
        <v>505</v>
      </c>
      <c r="D1576" s="2">
        <v>2260201</v>
      </c>
      <c r="E1576" s="2" t="s">
        <v>505</v>
      </c>
      <c r="F1576" s="2" t="str">
        <f t="shared" si="134"/>
        <v>2433012260201</v>
      </c>
      <c r="G1576" s="2" t="s">
        <v>158</v>
      </c>
      <c r="H1576" s="4">
        <v>0</v>
      </c>
      <c r="I1576" s="4">
        <v>0</v>
      </c>
      <c r="J1576" s="4">
        <v>0</v>
      </c>
      <c r="K1576" s="4">
        <v>551.07000000000005</v>
      </c>
      <c r="L1576" s="4">
        <v>551.07000000000005</v>
      </c>
      <c r="M1576" s="4">
        <v>551.07000000000005</v>
      </c>
      <c r="N1576" s="4">
        <v>0</v>
      </c>
      <c r="O1576" s="4">
        <v>-551.07000000000005</v>
      </c>
      <c r="P1576" s="20" t="e">
        <f t="shared" si="135"/>
        <v>#DIV/0!</v>
      </c>
      <c r="Q1576" s="20" t="e">
        <f t="shared" si="130"/>
        <v>#DIV/0!</v>
      </c>
      <c r="R1576" s="34">
        <f t="shared" si="133"/>
        <v>551.07000000000005</v>
      </c>
      <c r="S1576" s="34">
        <f t="shared" si="132"/>
        <v>551.07000000000005</v>
      </c>
    </row>
    <row r="1577" spans="1:19" hidden="1" x14ac:dyDescent="0.25">
      <c r="A1577" s="2">
        <v>6</v>
      </c>
      <c r="B1577" s="2">
        <v>24140</v>
      </c>
      <c r="C1577" s="2" t="s">
        <v>505</v>
      </c>
      <c r="D1577" s="2">
        <v>2260201</v>
      </c>
      <c r="E1577" s="2" t="s">
        <v>505</v>
      </c>
      <c r="F1577" s="2" t="str">
        <f t="shared" si="134"/>
        <v>6241402260201</v>
      </c>
      <c r="G1577" s="2" t="s">
        <v>158</v>
      </c>
      <c r="H1577" s="4">
        <v>0</v>
      </c>
      <c r="I1577" s="4">
        <v>2700</v>
      </c>
      <c r="J1577" s="4">
        <v>2700</v>
      </c>
      <c r="K1577" s="4">
        <v>0</v>
      </c>
      <c r="L1577" s="4">
        <v>0</v>
      </c>
      <c r="M1577" s="4">
        <v>0</v>
      </c>
      <c r="N1577" s="4">
        <v>0</v>
      </c>
      <c r="O1577" s="4">
        <v>2700</v>
      </c>
      <c r="P1577" s="20" t="e">
        <f t="shared" si="135"/>
        <v>#DIV/0!</v>
      </c>
      <c r="Q1577" s="20">
        <f t="shared" si="130"/>
        <v>0</v>
      </c>
      <c r="R1577" s="34">
        <f t="shared" si="133"/>
        <v>0</v>
      </c>
      <c r="S1577" s="34">
        <f t="shared" si="132"/>
        <v>-2700</v>
      </c>
    </row>
    <row r="1578" spans="1:19" hidden="1" x14ac:dyDescent="0.25">
      <c r="A1578" s="2">
        <v>5</v>
      </c>
      <c r="B1578" s="2">
        <v>33800</v>
      </c>
      <c r="C1578" s="2" t="s">
        <v>505</v>
      </c>
      <c r="D1578" s="2">
        <v>2279927</v>
      </c>
      <c r="E1578" s="2" t="s">
        <v>505</v>
      </c>
      <c r="F1578" s="2" t="str">
        <f t="shared" si="134"/>
        <v>5338002279927</v>
      </c>
      <c r="G1578" s="2" t="s">
        <v>293</v>
      </c>
      <c r="H1578" s="4">
        <v>4200</v>
      </c>
      <c r="I1578" s="4">
        <v>0</v>
      </c>
      <c r="J1578" s="4">
        <v>4200</v>
      </c>
      <c r="K1578" s="4">
        <v>3869</v>
      </c>
      <c r="L1578" s="4">
        <v>3869</v>
      </c>
      <c r="M1578" s="4">
        <v>3869</v>
      </c>
      <c r="N1578" s="4">
        <v>0</v>
      </c>
      <c r="O1578" s="4">
        <v>331</v>
      </c>
      <c r="P1578" s="20">
        <f t="shared" si="135"/>
        <v>0.92119047619047623</v>
      </c>
      <c r="Q1578" s="20">
        <f t="shared" si="130"/>
        <v>0.92119047619047623</v>
      </c>
      <c r="R1578" s="34">
        <f t="shared" si="133"/>
        <v>-331</v>
      </c>
      <c r="S1578" s="34">
        <f t="shared" si="132"/>
        <v>-331</v>
      </c>
    </row>
    <row r="1579" spans="1:19" hidden="1" x14ac:dyDescent="0.25">
      <c r="A1579" s="2">
        <v>8</v>
      </c>
      <c r="B1579" s="2">
        <v>32702</v>
      </c>
      <c r="C1579" s="2" t="s">
        <v>505</v>
      </c>
      <c r="D1579" s="2">
        <v>2279927</v>
      </c>
      <c r="E1579" s="2" t="s">
        <v>505</v>
      </c>
      <c r="F1579" s="2" t="str">
        <f t="shared" si="134"/>
        <v>8327022279927</v>
      </c>
      <c r="G1579" s="2" t="s">
        <v>293</v>
      </c>
      <c r="H1579" s="4">
        <v>6000</v>
      </c>
      <c r="I1579" s="4">
        <v>0</v>
      </c>
      <c r="J1579" s="4">
        <v>6000</v>
      </c>
      <c r="K1579" s="4">
        <v>1321.11</v>
      </c>
      <c r="L1579" s="4">
        <v>1321.11</v>
      </c>
      <c r="M1579" s="4">
        <v>1321.11</v>
      </c>
      <c r="N1579" s="4">
        <v>0</v>
      </c>
      <c r="O1579" s="4">
        <v>4678.8900000000003</v>
      </c>
      <c r="P1579" s="20">
        <f t="shared" si="135"/>
        <v>0.22018499999999999</v>
      </c>
      <c r="Q1579" s="20">
        <f t="shared" si="130"/>
        <v>0.22018499999999999</v>
      </c>
      <c r="R1579" s="34">
        <f t="shared" si="133"/>
        <v>-4678.8900000000003</v>
      </c>
      <c r="S1579" s="34">
        <f t="shared" si="132"/>
        <v>-4678.8900000000003</v>
      </c>
    </row>
    <row r="1580" spans="1:19" x14ac:dyDescent="0.25">
      <c r="A1580" s="2">
        <v>10</v>
      </c>
      <c r="B1580" s="2">
        <v>15320</v>
      </c>
      <c r="C1580" s="2" t="s">
        <v>506</v>
      </c>
      <c r="D1580" s="2">
        <v>6230002</v>
      </c>
      <c r="E1580" s="2" t="s">
        <v>506</v>
      </c>
      <c r="F1580" s="2" t="str">
        <f t="shared" si="134"/>
        <v>10153206230002</v>
      </c>
      <c r="G1580" s="2" t="s">
        <v>477</v>
      </c>
      <c r="H1580" s="4">
        <v>25000</v>
      </c>
      <c r="I1580" s="4">
        <v>0</v>
      </c>
      <c r="J1580" s="4">
        <v>25000</v>
      </c>
      <c r="K1580" s="4">
        <v>0</v>
      </c>
      <c r="L1580" s="4">
        <v>0</v>
      </c>
      <c r="M1580" s="4">
        <v>0</v>
      </c>
      <c r="N1580" s="4">
        <v>0</v>
      </c>
      <c r="O1580" s="4">
        <v>25000</v>
      </c>
      <c r="P1580" s="20">
        <f t="shared" si="135"/>
        <v>0</v>
      </c>
      <c r="Q1580" s="20">
        <f t="shared" si="130"/>
        <v>0</v>
      </c>
      <c r="R1580" s="34">
        <f t="shared" si="133"/>
        <v>-25000</v>
      </c>
      <c r="S1580" s="34">
        <f t="shared" si="132"/>
        <v>-25000</v>
      </c>
    </row>
    <row r="1581" spans="1:19" hidden="1" x14ac:dyDescent="0.25">
      <c r="A1581" s="2">
        <v>5</v>
      </c>
      <c r="B1581" s="2">
        <v>33400</v>
      </c>
      <c r="C1581" s="2" t="s">
        <v>505</v>
      </c>
      <c r="D1581" s="2">
        <v>2279911</v>
      </c>
      <c r="E1581" s="2" t="s">
        <v>505</v>
      </c>
      <c r="F1581" s="2" t="str">
        <f t="shared" si="134"/>
        <v>5334002279911</v>
      </c>
      <c r="G1581" s="2" t="s">
        <v>255</v>
      </c>
      <c r="H1581" s="4">
        <v>2350</v>
      </c>
      <c r="I1581" s="4">
        <v>0</v>
      </c>
      <c r="J1581" s="4">
        <v>2350</v>
      </c>
      <c r="K1581" s="4">
        <v>1150</v>
      </c>
      <c r="L1581" s="4">
        <v>1150</v>
      </c>
      <c r="M1581" s="4">
        <v>1150</v>
      </c>
      <c r="N1581" s="4">
        <v>0</v>
      </c>
      <c r="O1581" s="4">
        <v>1200</v>
      </c>
      <c r="P1581" s="20">
        <f t="shared" si="135"/>
        <v>0.48936170212765956</v>
      </c>
      <c r="Q1581" s="20">
        <f t="shared" si="130"/>
        <v>0.48936170212765956</v>
      </c>
      <c r="R1581" s="34">
        <f t="shared" si="133"/>
        <v>-1200</v>
      </c>
      <c r="S1581" s="34">
        <f t="shared" si="132"/>
        <v>-1200</v>
      </c>
    </row>
    <row r="1582" spans="1:19" hidden="1" x14ac:dyDescent="0.25">
      <c r="A1582" s="2">
        <v>4</v>
      </c>
      <c r="B1582" s="2">
        <v>16200</v>
      </c>
      <c r="C1582" s="2" t="s">
        <v>505</v>
      </c>
      <c r="D1582" s="2">
        <v>2500301</v>
      </c>
      <c r="E1582" s="2" t="s">
        <v>505</v>
      </c>
      <c r="F1582" s="2" t="str">
        <f t="shared" si="134"/>
        <v>4162002500301</v>
      </c>
      <c r="G1582" s="2" t="s">
        <v>207</v>
      </c>
      <c r="H1582" s="4">
        <v>287900</v>
      </c>
      <c r="I1582" s="4">
        <v>0</v>
      </c>
      <c r="J1582" s="4">
        <v>287900</v>
      </c>
      <c r="K1582" s="4">
        <v>409543.72</v>
      </c>
      <c r="L1582" s="4">
        <v>409543.72</v>
      </c>
      <c r="M1582" s="4">
        <v>409543.72</v>
      </c>
      <c r="N1582" s="4">
        <v>0</v>
      </c>
      <c r="O1582" s="4">
        <v>-121643.72</v>
      </c>
      <c r="P1582" s="20">
        <f t="shared" si="135"/>
        <v>1.422520736366794</v>
      </c>
      <c r="Q1582" s="20">
        <f t="shared" si="130"/>
        <v>1.422520736366794</v>
      </c>
      <c r="R1582" s="34">
        <f t="shared" si="133"/>
        <v>121643.71999999997</v>
      </c>
      <c r="S1582" s="34">
        <f t="shared" si="132"/>
        <v>121643.71999999997</v>
      </c>
    </row>
    <row r="1583" spans="1:19" hidden="1" x14ac:dyDescent="0.25">
      <c r="A1583" s="2">
        <v>2</v>
      </c>
      <c r="B1583" s="2">
        <v>13200</v>
      </c>
      <c r="C1583" s="2" t="s">
        <v>505</v>
      </c>
      <c r="D1583" s="2">
        <v>2279951</v>
      </c>
      <c r="E1583" s="2" t="s">
        <v>505</v>
      </c>
      <c r="F1583" s="2" t="str">
        <f t="shared" si="134"/>
        <v>2132002279951</v>
      </c>
      <c r="G1583" s="2" t="s">
        <v>136</v>
      </c>
      <c r="H1583" s="4">
        <v>500</v>
      </c>
      <c r="I1583" s="4">
        <v>0</v>
      </c>
      <c r="J1583" s="4">
        <v>500</v>
      </c>
      <c r="K1583" s="4">
        <v>171</v>
      </c>
      <c r="L1583" s="4">
        <v>171</v>
      </c>
      <c r="M1583" s="4">
        <v>171</v>
      </c>
      <c r="N1583" s="4">
        <v>0</v>
      </c>
      <c r="O1583" s="4">
        <v>329</v>
      </c>
      <c r="P1583" s="20">
        <f t="shared" si="135"/>
        <v>0.34200000000000003</v>
      </c>
      <c r="Q1583" s="20">
        <f t="shared" si="130"/>
        <v>0.34200000000000003</v>
      </c>
      <c r="R1583" s="34">
        <f t="shared" si="133"/>
        <v>-329</v>
      </c>
      <c r="S1583" s="34">
        <f t="shared" si="132"/>
        <v>-329</v>
      </c>
    </row>
    <row r="1584" spans="1:19" hidden="1" x14ac:dyDescent="0.25">
      <c r="A1584" s="2">
        <v>4</v>
      </c>
      <c r="B1584" s="2">
        <v>16200</v>
      </c>
      <c r="C1584" s="2" t="s">
        <v>505</v>
      </c>
      <c r="D1584" s="2">
        <v>2500101</v>
      </c>
      <c r="E1584" s="2" t="s">
        <v>505</v>
      </c>
      <c r="F1584" s="2" t="str">
        <f t="shared" si="134"/>
        <v>4162002500101</v>
      </c>
      <c r="G1584" s="2" t="s">
        <v>206</v>
      </c>
      <c r="H1584" s="4">
        <v>1025714.87</v>
      </c>
      <c r="I1584" s="4">
        <v>56779.47</v>
      </c>
      <c r="J1584" s="4">
        <v>1082494.3400000001</v>
      </c>
      <c r="K1584" s="4">
        <v>960850.62</v>
      </c>
      <c r="L1584" s="4">
        <v>926124.23</v>
      </c>
      <c r="M1584" s="4">
        <v>926124.23</v>
      </c>
      <c r="N1584" s="4">
        <v>0</v>
      </c>
      <c r="O1584" s="4">
        <v>156370.10999999999</v>
      </c>
      <c r="P1584" s="20">
        <f t="shared" si="135"/>
        <v>0.90290611658969122</v>
      </c>
      <c r="Q1584" s="20">
        <f t="shared" si="130"/>
        <v>0.85554648719918469</v>
      </c>
      <c r="R1584" s="34">
        <f t="shared" si="133"/>
        <v>-99590.640000000014</v>
      </c>
      <c r="S1584" s="34">
        <f t="shared" si="132"/>
        <v>-156370.1100000001</v>
      </c>
    </row>
    <row r="1585" spans="1:19" hidden="1" x14ac:dyDescent="0.25">
      <c r="A1585" s="2">
        <v>4</v>
      </c>
      <c r="B1585" s="2">
        <v>16200</v>
      </c>
      <c r="C1585" s="2" t="s">
        <v>505</v>
      </c>
      <c r="D1585" s="2">
        <v>2600001</v>
      </c>
      <c r="E1585" s="2" t="s">
        <v>505</v>
      </c>
      <c r="F1585" s="2" t="str">
        <f t="shared" si="134"/>
        <v>4162002600001</v>
      </c>
      <c r="G1585" s="2" t="s">
        <v>208</v>
      </c>
      <c r="H1585" s="4">
        <v>31000</v>
      </c>
      <c r="I1585" s="4">
        <v>0</v>
      </c>
      <c r="J1585" s="4">
        <v>31000</v>
      </c>
      <c r="K1585" s="4">
        <v>34571.11</v>
      </c>
      <c r="L1585" s="4">
        <v>31824.23</v>
      </c>
      <c r="M1585" s="4">
        <v>31824.23</v>
      </c>
      <c r="N1585" s="4">
        <v>0</v>
      </c>
      <c r="O1585" s="4">
        <v>-824.23</v>
      </c>
      <c r="P1585" s="20">
        <f t="shared" si="135"/>
        <v>1.0265880645161289</v>
      </c>
      <c r="Q1585" s="20">
        <f t="shared" si="130"/>
        <v>1.0265880645161289</v>
      </c>
      <c r="R1585" s="34">
        <f t="shared" si="133"/>
        <v>824.22999999999956</v>
      </c>
      <c r="S1585" s="34">
        <f t="shared" si="132"/>
        <v>824.22999999999956</v>
      </c>
    </row>
    <row r="1586" spans="1:19" x14ac:dyDescent="0.25">
      <c r="A1586" s="2">
        <v>10</v>
      </c>
      <c r="B1586" s="2">
        <v>15100</v>
      </c>
      <c r="C1586" s="2" t="s">
        <v>506</v>
      </c>
      <c r="D1586" s="2">
        <v>6090002</v>
      </c>
      <c r="E1586" s="2" t="s">
        <v>506</v>
      </c>
      <c r="F1586" s="2" t="str">
        <f t="shared" si="134"/>
        <v>10151006090002</v>
      </c>
      <c r="G1586" s="2" t="s">
        <v>464</v>
      </c>
      <c r="H1586" s="4">
        <v>40000</v>
      </c>
      <c r="I1586" s="4">
        <v>73932.5</v>
      </c>
      <c r="J1586" s="4">
        <v>113932.5</v>
      </c>
      <c r="K1586" s="4">
        <v>8906.7000000000007</v>
      </c>
      <c r="L1586" s="4">
        <v>6184.2</v>
      </c>
      <c r="M1586" s="4">
        <v>6184.2</v>
      </c>
      <c r="N1586" s="4">
        <v>0</v>
      </c>
      <c r="O1586" s="4">
        <v>107748.3</v>
      </c>
      <c r="P1586" s="20">
        <f t="shared" si="135"/>
        <v>0.15460499999999999</v>
      </c>
      <c r="Q1586" s="20">
        <f t="shared" si="130"/>
        <v>5.4279507603186096E-2</v>
      </c>
      <c r="R1586" s="34">
        <f t="shared" si="133"/>
        <v>-33815.800000000003</v>
      </c>
      <c r="S1586" s="34">
        <f t="shared" si="132"/>
        <v>-107748.3</v>
      </c>
    </row>
    <row r="1587" spans="1:19" hidden="1" x14ac:dyDescent="0.25">
      <c r="A1587" s="2">
        <v>6</v>
      </c>
      <c r="B1587" s="2">
        <v>24136</v>
      </c>
      <c r="C1587" s="2" t="s">
        <v>507</v>
      </c>
      <c r="D1587" s="2">
        <v>4700002</v>
      </c>
      <c r="E1587" s="2" t="s">
        <v>507</v>
      </c>
      <c r="F1587" s="2" t="str">
        <f t="shared" si="134"/>
        <v>6241364700002</v>
      </c>
      <c r="G1587" s="2" t="s">
        <v>316</v>
      </c>
      <c r="H1587" s="4">
        <v>0</v>
      </c>
      <c r="I1587" s="4">
        <v>63082.32</v>
      </c>
      <c r="J1587" s="4">
        <v>63082.32</v>
      </c>
      <c r="K1587" s="4">
        <v>37849.39</v>
      </c>
      <c r="L1587" s="4">
        <v>37849.39</v>
      </c>
      <c r="M1587" s="4">
        <v>37849.39</v>
      </c>
      <c r="N1587" s="4">
        <v>0</v>
      </c>
      <c r="O1587" s="4">
        <v>25232.93</v>
      </c>
      <c r="P1587" s="20" t="e">
        <f t="shared" si="135"/>
        <v>#DIV/0!</v>
      </c>
      <c r="Q1587" s="20">
        <f t="shared" si="130"/>
        <v>0.59999996829539559</v>
      </c>
      <c r="R1587" s="34">
        <f t="shared" si="133"/>
        <v>37849.39</v>
      </c>
      <c r="S1587" s="34">
        <f t="shared" si="132"/>
        <v>-25232.93</v>
      </c>
    </row>
    <row r="1588" spans="1:19" hidden="1" x14ac:dyDescent="0.25">
      <c r="A1588" s="2">
        <v>6</v>
      </c>
      <c r="B1588" s="2">
        <v>24136</v>
      </c>
      <c r="C1588" s="2" t="s">
        <v>507</v>
      </c>
      <c r="D1588" s="2">
        <v>4700003</v>
      </c>
      <c r="E1588" s="2" t="s">
        <v>507</v>
      </c>
      <c r="F1588" s="2" t="str">
        <f t="shared" si="134"/>
        <v>6241364700003</v>
      </c>
      <c r="G1588" s="2" t="s">
        <v>317</v>
      </c>
      <c r="H1588" s="4">
        <v>0</v>
      </c>
      <c r="I1588" s="4">
        <v>21027.439999999999</v>
      </c>
      <c r="J1588" s="4">
        <v>21027.439999999999</v>
      </c>
      <c r="K1588" s="4">
        <v>12616.46</v>
      </c>
      <c r="L1588" s="4">
        <v>12616.46</v>
      </c>
      <c r="M1588" s="4">
        <v>12616.46</v>
      </c>
      <c r="N1588" s="4">
        <v>0</v>
      </c>
      <c r="O1588" s="4">
        <v>8410.98</v>
      </c>
      <c r="P1588" s="20" t="e">
        <f t="shared" si="135"/>
        <v>#DIV/0!</v>
      </c>
      <c r="Q1588" s="20">
        <f t="shared" si="130"/>
        <v>0.59999980977237366</v>
      </c>
      <c r="R1588" s="34">
        <f t="shared" si="133"/>
        <v>12616.46</v>
      </c>
      <c r="S1588" s="34">
        <f t="shared" si="132"/>
        <v>-8410.98</v>
      </c>
    </row>
    <row r="1589" spans="1:19" hidden="1" x14ac:dyDescent="0.25">
      <c r="A1589" s="2">
        <v>6</v>
      </c>
      <c r="B1589" s="2">
        <v>24136</v>
      </c>
      <c r="C1589" s="2" t="s">
        <v>507</v>
      </c>
      <c r="D1589" s="2">
        <v>4700004</v>
      </c>
      <c r="E1589" s="2" t="s">
        <v>507</v>
      </c>
      <c r="F1589" s="2" t="str">
        <f t="shared" si="134"/>
        <v>6241364700004</v>
      </c>
      <c r="G1589" s="2" t="s">
        <v>318</v>
      </c>
      <c r="H1589" s="4">
        <v>0</v>
      </c>
      <c r="I1589" s="4">
        <v>10513.72</v>
      </c>
      <c r="J1589" s="4">
        <v>10513.72</v>
      </c>
      <c r="K1589" s="4">
        <v>6308.23</v>
      </c>
      <c r="L1589" s="4">
        <v>6308.23</v>
      </c>
      <c r="M1589" s="4">
        <v>6308.23</v>
      </c>
      <c r="N1589" s="4">
        <v>0</v>
      </c>
      <c r="O1589" s="4">
        <v>4205.49</v>
      </c>
      <c r="P1589" s="20" t="e">
        <f t="shared" si="135"/>
        <v>#DIV/0!</v>
      </c>
      <c r="Q1589" s="20">
        <f t="shared" si="130"/>
        <v>0.59999980977237366</v>
      </c>
      <c r="R1589" s="34">
        <f t="shared" si="133"/>
        <v>6308.23</v>
      </c>
      <c r="S1589" s="34">
        <f t="shared" si="132"/>
        <v>-4205.49</v>
      </c>
    </row>
    <row r="1590" spans="1:19" hidden="1" x14ac:dyDescent="0.25">
      <c r="A1590" s="2">
        <v>6</v>
      </c>
      <c r="B1590" s="2">
        <v>24136</v>
      </c>
      <c r="C1590" s="2" t="s">
        <v>507</v>
      </c>
      <c r="D1590" s="2">
        <v>4700005</v>
      </c>
      <c r="E1590" s="2" t="s">
        <v>507</v>
      </c>
      <c r="F1590" s="2" t="str">
        <f t="shared" si="134"/>
        <v>6241364700005</v>
      </c>
      <c r="G1590" s="2" t="s">
        <v>319</v>
      </c>
      <c r="H1590" s="4">
        <v>0</v>
      </c>
      <c r="I1590" s="4">
        <v>10513.72</v>
      </c>
      <c r="J1590" s="4">
        <v>10513.72</v>
      </c>
      <c r="K1590" s="4">
        <v>6308.23</v>
      </c>
      <c r="L1590" s="4">
        <v>6308.23</v>
      </c>
      <c r="M1590" s="4">
        <v>6308.23</v>
      </c>
      <c r="N1590" s="4">
        <v>0</v>
      </c>
      <c r="O1590" s="4">
        <v>4205.49</v>
      </c>
      <c r="P1590" s="20" t="e">
        <f t="shared" si="135"/>
        <v>#DIV/0!</v>
      </c>
      <c r="Q1590" s="20">
        <f t="shared" si="130"/>
        <v>0.59999980977237366</v>
      </c>
      <c r="R1590" s="34">
        <f t="shared" si="133"/>
        <v>6308.23</v>
      </c>
      <c r="S1590" s="34">
        <f t="shared" si="132"/>
        <v>-4205.49</v>
      </c>
    </row>
    <row r="1591" spans="1:19" hidden="1" x14ac:dyDescent="0.25">
      <c r="A1591" s="2">
        <v>6</v>
      </c>
      <c r="B1591" s="2">
        <v>24136</v>
      </c>
      <c r="C1591" s="2" t="s">
        <v>507</v>
      </c>
      <c r="D1591" s="2">
        <v>4700006</v>
      </c>
      <c r="E1591" s="2" t="s">
        <v>507</v>
      </c>
      <c r="F1591" s="2" t="str">
        <f t="shared" si="134"/>
        <v>6241364700006</v>
      </c>
      <c r="G1591" s="2" t="s">
        <v>320</v>
      </c>
      <c r="H1591" s="4">
        <v>0</v>
      </c>
      <c r="I1591" s="4">
        <v>10513.72</v>
      </c>
      <c r="J1591" s="4">
        <v>10513.72</v>
      </c>
      <c r="K1591" s="4">
        <v>6308.23</v>
      </c>
      <c r="L1591" s="4">
        <v>6308.23</v>
      </c>
      <c r="M1591" s="4">
        <v>6308.23</v>
      </c>
      <c r="N1591" s="4">
        <v>0</v>
      </c>
      <c r="O1591" s="4">
        <v>4205.49</v>
      </c>
      <c r="P1591" s="20" t="e">
        <f t="shared" si="135"/>
        <v>#DIV/0!</v>
      </c>
      <c r="Q1591" s="20">
        <f t="shared" si="130"/>
        <v>0.59999980977237366</v>
      </c>
      <c r="R1591" s="34">
        <f t="shared" si="133"/>
        <v>6308.23</v>
      </c>
      <c r="S1591" s="34">
        <f t="shared" si="132"/>
        <v>-4205.49</v>
      </c>
    </row>
    <row r="1592" spans="1:19" hidden="1" x14ac:dyDescent="0.25">
      <c r="A1592" s="2">
        <v>6</v>
      </c>
      <c r="B1592" s="2">
        <v>24136</v>
      </c>
      <c r="C1592" s="2" t="s">
        <v>507</v>
      </c>
      <c r="D1592" s="2">
        <v>4700007</v>
      </c>
      <c r="E1592" s="2" t="s">
        <v>507</v>
      </c>
      <c r="F1592" s="2" t="str">
        <f t="shared" si="134"/>
        <v>6241364700007</v>
      </c>
      <c r="G1592" s="2" t="s">
        <v>321</v>
      </c>
      <c r="H1592" s="4">
        <v>0</v>
      </c>
      <c r="I1592" s="4">
        <v>31541.16</v>
      </c>
      <c r="J1592" s="4">
        <v>31541.16</v>
      </c>
      <c r="K1592" s="4">
        <v>18924.7</v>
      </c>
      <c r="L1592" s="4">
        <v>18924.7</v>
      </c>
      <c r="M1592" s="4">
        <v>18924.7</v>
      </c>
      <c r="N1592" s="4">
        <v>0</v>
      </c>
      <c r="O1592" s="4">
        <v>12616.46</v>
      </c>
      <c r="P1592" s="20" t="e">
        <f t="shared" si="135"/>
        <v>#DIV/0!</v>
      </c>
      <c r="Q1592" s="20">
        <f t="shared" si="130"/>
        <v>0.60000012681841763</v>
      </c>
      <c r="R1592" s="34">
        <f t="shared" si="133"/>
        <v>18924.7</v>
      </c>
      <c r="S1592" s="34">
        <f t="shared" si="132"/>
        <v>-12616.46</v>
      </c>
    </row>
    <row r="1593" spans="1:19" hidden="1" x14ac:dyDescent="0.25">
      <c r="A1593" s="2">
        <v>6</v>
      </c>
      <c r="B1593" s="2">
        <v>24136</v>
      </c>
      <c r="C1593" s="2" t="s">
        <v>507</v>
      </c>
      <c r="D1593" s="2">
        <v>4700008</v>
      </c>
      <c r="E1593" s="2" t="s">
        <v>507</v>
      </c>
      <c r="F1593" s="2" t="str">
        <f t="shared" si="134"/>
        <v>6241364700008</v>
      </c>
      <c r="G1593" s="2" t="s">
        <v>322</v>
      </c>
      <c r="H1593" s="4">
        <v>0</v>
      </c>
      <c r="I1593" s="4">
        <v>10513.72</v>
      </c>
      <c r="J1593" s="4">
        <v>10513.72</v>
      </c>
      <c r="K1593" s="4">
        <v>6308.23</v>
      </c>
      <c r="L1593" s="4">
        <v>6308.23</v>
      </c>
      <c r="M1593" s="4">
        <v>6308.23</v>
      </c>
      <c r="N1593" s="4">
        <v>0</v>
      </c>
      <c r="O1593" s="4">
        <v>4205.49</v>
      </c>
      <c r="P1593" s="20" t="e">
        <f t="shared" si="135"/>
        <v>#DIV/0!</v>
      </c>
      <c r="Q1593" s="20">
        <f t="shared" si="130"/>
        <v>0.59999980977237366</v>
      </c>
      <c r="R1593" s="34">
        <f t="shared" si="133"/>
        <v>6308.23</v>
      </c>
      <c r="S1593" s="34">
        <f t="shared" si="132"/>
        <v>-4205.49</v>
      </c>
    </row>
    <row r="1594" spans="1:19" hidden="1" x14ac:dyDescent="0.25">
      <c r="A1594" s="2">
        <v>5</v>
      </c>
      <c r="B1594" s="2">
        <v>33401</v>
      </c>
      <c r="C1594" s="2" t="s">
        <v>505</v>
      </c>
      <c r="D1594" s="2">
        <v>2270607</v>
      </c>
      <c r="E1594" s="2" t="s">
        <v>505</v>
      </c>
      <c r="F1594" s="2" t="str">
        <f t="shared" si="134"/>
        <v>5334012270607</v>
      </c>
      <c r="G1594" s="2" t="s">
        <v>280</v>
      </c>
      <c r="H1594" s="4">
        <v>0</v>
      </c>
      <c r="I1594" s="4">
        <v>8000</v>
      </c>
      <c r="J1594" s="4">
        <v>8000</v>
      </c>
      <c r="K1594" s="4">
        <v>7744</v>
      </c>
      <c r="L1594" s="4">
        <v>0</v>
      </c>
      <c r="M1594" s="4">
        <v>0</v>
      </c>
      <c r="N1594" s="4">
        <v>0</v>
      </c>
      <c r="O1594" s="4">
        <v>8000</v>
      </c>
      <c r="P1594" s="20" t="e">
        <f t="shared" si="135"/>
        <v>#DIV/0!</v>
      </c>
      <c r="Q1594" s="20">
        <f t="shared" si="130"/>
        <v>0</v>
      </c>
      <c r="R1594" s="34">
        <f>L1594-H1594</f>
        <v>0</v>
      </c>
      <c r="S1594" s="34">
        <f t="shared" si="132"/>
        <v>-8000</v>
      </c>
    </row>
    <row r="1595" spans="1:19" x14ac:dyDescent="0.25">
      <c r="A1595" s="2">
        <v>10</v>
      </c>
      <c r="B1595" s="2">
        <v>92000</v>
      </c>
      <c r="C1595" s="2" t="s">
        <v>506</v>
      </c>
      <c r="D1595" s="2">
        <v>6320041</v>
      </c>
      <c r="E1595" s="2" t="s">
        <v>506</v>
      </c>
      <c r="F1595" s="2" t="str">
        <f t="shared" si="134"/>
        <v>10920006320041</v>
      </c>
      <c r="G1595" s="2" t="s">
        <v>500</v>
      </c>
      <c r="H1595" s="4">
        <v>30000</v>
      </c>
      <c r="I1595" s="4">
        <v>0</v>
      </c>
      <c r="J1595" s="4">
        <v>30000</v>
      </c>
      <c r="K1595" s="4">
        <v>0</v>
      </c>
      <c r="L1595" s="4">
        <v>0</v>
      </c>
      <c r="M1595" s="4">
        <v>0</v>
      </c>
      <c r="N1595" s="4">
        <v>0</v>
      </c>
      <c r="O1595" s="4">
        <v>30000</v>
      </c>
      <c r="P1595" s="20">
        <f t="shared" si="135"/>
        <v>0</v>
      </c>
      <c r="Q1595" s="20">
        <f t="shared" si="130"/>
        <v>0</v>
      </c>
      <c r="R1595" s="34">
        <f t="shared" si="133"/>
        <v>-30000</v>
      </c>
      <c r="S1595" s="34">
        <f t="shared" si="132"/>
        <v>-30000</v>
      </c>
    </row>
    <row r="1596" spans="1:19" x14ac:dyDescent="0.25">
      <c r="A1596" s="2">
        <v>10</v>
      </c>
      <c r="B1596" s="2">
        <v>34203</v>
      </c>
      <c r="C1596" s="2" t="s">
        <v>506</v>
      </c>
      <c r="D1596" s="2">
        <v>6320040</v>
      </c>
      <c r="E1596" s="2" t="s">
        <v>506</v>
      </c>
      <c r="F1596" s="2" t="str">
        <f t="shared" si="134"/>
        <v>10342036320040</v>
      </c>
      <c r="G1596" s="2" t="s">
        <v>499</v>
      </c>
      <c r="H1596" s="4">
        <v>170000</v>
      </c>
      <c r="I1596" s="4">
        <v>-34000</v>
      </c>
      <c r="J1596" s="4">
        <v>136000</v>
      </c>
      <c r="K1596" s="4">
        <v>0</v>
      </c>
      <c r="L1596" s="4">
        <v>0</v>
      </c>
      <c r="M1596" s="4">
        <v>0</v>
      </c>
      <c r="N1596" s="4">
        <v>0</v>
      </c>
      <c r="O1596" s="4">
        <v>136000</v>
      </c>
      <c r="P1596" s="20">
        <f t="shared" si="135"/>
        <v>0</v>
      </c>
      <c r="Q1596" s="20">
        <f t="shared" si="130"/>
        <v>0</v>
      </c>
      <c r="R1596" s="34">
        <f t="shared" si="133"/>
        <v>-170000</v>
      </c>
      <c r="S1596" s="34">
        <f t="shared" si="132"/>
        <v>-136000</v>
      </c>
    </row>
    <row r="1597" spans="1:19" x14ac:dyDescent="0.25">
      <c r="A1597" s="2">
        <v>10</v>
      </c>
      <c r="B1597" s="2">
        <v>15100</v>
      </c>
      <c r="C1597" s="2" t="s">
        <v>506</v>
      </c>
      <c r="D1597" s="2">
        <v>6320043</v>
      </c>
      <c r="E1597" s="2" t="s">
        <v>506</v>
      </c>
      <c r="F1597" s="2" t="str">
        <f t="shared" si="134"/>
        <v>10151006320043</v>
      </c>
      <c r="G1597" s="2" t="s">
        <v>471</v>
      </c>
      <c r="H1597" s="4">
        <v>0</v>
      </c>
      <c r="I1597" s="4">
        <v>45000</v>
      </c>
      <c r="J1597" s="4">
        <v>45000</v>
      </c>
      <c r="K1597" s="4">
        <v>42664.959999999999</v>
      </c>
      <c r="L1597" s="4">
        <v>8532.99</v>
      </c>
      <c r="M1597" s="4">
        <v>8532.99</v>
      </c>
      <c r="N1597" s="4">
        <v>0</v>
      </c>
      <c r="O1597" s="4">
        <v>36467.01</v>
      </c>
      <c r="P1597" s="20" t="e">
        <f t="shared" si="135"/>
        <v>#DIV/0!</v>
      </c>
      <c r="Q1597" s="20">
        <f t="shared" si="130"/>
        <v>0.18962199999999999</v>
      </c>
      <c r="R1597" s="34">
        <f t="shared" si="133"/>
        <v>8532.99</v>
      </c>
      <c r="S1597" s="34">
        <f t="shared" si="132"/>
        <v>-36467.01</v>
      </c>
    </row>
    <row r="1598" spans="1:19" x14ac:dyDescent="0.25">
      <c r="A1598" s="2">
        <v>4</v>
      </c>
      <c r="B1598" s="2">
        <v>16500</v>
      </c>
      <c r="C1598" s="2" t="s">
        <v>506</v>
      </c>
      <c r="D1598" s="2">
        <v>6190053</v>
      </c>
      <c r="E1598" s="2" t="s">
        <v>506</v>
      </c>
      <c r="F1598" s="2" t="str">
        <f t="shared" si="134"/>
        <v>4165006190053</v>
      </c>
      <c r="G1598" s="2" t="s">
        <v>214</v>
      </c>
      <c r="H1598" s="4">
        <v>80000</v>
      </c>
      <c r="I1598" s="4">
        <v>120000</v>
      </c>
      <c r="J1598" s="4">
        <v>200000</v>
      </c>
      <c r="K1598" s="4">
        <v>16414.86</v>
      </c>
      <c r="L1598" s="4">
        <v>16414.86</v>
      </c>
      <c r="M1598" s="4">
        <v>16414.86</v>
      </c>
      <c r="N1598" s="4">
        <v>0</v>
      </c>
      <c r="O1598" s="4">
        <v>183585.14</v>
      </c>
      <c r="P1598" s="20">
        <f t="shared" si="135"/>
        <v>0.20518575</v>
      </c>
      <c r="Q1598" s="20">
        <f t="shared" si="130"/>
        <v>8.2074300000000003E-2</v>
      </c>
      <c r="R1598" s="34">
        <f t="shared" si="133"/>
        <v>-63585.14</v>
      </c>
      <c r="S1598" s="34">
        <f t="shared" si="132"/>
        <v>-183585.14</v>
      </c>
    </row>
    <row r="1599" spans="1:19" hidden="1" x14ac:dyDescent="0.25">
      <c r="A1599" s="2">
        <v>9</v>
      </c>
      <c r="B1599" s="2">
        <v>34203</v>
      </c>
      <c r="C1599" s="2" t="s">
        <v>505</v>
      </c>
      <c r="D1599" s="2">
        <v>2120001</v>
      </c>
      <c r="E1599" s="2" t="s">
        <v>505</v>
      </c>
      <c r="F1599" s="2" t="str">
        <f t="shared" si="134"/>
        <v>9342032120001</v>
      </c>
      <c r="G1599" s="2" t="s">
        <v>456</v>
      </c>
      <c r="H1599" s="4">
        <v>4000</v>
      </c>
      <c r="I1599" s="4">
        <v>0</v>
      </c>
      <c r="J1599" s="4">
        <v>4000</v>
      </c>
      <c r="K1599" s="4">
        <v>1732.6</v>
      </c>
      <c r="L1599" s="4">
        <v>1732.6</v>
      </c>
      <c r="M1599" s="4">
        <v>1732.6</v>
      </c>
      <c r="N1599" s="4">
        <v>0</v>
      </c>
      <c r="O1599" s="4">
        <v>2267.4</v>
      </c>
      <c r="P1599" s="20">
        <f t="shared" si="135"/>
        <v>0.43314999999999998</v>
      </c>
      <c r="Q1599" s="20">
        <f t="shared" si="130"/>
        <v>0.43314999999999998</v>
      </c>
      <c r="R1599" s="34">
        <f t="shared" si="133"/>
        <v>-2267.4</v>
      </c>
      <c r="S1599" s="34">
        <f t="shared" si="132"/>
        <v>-2267.4</v>
      </c>
    </row>
    <row r="1600" spans="1:19" hidden="1" x14ac:dyDescent="0.25">
      <c r="A1600" s="2">
        <v>5</v>
      </c>
      <c r="B1600" s="2">
        <v>33000</v>
      </c>
      <c r="C1600" s="2" t="s">
        <v>505</v>
      </c>
      <c r="D1600" s="2">
        <v>2279929</v>
      </c>
      <c r="E1600" s="2" t="s">
        <v>505</v>
      </c>
      <c r="F1600" s="2" t="str">
        <f t="shared" si="134"/>
        <v>5330002279929</v>
      </c>
      <c r="G1600" s="2" t="s">
        <v>243</v>
      </c>
      <c r="H1600" s="4">
        <v>3500</v>
      </c>
      <c r="I1600" s="4">
        <v>0</v>
      </c>
      <c r="J1600" s="4">
        <v>3500</v>
      </c>
      <c r="K1600" s="4">
        <v>4145.8900000000003</v>
      </c>
      <c r="L1600" s="4">
        <v>4145.8900000000003</v>
      </c>
      <c r="M1600" s="4">
        <v>4145.8900000000003</v>
      </c>
      <c r="N1600" s="4">
        <v>0</v>
      </c>
      <c r="O1600" s="4">
        <v>-645.89</v>
      </c>
      <c r="P1600" s="20">
        <f t="shared" si="135"/>
        <v>1.1845400000000001</v>
      </c>
      <c r="Q1600" s="20">
        <f t="shared" si="130"/>
        <v>1.1845400000000001</v>
      </c>
      <c r="R1600" s="34">
        <f t="shared" si="133"/>
        <v>645.89000000000033</v>
      </c>
      <c r="S1600" s="34">
        <f t="shared" si="132"/>
        <v>645.89000000000033</v>
      </c>
    </row>
    <row r="1601" spans="1:19" hidden="1" x14ac:dyDescent="0.25">
      <c r="A1601" s="2">
        <v>4</v>
      </c>
      <c r="B1601" s="2">
        <v>17100</v>
      </c>
      <c r="C1601" s="2" t="s">
        <v>505</v>
      </c>
      <c r="D1601" s="2">
        <v>2100002</v>
      </c>
      <c r="E1601" s="2" t="s">
        <v>505</v>
      </c>
      <c r="F1601" s="2" t="str">
        <f t="shared" si="134"/>
        <v>4171002100002</v>
      </c>
      <c r="G1601" s="2" t="s">
        <v>215</v>
      </c>
      <c r="H1601" s="4">
        <v>4000</v>
      </c>
      <c r="I1601" s="4">
        <v>0</v>
      </c>
      <c r="J1601" s="4">
        <v>4000</v>
      </c>
      <c r="K1601" s="4">
        <v>0</v>
      </c>
      <c r="L1601" s="4">
        <v>0</v>
      </c>
      <c r="M1601" s="4">
        <v>0</v>
      </c>
      <c r="N1601" s="4">
        <v>0</v>
      </c>
      <c r="O1601" s="4">
        <v>4000</v>
      </c>
      <c r="P1601" s="20">
        <f t="shared" si="135"/>
        <v>0</v>
      </c>
      <c r="Q1601" s="20">
        <f t="shared" si="130"/>
        <v>0</v>
      </c>
      <c r="R1601" s="34">
        <f t="shared" si="133"/>
        <v>-4000</v>
      </c>
      <c r="S1601" s="34">
        <f t="shared" si="132"/>
        <v>-4000</v>
      </c>
    </row>
    <row r="1602" spans="1:19" x14ac:dyDescent="0.25">
      <c r="A1602" s="2">
        <v>10</v>
      </c>
      <c r="B1602" s="2">
        <v>16000</v>
      </c>
      <c r="C1602" s="2" t="s">
        <v>506</v>
      </c>
      <c r="D1602" s="2">
        <v>6500004</v>
      </c>
      <c r="E1602" s="2" t="s">
        <v>506</v>
      </c>
      <c r="F1602" s="2" t="str">
        <f t="shared" si="134"/>
        <v>10160006500004</v>
      </c>
      <c r="G1602" s="2" t="s">
        <v>480</v>
      </c>
      <c r="H1602" s="4">
        <v>500000</v>
      </c>
      <c r="I1602" s="4">
        <v>159617.18</v>
      </c>
      <c r="J1602" s="4">
        <v>659617.18000000005</v>
      </c>
      <c r="K1602" s="4">
        <v>365196.28</v>
      </c>
      <c r="L1602" s="4">
        <v>365195.28</v>
      </c>
      <c r="M1602" s="4">
        <v>365195.28</v>
      </c>
      <c r="N1602" s="4">
        <v>0</v>
      </c>
      <c r="O1602" s="4">
        <v>294421.90000000002</v>
      </c>
      <c r="P1602" s="20">
        <f t="shared" si="135"/>
        <v>0.73039056000000002</v>
      </c>
      <c r="Q1602" s="20">
        <f t="shared" si="130"/>
        <v>0.55364731403751488</v>
      </c>
      <c r="R1602" s="34">
        <f t="shared" si="133"/>
        <v>-134804.71999999997</v>
      </c>
      <c r="S1602" s="34">
        <f t="shared" si="132"/>
        <v>-294421.90000000002</v>
      </c>
    </row>
    <row r="1603" spans="1:19" hidden="1" x14ac:dyDescent="0.25">
      <c r="A1603" s="2">
        <v>5</v>
      </c>
      <c r="B1603" s="2">
        <v>33000</v>
      </c>
      <c r="C1603" s="2" t="s">
        <v>505</v>
      </c>
      <c r="D1603" s="2">
        <v>2279948</v>
      </c>
      <c r="E1603" s="2" t="s">
        <v>505</v>
      </c>
      <c r="F1603" s="2" t="str">
        <f t="shared" si="134"/>
        <v>5330002279948</v>
      </c>
      <c r="G1603" s="2" t="s">
        <v>244</v>
      </c>
      <c r="H1603" s="4">
        <v>3000</v>
      </c>
      <c r="I1603" s="4">
        <v>0</v>
      </c>
      <c r="J1603" s="4">
        <v>3000</v>
      </c>
      <c r="K1603" s="4">
        <v>3544.59</v>
      </c>
      <c r="L1603" s="4">
        <v>0</v>
      </c>
      <c r="M1603" s="4">
        <v>0</v>
      </c>
      <c r="N1603" s="4">
        <v>0</v>
      </c>
      <c r="O1603" s="4">
        <v>3000</v>
      </c>
      <c r="P1603" s="20">
        <f t="shared" si="135"/>
        <v>0</v>
      </c>
      <c r="Q1603" s="20">
        <f t="shared" ref="Q1603:Q1666" si="136">(L1603*100%)/J1603</f>
        <v>0</v>
      </c>
      <c r="R1603" s="34">
        <f t="shared" ref="R1603:R1606" si="137">L1603-H1603</f>
        <v>-3000</v>
      </c>
      <c r="S1603" s="34">
        <f t="shared" ref="S1603:S1666" si="138">L1603-J1603</f>
        <v>-3000</v>
      </c>
    </row>
    <row r="1604" spans="1:19" hidden="1" x14ac:dyDescent="0.25">
      <c r="A1604" s="2">
        <v>1</v>
      </c>
      <c r="B1604" s="2">
        <v>33301</v>
      </c>
      <c r="C1604" s="2" t="s">
        <v>505</v>
      </c>
      <c r="D1604" s="2">
        <v>2279936</v>
      </c>
      <c r="E1604" s="2" t="s">
        <v>505</v>
      </c>
      <c r="F1604" s="2" t="str">
        <f t="shared" si="134"/>
        <v>1333012279936</v>
      </c>
      <c r="G1604" s="2" t="s">
        <v>70</v>
      </c>
      <c r="H1604" s="4">
        <v>2000</v>
      </c>
      <c r="I1604" s="4">
        <v>0</v>
      </c>
      <c r="J1604" s="4">
        <v>2000</v>
      </c>
      <c r="K1604" s="4">
        <v>0</v>
      </c>
      <c r="L1604" s="4">
        <v>0</v>
      </c>
      <c r="M1604" s="4">
        <v>0</v>
      </c>
      <c r="N1604" s="4">
        <v>0</v>
      </c>
      <c r="O1604" s="4">
        <v>2000</v>
      </c>
      <c r="P1604" s="20">
        <f t="shared" si="135"/>
        <v>0</v>
      </c>
      <c r="Q1604" s="20">
        <f t="shared" si="136"/>
        <v>0</v>
      </c>
      <c r="R1604" s="34">
        <f t="shared" si="137"/>
        <v>-2000</v>
      </c>
      <c r="S1604" s="34">
        <f t="shared" si="138"/>
        <v>-2000</v>
      </c>
    </row>
    <row r="1605" spans="1:19" hidden="1" x14ac:dyDescent="0.25">
      <c r="A1605" s="2">
        <v>1</v>
      </c>
      <c r="B1605" s="2">
        <v>33302</v>
      </c>
      <c r="C1605" s="2" t="s">
        <v>505</v>
      </c>
      <c r="D1605" s="2">
        <v>2279936</v>
      </c>
      <c r="E1605" s="2" t="s">
        <v>505</v>
      </c>
      <c r="F1605" s="2" t="str">
        <f t="shared" si="134"/>
        <v>1333022279936</v>
      </c>
      <c r="G1605" s="2" t="s">
        <v>70</v>
      </c>
      <c r="H1605" s="4">
        <v>5000</v>
      </c>
      <c r="I1605" s="4">
        <v>0</v>
      </c>
      <c r="J1605" s="4">
        <v>5000</v>
      </c>
      <c r="K1605" s="4">
        <v>3041.94</v>
      </c>
      <c r="L1605" s="4">
        <v>3041.94</v>
      </c>
      <c r="M1605" s="4">
        <v>3041.94</v>
      </c>
      <c r="N1605" s="4">
        <v>0</v>
      </c>
      <c r="O1605" s="4">
        <v>1958.06</v>
      </c>
      <c r="P1605" s="20">
        <f t="shared" si="135"/>
        <v>0.60838800000000004</v>
      </c>
      <c r="Q1605" s="20">
        <f t="shared" si="136"/>
        <v>0.60838800000000004</v>
      </c>
      <c r="R1605" s="34">
        <f t="shared" si="137"/>
        <v>-1958.06</v>
      </c>
      <c r="S1605" s="34">
        <f t="shared" si="138"/>
        <v>-1958.06</v>
      </c>
    </row>
    <row r="1606" spans="1:19" hidden="1" x14ac:dyDescent="0.25">
      <c r="A1606" s="2">
        <v>1</v>
      </c>
      <c r="B1606" s="2">
        <v>33302</v>
      </c>
      <c r="C1606" s="2" t="s">
        <v>505</v>
      </c>
      <c r="D1606" s="2">
        <v>2400001</v>
      </c>
      <c r="E1606" s="2" t="s">
        <v>505</v>
      </c>
      <c r="F1606" s="2" t="str">
        <f t="shared" si="134"/>
        <v>1333022400001</v>
      </c>
      <c r="G1606" s="2" t="s">
        <v>85</v>
      </c>
      <c r="H1606" s="4">
        <v>11949.69</v>
      </c>
      <c r="I1606" s="4">
        <v>0</v>
      </c>
      <c r="J1606" s="4">
        <v>11949.69</v>
      </c>
      <c r="K1606" s="4">
        <v>8302.41</v>
      </c>
      <c r="L1606" s="4">
        <v>8302.41</v>
      </c>
      <c r="M1606" s="4">
        <v>8302.41</v>
      </c>
      <c r="N1606" s="4">
        <v>0</v>
      </c>
      <c r="O1606" s="4">
        <v>3647.28</v>
      </c>
      <c r="P1606" s="20">
        <f t="shared" si="135"/>
        <v>0.69478036668733667</v>
      </c>
      <c r="Q1606" s="20">
        <f t="shared" si="136"/>
        <v>0.69478036668733667</v>
      </c>
      <c r="R1606" s="34">
        <f t="shared" si="137"/>
        <v>-3647.2800000000007</v>
      </c>
      <c r="S1606" s="34">
        <f t="shared" si="138"/>
        <v>-3647.2800000000007</v>
      </c>
    </row>
    <row r="1607" spans="1:19" hidden="1" x14ac:dyDescent="0.25">
      <c r="A1607" s="2">
        <v>6</v>
      </c>
      <c r="B1607" s="2">
        <v>32000</v>
      </c>
      <c r="C1607" s="2" t="s">
        <v>507</v>
      </c>
      <c r="D1607" s="2">
        <v>4670001</v>
      </c>
      <c r="E1607" s="2" t="s">
        <v>507</v>
      </c>
      <c r="F1607" s="2" t="str">
        <f t="shared" si="134"/>
        <v>6320004670001</v>
      </c>
      <c r="G1607" s="2" t="s">
        <v>326</v>
      </c>
      <c r="H1607" s="4">
        <v>22000</v>
      </c>
      <c r="I1607" s="4">
        <v>-22000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20">
        <f t="shared" si="135"/>
        <v>0</v>
      </c>
      <c r="Q1607" s="20" t="e">
        <f t="shared" si="136"/>
        <v>#DIV/0!</v>
      </c>
      <c r="R1607" s="34">
        <f t="shared" ref="R1603:R1666" si="139">L1607-H1607</f>
        <v>-22000</v>
      </c>
      <c r="S1607" s="34">
        <f t="shared" si="138"/>
        <v>0</v>
      </c>
    </row>
    <row r="1608" spans="1:19" hidden="1" x14ac:dyDescent="0.25">
      <c r="A1608" s="2">
        <v>6</v>
      </c>
      <c r="B1608" s="2">
        <v>32000</v>
      </c>
      <c r="C1608" s="2" t="s">
        <v>507</v>
      </c>
      <c r="D1608" s="2">
        <v>4800068</v>
      </c>
      <c r="E1608" s="2" t="s">
        <v>507</v>
      </c>
      <c r="F1608" s="2" t="str">
        <f t="shared" si="134"/>
        <v>6320004800068</v>
      </c>
      <c r="G1608" s="2" t="s">
        <v>327</v>
      </c>
      <c r="H1608" s="4">
        <v>300</v>
      </c>
      <c r="I1608" s="4">
        <v>300</v>
      </c>
      <c r="J1608" s="4">
        <v>600</v>
      </c>
      <c r="K1608" s="4">
        <v>600</v>
      </c>
      <c r="L1608" s="4">
        <v>300</v>
      </c>
      <c r="M1608" s="4">
        <v>300</v>
      </c>
      <c r="N1608" s="4">
        <v>0</v>
      </c>
      <c r="O1608" s="4">
        <v>300</v>
      </c>
      <c r="P1608" s="20">
        <f t="shared" si="135"/>
        <v>1</v>
      </c>
      <c r="Q1608" s="20">
        <f t="shared" si="136"/>
        <v>0.5</v>
      </c>
      <c r="R1608" s="34">
        <f t="shared" si="139"/>
        <v>0</v>
      </c>
      <c r="S1608" s="34">
        <f t="shared" si="138"/>
        <v>-300</v>
      </c>
    </row>
    <row r="1609" spans="1:19" hidden="1" x14ac:dyDescent="0.25">
      <c r="A1609" s="2">
        <v>6</v>
      </c>
      <c r="B1609" s="2">
        <v>32000</v>
      </c>
      <c r="C1609" s="2" t="s">
        <v>507</v>
      </c>
      <c r="D1609" s="2">
        <v>4800073</v>
      </c>
      <c r="E1609" s="2" t="s">
        <v>507</v>
      </c>
      <c r="F1609" s="2" t="str">
        <f t="shared" si="134"/>
        <v>6320004800073</v>
      </c>
      <c r="G1609" s="2" t="s">
        <v>328</v>
      </c>
      <c r="H1609" s="4">
        <v>800</v>
      </c>
      <c r="I1609" s="4">
        <v>-280</v>
      </c>
      <c r="J1609" s="4">
        <v>520</v>
      </c>
      <c r="K1609" s="4">
        <v>0</v>
      </c>
      <c r="L1609" s="4">
        <v>0</v>
      </c>
      <c r="M1609" s="4">
        <v>0</v>
      </c>
      <c r="N1609" s="4">
        <v>0</v>
      </c>
      <c r="O1609" s="4">
        <v>520</v>
      </c>
      <c r="P1609" s="20">
        <f t="shared" si="135"/>
        <v>0</v>
      </c>
      <c r="Q1609" s="20">
        <f t="shared" si="136"/>
        <v>0</v>
      </c>
      <c r="R1609" s="34">
        <f t="shared" si="139"/>
        <v>-800</v>
      </c>
      <c r="S1609" s="34">
        <f t="shared" si="138"/>
        <v>-520</v>
      </c>
    </row>
    <row r="1610" spans="1:19" hidden="1" x14ac:dyDescent="0.25">
      <c r="A1610" s="2">
        <v>6</v>
      </c>
      <c r="B1610" s="2">
        <v>32000</v>
      </c>
      <c r="C1610" s="2" t="s">
        <v>507</v>
      </c>
      <c r="D1610" s="2">
        <v>4800076</v>
      </c>
      <c r="E1610" s="2" t="s">
        <v>507</v>
      </c>
      <c r="F1610" s="2" t="str">
        <f t="shared" si="134"/>
        <v>6320004800076</v>
      </c>
      <c r="G1610" s="2" t="s">
        <v>329</v>
      </c>
      <c r="H1610" s="4">
        <v>1500</v>
      </c>
      <c r="I1610" s="4">
        <v>-1500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20">
        <f t="shared" si="135"/>
        <v>0</v>
      </c>
      <c r="Q1610" s="20" t="e">
        <f t="shared" si="136"/>
        <v>#DIV/0!</v>
      </c>
      <c r="R1610" s="34">
        <f t="shared" si="139"/>
        <v>-1500</v>
      </c>
      <c r="S1610" s="34">
        <f t="shared" si="138"/>
        <v>0</v>
      </c>
    </row>
    <row r="1611" spans="1:19" hidden="1" x14ac:dyDescent="0.25">
      <c r="A1611" s="2">
        <v>5</v>
      </c>
      <c r="B1611" s="2">
        <v>33000</v>
      </c>
      <c r="C1611" s="2" t="s">
        <v>505</v>
      </c>
      <c r="D1611" s="2">
        <v>2260910</v>
      </c>
      <c r="E1611" s="2" t="s">
        <v>505</v>
      </c>
      <c r="F1611" s="2" t="str">
        <f t="shared" si="134"/>
        <v>5330002260910</v>
      </c>
      <c r="G1611" s="2" t="s">
        <v>233</v>
      </c>
      <c r="H1611" s="4">
        <v>3000</v>
      </c>
      <c r="I1611" s="4">
        <v>0</v>
      </c>
      <c r="J1611" s="4">
        <v>3000</v>
      </c>
      <c r="K1611" s="4">
        <v>4894.99</v>
      </c>
      <c r="L1611" s="4">
        <v>4894.99</v>
      </c>
      <c r="M1611" s="4">
        <v>4894.99</v>
      </c>
      <c r="N1611" s="4">
        <v>0</v>
      </c>
      <c r="O1611" s="4">
        <v>-1894.99</v>
      </c>
      <c r="P1611" s="20">
        <f t="shared" si="135"/>
        <v>1.6316633333333332</v>
      </c>
      <c r="Q1611" s="20">
        <f t="shared" si="136"/>
        <v>1.6316633333333332</v>
      </c>
      <c r="R1611" s="34">
        <f>L1611-H1611</f>
        <v>1894.9899999999998</v>
      </c>
      <c r="S1611" s="34">
        <f t="shared" si="138"/>
        <v>1894.9899999999998</v>
      </c>
    </row>
    <row r="1612" spans="1:19" x14ac:dyDescent="0.25">
      <c r="A1612" s="2">
        <v>10</v>
      </c>
      <c r="B1612" s="2">
        <v>15320</v>
      </c>
      <c r="C1612" s="2" t="s">
        <v>506</v>
      </c>
      <c r="D1612" s="2">
        <v>6190059</v>
      </c>
      <c r="E1612" s="2" t="s">
        <v>506</v>
      </c>
      <c r="F1612" s="2" t="str">
        <f t="shared" si="134"/>
        <v>10153206190059</v>
      </c>
      <c r="G1612" s="2" t="s">
        <v>475</v>
      </c>
      <c r="H1612" s="4">
        <v>170000</v>
      </c>
      <c r="I1612" s="4">
        <v>2600</v>
      </c>
      <c r="J1612" s="4">
        <v>172600</v>
      </c>
      <c r="K1612" s="4">
        <v>160758.41</v>
      </c>
      <c r="L1612" s="4">
        <v>158069.07999999999</v>
      </c>
      <c r="M1612" s="4">
        <v>158069.07999999999</v>
      </c>
      <c r="N1612" s="4">
        <v>0</v>
      </c>
      <c r="O1612" s="4">
        <v>14530.92</v>
      </c>
      <c r="P1612" s="20">
        <f t="shared" si="135"/>
        <v>0.92981811764705879</v>
      </c>
      <c r="Q1612" s="20">
        <f t="shared" si="136"/>
        <v>0.91581158748551561</v>
      </c>
      <c r="R1612" s="34">
        <f t="shared" si="139"/>
        <v>-11930.920000000013</v>
      </c>
      <c r="S1612" s="34">
        <f t="shared" si="138"/>
        <v>-14530.920000000013</v>
      </c>
    </row>
    <row r="1613" spans="1:19" hidden="1" x14ac:dyDescent="0.25">
      <c r="A1613" s="2">
        <v>5</v>
      </c>
      <c r="B1613" s="2">
        <v>33701</v>
      </c>
      <c r="C1613" s="2" t="s">
        <v>505</v>
      </c>
      <c r="D1613" s="2">
        <v>2279956</v>
      </c>
      <c r="E1613" s="2" t="s">
        <v>505</v>
      </c>
      <c r="F1613" s="2" t="str">
        <f t="shared" si="134"/>
        <v>5337012279956</v>
      </c>
      <c r="G1613" s="2" t="s">
        <v>287</v>
      </c>
      <c r="H1613" s="4">
        <v>1000</v>
      </c>
      <c r="I1613" s="4">
        <v>0</v>
      </c>
      <c r="J1613" s="4">
        <v>1000</v>
      </c>
      <c r="K1613" s="4">
        <v>0</v>
      </c>
      <c r="L1613" s="4">
        <v>0</v>
      </c>
      <c r="M1613" s="4">
        <v>0</v>
      </c>
      <c r="N1613" s="4">
        <v>0</v>
      </c>
      <c r="O1613" s="4">
        <v>1000</v>
      </c>
      <c r="P1613" s="20">
        <f t="shared" si="135"/>
        <v>0</v>
      </c>
      <c r="Q1613" s="20">
        <f t="shared" si="136"/>
        <v>0</v>
      </c>
      <c r="R1613" s="34">
        <f t="shared" si="139"/>
        <v>-1000</v>
      </c>
      <c r="S1613" s="34">
        <f t="shared" si="138"/>
        <v>-1000</v>
      </c>
    </row>
    <row r="1614" spans="1:19" hidden="1" x14ac:dyDescent="0.25">
      <c r="A1614" s="2">
        <v>5</v>
      </c>
      <c r="B1614" s="2">
        <v>33800</v>
      </c>
      <c r="C1614" s="2" t="s">
        <v>505</v>
      </c>
      <c r="D1614" s="2">
        <v>2279956</v>
      </c>
      <c r="E1614" s="2" t="s">
        <v>505</v>
      </c>
      <c r="F1614" s="2" t="str">
        <f t="shared" si="134"/>
        <v>5338002279956</v>
      </c>
      <c r="G1614" s="2" t="s">
        <v>287</v>
      </c>
      <c r="H1614" s="4">
        <v>3500</v>
      </c>
      <c r="I1614" s="4">
        <v>0</v>
      </c>
      <c r="J1614" s="4">
        <v>3500</v>
      </c>
      <c r="K1614" s="4">
        <v>6196.34</v>
      </c>
      <c r="L1614" s="4">
        <v>6196.34</v>
      </c>
      <c r="M1614" s="4">
        <v>6196.34</v>
      </c>
      <c r="N1614" s="4">
        <v>0</v>
      </c>
      <c r="O1614" s="4">
        <v>-2696.34</v>
      </c>
      <c r="P1614" s="20">
        <f t="shared" si="135"/>
        <v>1.7703828571428573</v>
      </c>
      <c r="Q1614" s="20">
        <f t="shared" si="136"/>
        <v>1.7703828571428573</v>
      </c>
      <c r="R1614" s="34">
        <f t="shared" si="139"/>
        <v>2696.34</v>
      </c>
      <c r="S1614" s="34">
        <f t="shared" si="138"/>
        <v>2696.34</v>
      </c>
    </row>
    <row r="1615" spans="1:19" hidden="1" x14ac:dyDescent="0.25">
      <c r="A1615" s="2">
        <v>6</v>
      </c>
      <c r="B1615" s="2">
        <v>32701</v>
      </c>
      <c r="C1615" s="2" t="s">
        <v>505</v>
      </c>
      <c r="D1615" s="2">
        <v>2279956</v>
      </c>
      <c r="E1615" s="2" t="s">
        <v>505</v>
      </c>
      <c r="F1615" s="2" t="str">
        <f t="shared" si="134"/>
        <v>6327012279956</v>
      </c>
      <c r="G1615" s="2" t="s">
        <v>287</v>
      </c>
      <c r="H1615" s="4">
        <v>500</v>
      </c>
      <c r="I1615" s="4">
        <v>-500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20">
        <f t="shared" si="135"/>
        <v>0</v>
      </c>
      <c r="Q1615" s="20" t="e">
        <f t="shared" si="136"/>
        <v>#DIV/0!</v>
      </c>
      <c r="R1615" s="34">
        <f t="shared" si="139"/>
        <v>-500</v>
      </c>
      <c r="S1615" s="34">
        <f t="shared" si="138"/>
        <v>0</v>
      </c>
    </row>
    <row r="1616" spans="1:19" hidden="1" x14ac:dyDescent="0.25">
      <c r="A1616" s="2">
        <v>8</v>
      </c>
      <c r="B1616" s="2">
        <v>31100</v>
      </c>
      <c r="C1616" s="2" t="s">
        <v>505</v>
      </c>
      <c r="D1616" s="2">
        <v>2279956</v>
      </c>
      <c r="E1616" s="2" t="s">
        <v>505</v>
      </c>
      <c r="F1616" s="2" t="str">
        <f t="shared" si="134"/>
        <v>8311002279956</v>
      </c>
      <c r="G1616" s="2" t="s">
        <v>287</v>
      </c>
      <c r="H1616" s="4">
        <v>1000</v>
      </c>
      <c r="I1616" s="4">
        <v>0</v>
      </c>
      <c r="J1616" s="4">
        <v>1000</v>
      </c>
      <c r="K1616" s="4">
        <v>1200</v>
      </c>
      <c r="L1616" s="4">
        <v>1200</v>
      </c>
      <c r="M1616" s="4">
        <v>1200</v>
      </c>
      <c r="N1616" s="4">
        <v>0</v>
      </c>
      <c r="O1616" s="4">
        <v>-200</v>
      </c>
      <c r="P1616" s="20">
        <f t="shared" si="135"/>
        <v>1.2</v>
      </c>
      <c r="Q1616" s="20">
        <f t="shared" si="136"/>
        <v>1.2</v>
      </c>
      <c r="R1616" s="34">
        <f t="shared" si="139"/>
        <v>200</v>
      </c>
      <c r="S1616" s="34">
        <f t="shared" si="138"/>
        <v>200</v>
      </c>
    </row>
    <row r="1617" spans="1:19" hidden="1" x14ac:dyDescent="0.25">
      <c r="A1617" s="2">
        <v>9</v>
      </c>
      <c r="B1617" s="2">
        <v>34000</v>
      </c>
      <c r="C1617" s="2" t="s">
        <v>505</v>
      </c>
      <c r="D1617" s="2">
        <v>2279956</v>
      </c>
      <c r="E1617" s="2" t="s">
        <v>505</v>
      </c>
      <c r="F1617" s="2" t="str">
        <f t="shared" si="134"/>
        <v>9340002279956</v>
      </c>
      <c r="G1617" s="2" t="s">
        <v>287</v>
      </c>
      <c r="H1617" s="4">
        <v>1500</v>
      </c>
      <c r="I1617" s="4">
        <v>0</v>
      </c>
      <c r="J1617" s="4">
        <v>1500</v>
      </c>
      <c r="K1617" s="4">
        <v>0</v>
      </c>
      <c r="L1617" s="4">
        <v>0</v>
      </c>
      <c r="M1617" s="4">
        <v>0</v>
      </c>
      <c r="N1617" s="4">
        <v>0</v>
      </c>
      <c r="O1617" s="4">
        <v>1500</v>
      </c>
      <c r="P1617" s="20">
        <f t="shared" si="135"/>
        <v>0</v>
      </c>
      <c r="Q1617" s="20">
        <f t="shared" si="136"/>
        <v>0</v>
      </c>
      <c r="R1617" s="34">
        <f t="shared" si="139"/>
        <v>-1500</v>
      </c>
      <c r="S1617" s="34">
        <f t="shared" si="138"/>
        <v>-1500</v>
      </c>
    </row>
    <row r="1618" spans="1:19" hidden="1" x14ac:dyDescent="0.25">
      <c r="A1618" s="2">
        <v>2</v>
      </c>
      <c r="B1618" s="2">
        <v>43000</v>
      </c>
      <c r="C1618" s="2" t="s">
        <v>505</v>
      </c>
      <c r="D1618" s="2">
        <v>2270606</v>
      </c>
      <c r="E1618" s="2" t="s">
        <v>505</v>
      </c>
      <c r="F1618" s="2" t="str">
        <f t="shared" si="134"/>
        <v>2430002270606</v>
      </c>
      <c r="G1618" s="2" t="s">
        <v>143</v>
      </c>
      <c r="H1618" s="4">
        <v>0</v>
      </c>
      <c r="I1618" s="4">
        <v>15971.07</v>
      </c>
      <c r="J1618" s="4">
        <v>15971.07</v>
      </c>
      <c r="K1618" s="4">
        <v>15971.07</v>
      </c>
      <c r="L1618" s="4">
        <v>0</v>
      </c>
      <c r="M1618" s="4">
        <v>0</v>
      </c>
      <c r="N1618" s="4">
        <v>0</v>
      </c>
      <c r="O1618" s="4">
        <v>15971.07</v>
      </c>
      <c r="P1618" s="20" t="e">
        <f t="shared" si="135"/>
        <v>#DIV/0!</v>
      </c>
      <c r="Q1618" s="20">
        <f t="shared" si="136"/>
        <v>0</v>
      </c>
      <c r="R1618" s="34">
        <f t="shared" si="139"/>
        <v>0</v>
      </c>
      <c r="S1618" s="34">
        <f t="shared" si="138"/>
        <v>-15971.07</v>
      </c>
    </row>
    <row r="1619" spans="1:19" hidden="1" x14ac:dyDescent="0.25">
      <c r="A1619" s="2">
        <v>3</v>
      </c>
      <c r="B1619" s="2">
        <v>93100</v>
      </c>
      <c r="C1619" s="2" t="s">
        <v>505</v>
      </c>
      <c r="D1619" s="2">
        <v>2270801</v>
      </c>
      <c r="E1619" s="2" t="s">
        <v>505</v>
      </c>
      <c r="F1619" s="2" t="str">
        <f t="shared" si="134"/>
        <v>3931002270801</v>
      </c>
      <c r="G1619" s="2" t="s">
        <v>188</v>
      </c>
      <c r="H1619" s="4">
        <v>350000</v>
      </c>
      <c r="I1619" s="4">
        <v>0</v>
      </c>
      <c r="J1619" s="4">
        <v>350000</v>
      </c>
      <c r="K1619" s="4">
        <v>343351.25</v>
      </c>
      <c r="L1619" s="4">
        <v>343351.25</v>
      </c>
      <c r="M1619" s="4">
        <v>343351.25</v>
      </c>
      <c r="N1619" s="4">
        <v>0</v>
      </c>
      <c r="O1619" s="4">
        <v>6648.75</v>
      </c>
      <c r="P1619" s="20">
        <f t="shared" si="135"/>
        <v>0.98100357142857142</v>
      </c>
      <c r="Q1619" s="20">
        <f t="shared" si="136"/>
        <v>0.98100357142857142</v>
      </c>
      <c r="R1619" s="34">
        <f t="shared" si="139"/>
        <v>-6648.75</v>
      </c>
      <c r="S1619" s="34">
        <f t="shared" si="138"/>
        <v>-6648.75</v>
      </c>
    </row>
    <row r="1620" spans="1:19" hidden="1" x14ac:dyDescent="0.25">
      <c r="A1620" s="2">
        <v>1</v>
      </c>
      <c r="B1620" s="2">
        <v>92000</v>
      </c>
      <c r="C1620" s="2" t="s">
        <v>505</v>
      </c>
      <c r="D1620" s="2">
        <v>2279941</v>
      </c>
      <c r="E1620" s="2" t="s">
        <v>505</v>
      </c>
      <c r="F1620" s="2" t="str">
        <f t="shared" si="134"/>
        <v>1920002279941</v>
      </c>
      <c r="G1620" s="2" t="s">
        <v>118</v>
      </c>
      <c r="H1620" s="4">
        <v>8900</v>
      </c>
      <c r="I1620" s="4">
        <v>0</v>
      </c>
      <c r="J1620" s="4">
        <v>8900</v>
      </c>
      <c r="K1620" s="4">
        <v>12044.41</v>
      </c>
      <c r="L1620" s="4">
        <v>8965.2900000000009</v>
      </c>
      <c r="M1620" s="4">
        <v>8965.2900000000009</v>
      </c>
      <c r="N1620" s="4">
        <v>0</v>
      </c>
      <c r="O1620" s="4">
        <v>-65.290000000000006</v>
      </c>
      <c r="P1620" s="20">
        <f t="shared" si="135"/>
        <v>1.0073359550561798</v>
      </c>
      <c r="Q1620" s="20">
        <f t="shared" si="136"/>
        <v>1.0073359550561798</v>
      </c>
      <c r="R1620" s="34">
        <f t="shared" si="139"/>
        <v>65.290000000000873</v>
      </c>
      <c r="S1620" s="34">
        <f t="shared" si="138"/>
        <v>65.290000000000873</v>
      </c>
    </row>
    <row r="1621" spans="1:19" hidden="1" x14ac:dyDescent="0.25">
      <c r="A1621" s="2">
        <v>1</v>
      </c>
      <c r="B1621" s="2">
        <v>92000</v>
      </c>
      <c r="C1621" s="2" t="s">
        <v>505</v>
      </c>
      <c r="D1621" s="2">
        <v>2270601</v>
      </c>
      <c r="E1621" s="2" t="s">
        <v>505</v>
      </c>
      <c r="F1621" s="2" t="str">
        <f t="shared" si="134"/>
        <v>1920002270601</v>
      </c>
      <c r="G1621" s="2" t="s">
        <v>115</v>
      </c>
      <c r="H1621" s="4">
        <v>24700</v>
      </c>
      <c r="I1621" s="4">
        <v>0</v>
      </c>
      <c r="J1621" s="4">
        <v>24700</v>
      </c>
      <c r="K1621" s="4">
        <v>22615.73</v>
      </c>
      <c r="L1621" s="4">
        <v>20298.52</v>
      </c>
      <c r="M1621" s="4">
        <v>20298.52</v>
      </c>
      <c r="N1621" s="4">
        <v>0</v>
      </c>
      <c r="O1621" s="4">
        <v>4401.4799999999996</v>
      </c>
      <c r="P1621" s="20">
        <f t="shared" si="135"/>
        <v>0.82180242914979762</v>
      </c>
      <c r="Q1621" s="20">
        <f t="shared" si="136"/>
        <v>0.82180242914979762</v>
      </c>
      <c r="R1621" s="34">
        <f t="shared" si="139"/>
        <v>-4401.4799999999996</v>
      </c>
      <c r="S1621" s="34">
        <f t="shared" si="138"/>
        <v>-4401.4799999999996</v>
      </c>
    </row>
    <row r="1622" spans="1:19" hidden="1" x14ac:dyDescent="0.25">
      <c r="A1622" s="2">
        <v>1</v>
      </c>
      <c r="B1622" s="2">
        <v>13200</v>
      </c>
      <c r="C1622" s="2" t="s">
        <v>505</v>
      </c>
      <c r="D1622" s="2">
        <v>2220001</v>
      </c>
      <c r="E1622" s="2" t="s">
        <v>505</v>
      </c>
      <c r="F1622" s="2" t="str">
        <f t="shared" si="134"/>
        <v>1132002220001</v>
      </c>
      <c r="G1622" s="2" t="s">
        <v>39</v>
      </c>
      <c r="H1622" s="4">
        <v>9000</v>
      </c>
      <c r="I1622" s="4">
        <v>0</v>
      </c>
      <c r="J1622" s="4">
        <v>9000</v>
      </c>
      <c r="K1622" s="4">
        <v>7632.74</v>
      </c>
      <c r="L1622" s="4">
        <v>7118.2</v>
      </c>
      <c r="M1622" s="4">
        <v>7118.2</v>
      </c>
      <c r="N1622" s="4">
        <v>0</v>
      </c>
      <c r="O1622" s="4">
        <v>1881.8</v>
      </c>
      <c r="P1622" s="20">
        <f t="shared" si="135"/>
        <v>0.79091111111111112</v>
      </c>
      <c r="Q1622" s="20">
        <f t="shared" si="136"/>
        <v>0.79091111111111112</v>
      </c>
      <c r="R1622" s="34">
        <f t="shared" si="139"/>
        <v>-1881.8000000000002</v>
      </c>
      <c r="S1622" s="34">
        <f t="shared" si="138"/>
        <v>-1881.8000000000002</v>
      </c>
    </row>
    <row r="1623" spans="1:19" hidden="1" x14ac:dyDescent="0.25">
      <c r="A1623" s="2">
        <v>1</v>
      </c>
      <c r="B1623" s="2">
        <v>15100</v>
      </c>
      <c r="C1623" s="2" t="s">
        <v>505</v>
      </c>
      <c r="D1623" s="2">
        <v>2220001</v>
      </c>
      <c r="E1623" s="2" t="s">
        <v>505</v>
      </c>
      <c r="F1623" s="2" t="str">
        <f t="shared" ref="F1623:F1686" si="140">_xlfn.CONCAT(A1623,B1623,D1623)</f>
        <v>1151002220001</v>
      </c>
      <c r="G1623" s="2" t="s">
        <v>39</v>
      </c>
      <c r="H1623" s="4">
        <v>100</v>
      </c>
      <c r="I1623" s="4">
        <v>0</v>
      </c>
      <c r="J1623" s="4">
        <v>100</v>
      </c>
      <c r="K1623" s="4">
        <v>420</v>
      </c>
      <c r="L1623" s="4">
        <v>281.04000000000002</v>
      </c>
      <c r="M1623" s="4">
        <v>281.04000000000002</v>
      </c>
      <c r="N1623" s="4">
        <v>0</v>
      </c>
      <c r="O1623" s="4">
        <v>-181.04</v>
      </c>
      <c r="P1623" s="20">
        <f t="shared" ref="P1623:P1686" si="141">(L1623*100%)/H1623</f>
        <v>2.8104</v>
      </c>
      <c r="Q1623" s="20">
        <f t="shared" si="136"/>
        <v>2.8104</v>
      </c>
      <c r="R1623" s="34">
        <f t="shared" si="139"/>
        <v>181.04000000000002</v>
      </c>
      <c r="S1623" s="34">
        <f t="shared" si="138"/>
        <v>181.04000000000002</v>
      </c>
    </row>
    <row r="1624" spans="1:19" hidden="1" x14ac:dyDescent="0.25">
      <c r="A1624" s="2">
        <v>1</v>
      </c>
      <c r="B1624" s="2">
        <v>15320</v>
      </c>
      <c r="C1624" s="2" t="s">
        <v>505</v>
      </c>
      <c r="D1624" s="2">
        <v>2220001</v>
      </c>
      <c r="E1624" s="2" t="s">
        <v>505</v>
      </c>
      <c r="F1624" s="2" t="str">
        <f t="shared" si="140"/>
        <v>1153202220001</v>
      </c>
      <c r="G1624" s="2" t="s">
        <v>39</v>
      </c>
      <c r="H1624" s="4">
        <v>2500</v>
      </c>
      <c r="I1624" s="4">
        <v>0</v>
      </c>
      <c r="J1624" s="4">
        <v>2500</v>
      </c>
      <c r="K1624" s="4">
        <v>1009.78</v>
      </c>
      <c r="L1624" s="4">
        <v>743.14</v>
      </c>
      <c r="M1624" s="4">
        <v>743.14</v>
      </c>
      <c r="N1624" s="4">
        <v>0</v>
      </c>
      <c r="O1624" s="4">
        <v>1756.86</v>
      </c>
      <c r="P1624" s="20">
        <f t="shared" si="141"/>
        <v>0.29725600000000002</v>
      </c>
      <c r="Q1624" s="20">
        <f t="shared" si="136"/>
        <v>0.29725600000000002</v>
      </c>
      <c r="R1624" s="34">
        <f t="shared" si="139"/>
        <v>-1756.8600000000001</v>
      </c>
      <c r="S1624" s="34">
        <f t="shared" si="138"/>
        <v>-1756.8600000000001</v>
      </c>
    </row>
    <row r="1625" spans="1:19" hidden="1" x14ac:dyDescent="0.25">
      <c r="A1625" s="2">
        <v>1</v>
      </c>
      <c r="B1625" s="2">
        <v>16500</v>
      </c>
      <c r="C1625" s="2" t="s">
        <v>505</v>
      </c>
      <c r="D1625" s="2">
        <v>2220001</v>
      </c>
      <c r="E1625" s="2" t="s">
        <v>505</v>
      </c>
      <c r="F1625" s="2" t="str">
        <f t="shared" si="140"/>
        <v>1165002220001</v>
      </c>
      <c r="G1625" s="2" t="s">
        <v>39</v>
      </c>
      <c r="H1625" s="4">
        <v>150</v>
      </c>
      <c r="I1625" s="4">
        <v>0</v>
      </c>
      <c r="J1625" s="4">
        <v>150</v>
      </c>
      <c r="K1625" s="4">
        <v>0</v>
      </c>
      <c r="L1625" s="4">
        <v>0</v>
      </c>
      <c r="M1625" s="4">
        <v>0</v>
      </c>
      <c r="N1625" s="4">
        <v>0</v>
      </c>
      <c r="O1625" s="4">
        <v>150</v>
      </c>
      <c r="P1625" s="20">
        <f t="shared" si="141"/>
        <v>0</v>
      </c>
      <c r="Q1625" s="20">
        <f t="shared" si="136"/>
        <v>0</v>
      </c>
      <c r="R1625" s="34">
        <f t="shared" si="139"/>
        <v>-150</v>
      </c>
      <c r="S1625" s="34">
        <f t="shared" si="138"/>
        <v>-150</v>
      </c>
    </row>
    <row r="1626" spans="1:19" hidden="1" x14ac:dyDescent="0.25">
      <c r="A1626" s="2">
        <v>1</v>
      </c>
      <c r="B1626" s="2">
        <v>17100</v>
      </c>
      <c r="C1626" s="2" t="s">
        <v>505</v>
      </c>
      <c r="D1626" s="2">
        <v>2220001</v>
      </c>
      <c r="E1626" s="2" t="s">
        <v>505</v>
      </c>
      <c r="F1626" s="2" t="str">
        <f t="shared" si="140"/>
        <v>1171002220001</v>
      </c>
      <c r="G1626" s="2" t="s">
        <v>39</v>
      </c>
      <c r="H1626" s="4">
        <v>1000</v>
      </c>
      <c r="I1626" s="4">
        <v>0</v>
      </c>
      <c r="J1626" s="4">
        <v>1000</v>
      </c>
      <c r="K1626" s="4">
        <v>188.89</v>
      </c>
      <c r="L1626" s="4">
        <v>102.56</v>
      </c>
      <c r="M1626" s="4">
        <v>102.56</v>
      </c>
      <c r="N1626" s="4">
        <v>0</v>
      </c>
      <c r="O1626" s="4">
        <v>897.44</v>
      </c>
      <c r="P1626" s="20">
        <f t="shared" si="141"/>
        <v>0.10256</v>
      </c>
      <c r="Q1626" s="20">
        <f t="shared" si="136"/>
        <v>0.10256</v>
      </c>
      <c r="R1626" s="34">
        <f t="shared" si="139"/>
        <v>-897.44</v>
      </c>
      <c r="S1626" s="34">
        <f t="shared" si="138"/>
        <v>-897.44</v>
      </c>
    </row>
    <row r="1627" spans="1:19" hidden="1" x14ac:dyDescent="0.25">
      <c r="A1627" s="2">
        <v>1</v>
      </c>
      <c r="B1627" s="2">
        <v>23100</v>
      </c>
      <c r="C1627" s="2" t="s">
        <v>505</v>
      </c>
      <c r="D1627" s="2">
        <v>2220001</v>
      </c>
      <c r="E1627" s="2" t="s">
        <v>505</v>
      </c>
      <c r="F1627" s="2" t="str">
        <f t="shared" si="140"/>
        <v>1231002220001</v>
      </c>
      <c r="G1627" s="2" t="s">
        <v>39</v>
      </c>
      <c r="H1627" s="4">
        <v>750</v>
      </c>
      <c r="I1627" s="4">
        <v>0</v>
      </c>
      <c r="J1627" s="4">
        <v>750</v>
      </c>
      <c r="K1627" s="4">
        <v>1298.47</v>
      </c>
      <c r="L1627" s="4">
        <v>740.23</v>
      </c>
      <c r="M1627" s="4">
        <v>740.23</v>
      </c>
      <c r="N1627" s="4">
        <v>0</v>
      </c>
      <c r="O1627" s="4">
        <v>9.77</v>
      </c>
      <c r="P1627" s="20">
        <f t="shared" si="141"/>
        <v>0.98697333333333337</v>
      </c>
      <c r="Q1627" s="20">
        <f t="shared" si="136"/>
        <v>0.98697333333333337</v>
      </c>
      <c r="R1627" s="34">
        <f t="shared" si="139"/>
        <v>-9.7699999999999818</v>
      </c>
      <c r="S1627" s="34">
        <f t="shared" si="138"/>
        <v>-9.7699999999999818</v>
      </c>
    </row>
    <row r="1628" spans="1:19" hidden="1" x14ac:dyDescent="0.25">
      <c r="A1628" s="2">
        <v>1</v>
      </c>
      <c r="B1628" s="2">
        <v>23103</v>
      </c>
      <c r="C1628" s="2" t="s">
        <v>505</v>
      </c>
      <c r="D1628" s="2">
        <v>2220001</v>
      </c>
      <c r="E1628" s="2" t="s">
        <v>505</v>
      </c>
      <c r="F1628" s="2" t="str">
        <f t="shared" si="140"/>
        <v>1231032220001</v>
      </c>
      <c r="G1628" s="2" t="s">
        <v>39</v>
      </c>
      <c r="H1628" s="4">
        <v>1000</v>
      </c>
      <c r="I1628" s="4">
        <v>0</v>
      </c>
      <c r="J1628" s="4">
        <v>1000</v>
      </c>
      <c r="K1628" s="4">
        <v>879.06</v>
      </c>
      <c r="L1628" s="4">
        <v>596.01</v>
      </c>
      <c r="M1628" s="4">
        <v>596.01</v>
      </c>
      <c r="N1628" s="4">
        <v>0</v>
      </c>
      <c r="O1628" s="4">
        <v>403.99</v>
      </c>
      <c r="P1628" s="20">
        <f t="shared" si="141"/>
        <v>0.59601000000000004</v>
      </c>
      <c r="Q1628" s="20">
        <f t="shared" si="136"/>
        <v>0.59601000000000004</v>
      </c>
      <c r="R1628" s="34">
        <f t="shared" si="139"/>
        <v>-403.99</v>
      </c>
      <c r="S1628" s="34">
        <f t="shared" si="138"/>
        <v>-403.99</v>
      </c>
    </row>
    <row r="1629" spans="1:19" hidden="1" x14ac:dyDescent="0.25">
      <c r="A1629" s="2">
        <v>6</v>
      </c>
      <c r="B1629" s="2">
        <v>32400</v>
      </c>
      <c r="C1629" s="2" t="s">
        <v>507</v>
      </c>
      <c r="D1629" s="2">
        <v>4800090</v>
      </c>
      <c r="E1629" s="2" t="s">
        <v>507</v>
      </c>
      <c r="F1629" s="2" t="str">
        <f t="shared" si="140"/>
        <v>6324004800090</v>
      </c>
      <c r="G1629" s="2" t="s">
        <v>332</v>
      </c>
      <c r="H1629" s="4">
        <v>2500</v>
      </c>
      <c r="I1629" s="4">
        <v>-2500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20">
        <f t="shared" si="141"/>
        <v>0</v>
      </c>
      <c r="Q1629" s="20" t="e">
        <f t="shared" si="136"/>
        <v>#DIV/0!</v>
      </c>
      <c r="R1629" s="34">
        <f t="shared" si="139"/>
        <v>-2500</v>
      </c>
      <c r="S1629" s="34">
        <f t="shared" si="138"/>
        <v>0</v>
      </c>
    </row>
    <row r="1630" spans="1:19" hidden="1" x14ac:dyDescent="0.25">
      <c r="A1630" s="2">
        <v>1</v>
      </c>
      <c r="B1630" s="2">
        <v>23104</v>
      </c>
      <c r="C1630" s="2" t="s">
        <v>505</v>
      </c>
      <c r="D1630" s="2">
        <v>2220001</v>
      </c>
      <c r="E1630" s="2" t="s">
        <v>505</v>
      </c>
      <c r="F1630" s="2" t="str">
        <f t="shared" si="140"/>
        <v>1231042220001</v>
      </c>
      <c r="G1630" s="2" t="s">
        <v>39</v>
      </c>
      <c r="H1630" s="4">
        <v>500</v>
      </c>
      <c r="I1630" s="4">
        <v>0</v>
      </c>
      <c r="J1630" s="4">
        <v>500</v>
      </c>
      <c r="K1630" s="4">
        <v>639.05999999999995</v>
      </c>
      <c r="L1630" s="4">
        <v>465.79</v>
      </c>
      <c r="M1630" s="4">
        <v>465.79</v>
      </c>
      <c r="N1630" s="4">
        <v>0</v>
      </c>
      <c r="O1630" s="4">
        <v>34.21</v>
      </c>
      <c r="P1630" s="20">
        <f t="shared" si="141"/>
        <v>0.93158000000000007</v>
      </c>
      <c r="Q1630" s="20">
        <f t="shared" si="136"/>
        <v>0.93158000000000007</v>
      </c>
      <c r="R1630" s="34">
        <f t="shared" si="139"/>
        <v>-34.20999999999998</v>
      </c>
      <c r="S1630" s="34">
        <f t="shared" si="138"/>
        <v>-34.20999999999998</v>
      </c>
    </row>
    <row r="1631" spans="1:19" hidden="1" x14ac:dyDescent="0.25">
      <c r="A1631" s="2">
        <v>1</v>
      </c>
      <c r="B1631" s="2">
        <v>24100</v>
      </c>
      <c r="C1631" s="2" t="s">
        <v>505</v>
      </c>
      <c r="D1631" s="2">
        <v>2220001</v>
      </c>
      <c r="E1631" s="2" t="s">
        <v>505</v>
      </c>
      <c r="F1631" s="2" t="str">
        <f t="shared" si="140"/>
        <v>1241002220001</v>
      </c>
      <c r="G1631" s="2" t="s">
        <v>39</v>
      </c>
      <c r="H1631" s="4">
        <v>1200</v>
      </c>
      <c r="I1631" s="4">
        <v>0</v>
      </c>
      <c r="J1631" s="4">
        <v>1200</v>
      </c>
      <c r="K1631" s="4">
        <v>1070.2</v>
      </c>
      <c r="L1631" s="4">
        <v>709.22</v>
      </c>
      <c r="M1631" s="4">
        <v>709.22</v>
      </c>
      <c r="N1631" s="4">
        <v>0</v>
      </c>
      <c r="O1631" s="4">
        <v>490.78</v>
      </c>
      <c r="P1631" s="20">
        <f t="shared" si="141"/>
        <v>0.59101666666666663</v>
      </c>
      <c r="Q1631" s="20">
        <f t="shared" si="136"/>
        <v>0.59101666666666663</v>
      </c>
      <c r="R1631" s="34">
        <f t="shared" si="139"/>
        <v>-490.78</v>
      </c>
      <c r="S1631" s="34">
        <f t="shared" si="138"/>
        <v>-490.78</v>
      </c>
    </row>
    <row r="1632" spans="1:19" hidden="1" x14ac:dyDescent="0.25">
      <c r="A1632" s="2">
        <v>1</v>
      </c>
      <c r="B1632" s="2">
        <v>24104</v>
      </c>
      <c r="C1632" s="2" t="s">
        <v>505</v>
      </c>
      <c r="D1632" s="2">
        <v>2220001</v>
      </c>
      <c r="E1632" s="2" t="s">
        <v>505</v>
      </c>
      <c r="F1632" s="2" t="str">
        <f t="shared" si="140"/>
        <v>1241042220001</v>
      </c>
      <c r="G1632" s="2" t="s">
        <v>39</v>
      </c>
      <c r="H1632" s="4">
        <v>500</v>
      </c>
      <c r="I1632" s="4">
        <v>0</v>
      </c>
      <c r="J1632" s="4">
        <v>500</v>
      </c>
      <c r="K1632" s="4">
        <v>188.55</v>
      </c>
      <c r="L1632" s="4">
        <v>86.77</v>
      </c>
      <c r="M1632" s="4">
        <v>86.77</v>
      </c>
      <c r="N1632" s="4">
        <v>0</v>
      </c>
      <c r="O1632" s="4">
        <v>413.23</v>
      </c>
      <c r="P1632" s="20">
        <f t="shared" si="141"/>
        <v>0.17354</v>
      </c>
      <c r="Q1632" s="20">
        <f t="shared" si="136"/>
        <v>0.17354</v>
      </c>
      <c r="R1632" s="34">
        <f t="shared" si="139"/>
        <v>-413.23</v>
      </c>
      <c r="S1632" s="34">
        <f t="shared" si="138"/>
        <v>-413.23</v>
      </c>
    </row>
    <row r="1633" spans="1:19" hidden="1" x14ac:dyDescent="0.25">
      <c r="A1633" s="2">
        <v>1</v>
      </c>
      <c r="B1633" s="2">
        <v>31100</v>
      </c>
      <c r="C1633" s="2" t="s">
        <v>505</v>
      </c>
      <c r="D1633" s="2">
        <v>2220001</v>
      </c>
      <c r="E1633" s="2" t="s">
        <v>505</v>
      </c>
      <c r="F1633" s="2" t="str">
        <f t="shared" si="140"/>
        <v>1311002220001</v>
      </c>
      <c r="G1633" s="2" t="s">
        <v>39</v>
      </c>
      <c r="H1633" s="4">
        <v>50</v>
      </c>
      <c r="I1633" s="4">
        <v>0</v>
      </c>
      <c r="J1633" s="4">
        <v>50</v>
      </c>
      <c r="K1633" s="4">
        <v>0</v>
      </c>
      <c r="L1633" s="4">
        <v>0</v>
      </c>
      <c r="M1633" s="4">
        <v>0</v>
      </c>
      <c r="N1633" s="4">
        <v>0</v>
      </c>
      <c r="O1633" s="4">
        <v>50</v>
      </c>
      <c r="P1633" s="20">
        <f t="shared" si="141"/>
        <v>0</v>
      </c>
      <c r="Q1633" s="20">
        <f t="shared" si="136"/>
        <v>0</v>
      </c>
      <c r="R1633" s="34">
        <f t="shared" si="139"/>
        <v>-50</v>
      </c>
      <c r="S1633" s="34">
        <f t="shared" si="138"/>
        <v>-50</v>
      </c>
    </row>
    <row r="1634" spans="1:19" hidden="1" x14ac:dyDescent="0.25">
      <c r="A1634" s="2">
        <v>1</v>
      </c>
      <c r="B1634" s="2">
        <v>32000</v>
      </c>
      <c r="C1634" s="2" t="s">
        <v>505</v>
      </c>
      <c r="D1634" s="2">
        <v>2220001</v>
      </c>
      <c r="E1634" s="2" t="s">
        <v>505</v>
      </c>
      <c r="F1634" s="2" t="str">
        <f t="shared" si="140"/>
        <v>1320002220001</v>
      </c>
      <c r="G1634" s="2" t="s">
        <v>39</v>
      </c>
      <c r="H1634" s="4">
        <v>1800</v>
      </c>
      <c r="I1634" s="4">
        <v>0</v>
      </c>
      <c r="J1634" s="4">
        <v>1800</v>
      </c>
      <c r="K1634" s="4">
        <v>707.99</v>
      </c>
      <c r="L1634" s="4">
        <v>554.61</v>
      </c>
      <c r="M1634" s="4">
        <v>554.61</v>
      </c>
      <c r="N1634" s="4">
        <v>0</v>
      </c>
      <c r="O1634" s="4">
        <v>1245.3900000000001</v>
      </c>
      <c r="P1634" s="20">
        <f t="shared" si="141"/>
        <v>0.30811666666666665</v>
      </c>
      <c r="Q1634" s="20">
        <f t="shared" si="136"/>
        <v>0.30811666666666665</v>
      </c>
      <c r="R1634" s="34">
        <f t="shared" si="139"/>
        <v>-1245.3899999999999</v>
      </c>
      <c r="S1634" s="34">
        <f t="shared" si="138"/>
        <v>-1245.3899999999999</v>
      </c>
    </row>
    <row r="1635" spans="1:19" hidden="1" x14ac:dyDescent="0.25">
      <c r="A1635" s="2">
        <v>1</v>
      </c>
      <c r="B1635" s="2">
        <v>32301</v>
      </c>
      <c r="C1635" s="2" t="s">
        <v>505</v>
      </c>
      <c r="D1635" s="2">
        <v>2220001</v>
      </c>
      <c r="E1635" s="2" t="s">
        <v>505</v>
      </c>
      <c r="F1635" s="2" t="str">
        <f t="shared" si="140"/>
        <v>1323012220001</v>
      </c>
      <c r="G1635" s="2" t="s">
        <v>39</v>
      </c>
      <c r="H1635" s="4">
        <v>2500</v>
      </c>
      <c r="I1635" s="4">
        <v>0</v>
      </c>
      <c r="J1635" s="4">
        <v>2500</v>
      </c>
      <c r="K1635" s="4">
        <v>2507.29</v>
      </c>
      <c r="L1635" s="4">
        <v>2349</v>
      </c>
      <c r="M1635" s="4">
        <v>2349</v>
      </c>
      <c r="N1635" s="4">
        <v>0</v>
      </c>
      <c r="O1635" s="4">
        <v>151</v>
      </c>
      <c r="P1635" s="20">
        <f t="shared" si="141"/>
        <v>0.93959999999999999</v>
      </c>
      <c r="Q1635" s="20">
        <f t="shared" si="136"/>
        <v>0.93959999999999999</v>
      </c>
      <c r="R1635" s="34">
        <f t="shared" si="139"/>
        <v>-151</v>
      </c>
      <c r="S1635" s="34">
        <f t="shared" si="138"/>
        <v>-151</v>
      </c>
    </row>
    <row r="1636" spans="1:19" hidden="1" x14ac:dyDescent="0.25">
      <c r="A1636" s="2">
        <v>1</v>
      </c>
      <c r="B1636" s="2">
        <v>32302</v>
      </c>
      <c r="C1636" s="2" t="s">
        <v>505</v>
      </c>
      <c r="D1636" s="2">
        <v>2220001</v>
      </c>
      <c r="E1636" s="2" t="s">
        <v>505</v>
      </c>
      <c r="F1636" s="2" t="str">
        <f t="shared" si="140"/>
        <v>1323022220001</v>
      </c>
      <c r="G1636" s="2" t="s">
        <v>39</v>
      </c>
      <c r="H1636" s="4">
        <v>3000</v>
      </c>
      <c r="I1636" s="4">
        <v>0</v>
      </c>
      <c r="J1636" s="4">
        <v>3000</v>
      </c>
      <c r="K1636" s="4">
        <v>3000</v>
      </c>
      <c r="L1636" s="4">
        <v>2837.28</v>
      </c>
      <c r="M1636" s="4">
        <v>2837.28</v>
      </c>
      <c r="N1636" s="4">
        <v>0</v>
      </c>
      <c r="O1636" s="4">
        <v>162.72</v>
      </c>
      <c r="P1636" s="20">
        <f t="shared" si="141"/>
        <v>0.94576000000000005</v>
      </c>
      <c r="Q1636" s="20">
        <f t="shared" si="136"/>
        <v>0.94576000000000005</v>
      </c>
      <c r="R1636" s="34">
        <f t="shared" si="139"/>
        <v>-162.7199999999998</v>
      </c>
      <c r="S1636" s="34">
        <f t="shared" si="138"/>
        <v>-162.7199999999998</v>
      </c>
    </row>
    <row r="1637" spans="1:19" hidden="1" x14ac:dyDescent="0.25">
      <c r="A1637" s="2">
        <v>1</v>
      </c>
      <c r="B1637" s="2">
        <v>32303</v>
      </c>
      <c r="C1637" s="2" t="s">
        <v>505</v>
      </c>
      <c r="D1637" s="2">
        <v>2220001</v>
      </c>
      <c r="E1637" s="2" t="s">
        <v>505</v>
      </c>
      <c r="F1637" s="2" t="str">
        <f t="shared" si="140"/>
        <v>1323032220001</v>
      </c>
      <c r="G1637" s="2" t="s">
        <v>39</v>
      </c>
      <c r="H1637" s="4">
        <v>1000</v>
      </c>
      <c r="I1637" s="4">
        <v>0</v>
      </c>
      <c r="J1637" s="4">
        <v>1000</v>
      </c>
      <c r="K1637" s="4">
        <v>314.98</v>
      </c>
      <c r="L1637" s="4">
        <v>167.68</v>
      </c>
      <c r="M1637" s="4">
        <v>167.68</v>
      </c>
      <c r="N1637" s="4">
        <v>0</v>
      </c>
      <c r="O1637" s="4">
        <v>832.32</v>
      </c>
      <c r="P1637" s="20">
        <f t="shared" si="141"/>
        <v>0.16768</v>
      </c>
      <c r="Q1637" s="20">
        <f t="shared" si="136"/>
        <v>0.16768</v>
      </c>
      <c r="R1637" s="34">
        <f t="shared" si="139"/>
        <v>-832.31999999999994</v>
      </c>
      <c r="S1637" s="34">
        <f t="shared" si="138"/>
        <v>-832.31999999999994</v>
      </c>
    </row>
    <row r="1638" spans="1:19" hidden="1" x14ac:dyDescent="0.25">
      <c r="A1638" s="2">
        <v>1</v>
      </c>
      <c r="B1638" s="2">
        <v>32304</v>
      </c>
      <c r="C1638" s="2" t="s">
        <v>505</v>
      </c>
      <c r="D1638" s="2">
        <v>2220001</v>
      </c>
      <c r="E1638" s="2" t="s">
        <v>505</v>
      </c>
      <c r="F1638" s="2" t="str">
        <f t="shared" si="140"/>
        <v>1323042220001</v>
      </c>
      <c r="G1638" s="2" t="s">
        <v>39</v>
      </c>
      <c r="H1638" s="4">
        <v>550</v>
      </c>
      <c r="I1638" s="4">
        <v>0</v>
      </c>
      <c r="J1638" s="4">
        <v>550</v>
      </c>
      <c r="K1638" s="4">
        <v>879.06</v>
      </c>
      <c r="L1638" s="4">
        <v>588.59</v>
      </c>
      <c r="M1638" s="4">
        <v>588.59</v>
      </c>
      <c r="N1638" s="4">
        <v>0</v>
      </c>
      <c r="O1638" s="4">
        <v>-38.590000000000003</v>
      </c>
      <c r="P1638" s="20">
        <f t="shared" si="141"/>
        <v>1.0701636363636364</v>
      </c>
      <c r="Q1638" s="20">
        <f t="shared" si="136"/>
        <v>1.0701636363636364</v>
      </c>
      <c r="R1638" s="34">
        <f t="shared" si="139"/>
        <v>38.590000000000032</v>
      </c>
      <c r="S1638" s="34">
        <f t="shared" si="138"/>
        <v>38.590000000000032</v>
      </c>
    </row>
    <row r="1639" spans="1:19" hidden="1" x14ac:dyDescent="0.25">
      <c r="A1639" s="2">
        <v>1</v>
      </c>
      <c r="B1639" s="2">
        <v>32305</v>
      </c>
      <c r="C1639" s="2" t="s">
        <v>505</v>
      </c>
      <c r="D1639" s="2">
        <v>2220001</v>
      </c>
      <c r="E1639" s="2" t="s">
        <v>505</v>
      </c>
      <c r="F1639" s="2" t="str">
        <f t="shared" si="140"/>
        <v>1323052220001</v>
      </c>
      <c r="G1639" s="2" t="s">
        <v>39</v>
      </c>
      <c r="H1639" s="4">
        <v>1000</v>
      </c>
      <c r="I1639" s="4">
        <v>0</v>
      </c>
      <c r="J1639" s="4">
        <v>1000</v>
      </c>
      <c r="K1639" s="4">
        <v>879.06</v>
      </c>
      <c r="L1639" s="4">
        <v>543.13</v>
      </c>
      <c r="M1639" s="4">
        <v>543.13</v>
      </c>
      <c r="N1639" s="4">
        <v>0</v>
      </c>
      <c r="O1639" s="4">
        <v>456.87</v>
      </c>
      <c r="P1639" s="20">
        <f t="shared" si="141"/>
        <v>0.54313</v>
      </c>
      <c r="Q1639" s="20">
        <f t="shared" si="136"/>
        <v>0.54313</v>
      </c>
      <c r="R1639" s="34">
        <f t="shared" si="139"/>
        <v>-456.87</v>
      </c>
      <c r="S1639" s="34">
        <f t="shared" si="138"/>
        <v>-456.87</v>
      </c>
    </row>
    <row r="1640" spans="1:19" hidden="1" x14ac:dyDescent="0.25">
      <c r="A1640" s="2">
        <v>1</v>
      </c>
      <c r="B1640" s="2">
        <v>32600</v>
      </c>
      <c r="C1640" s="2" t="s">
        <v>505</v>
      </c>
      <c r="D1640" s="2">
        <v>2220001</v>
      </c>
      <c r="E1640" s="2" t="s">
        <v>505</v>
      </c>
      <c r="F1640" s="2" t="str">
        <f t="shared" si="140"/>
        <v>1326002220001</v>
      </c>
      <c r="G1640" s="2" t="s">
        <v>39</v>
      </c>
      <c r="H1640" s="4">
        <v>750</v>
      </c>
      <c r="I1640" s="4">
        <v>0</v>
      </c>
      <c r="J1640" s="4">
        <v>750</v>
      </c>
      <c r="K1640" s="4">
        <v>639.05999999999995</v>
      </c>
      <c r="L1640" s="4">
        <v>495.81</v>
      </c>
      <c r="M1640" s="4">
        <v>495.81</v>
      </c>
      <c r="N1640" s="4">
        <v>0</v>
      </c>
      <c r="O1640" s="4">
        <v>254.19</v>
      </c>
      <c r="P1640" s="20">
        <f t="shared" si="141"/>
        <v>0.66108</v>
      </c>
      <c r="Q1640" s="20">
        <f t="shared" si="136"/>
        <v>0.66108</v>
      </c>
      <c r="R1640" s="34">
        <f t="shared" si="139"/>
        <v>-254.19</v>
      </c>
      <c r="S1640" s="34">
        <f t="shared" si="138"/>
        <v>-254.19</v>
      </c>
    </row>
    <row r="1641" spans="1:19" hidden="1" x14ac:dyDescent="0.25">
      <c r="A1641" s="2">
        <v>1</v>
      </c>
      <c r="B1641" s="2">
        <v>32601</v>
      </c>
      <c r="C1641" s="2" t="s">
        <v>505</v>
      </c>
      <c r="D1641" s="2">
        <v>2220001</v>
      </c>
      <c r="E1641" s="2" t="s">
        <v>505</v>
      </c>
      <c r="F1641" s="2" t="str">
        <f t="shared" si="140"/>
        <v>1326012220001</v>
      </c>
      <c r="G1641" s="2" t="s">
        <v>39</v>
      </c>
      <c r="H1641" s="4">
        <v>2000</v>
      </c>
      <c r="I1641" s="4">
        <v>0</v>
      </c>
      <c r="J1641" s="4">
        <v>2000</v>
      </c>
      <c r="K1641" s="4">
        <v>879.06</v>
      </c>
      <c r="L1641" s="4">
        <v>592.46</v>
      </c>
      <c r="M1641" s="4">
        <v>592.46</v>
      </c>
      <c r="N1641" s="4">
        <v>0</v>
      </c>
      <c r="O1641" s="4">
        <v>1407.54</v>
      </c>
      <c r="P1641" s="20">
        <f t="shared" si="141"/>
        <v>0.29622999999999999</v>
      </c>
      <c r="Q1641" s="20">
        <f t="shared" si="136"/>
        <v>0.29622999999999999</v>
      </c>
      <c r="R1641" s="34">
        <f t="shared" si="139"/>
        <v>-1407.54</v>
      </c>
      <c r="S1641" s="34">
        <f t="shared" si="138"/>
        <v>-1407.54</v>
      </c>
    </row>
    <row r="1642" spans="1:19" hidden="1" x14ac:dyDescent="0.25">
      <c r="A1642" s="2">
        <v>1</v>
      </c>
      <c r="B1642" s="2">
        <v>32603</v>
      </c>
      <c r="C1642" s="2" t="s">
        <v>505</v>
      </c>
      <c r="D1642" s="2">
        <v>2220001</v>
      </c>
      <c r="E1642" s="2" t="s">
        <v>505</v>
      </c>
      <c r="F1642" s="2" t="str">
        <f t="shared" si="140"/>
        <v>1326032220001</v>
      </c>
      <c r="G1642" s="2" t="s">
        <v>39</v>
      </c>
      <c r="H1642" s="4">
        <v>550</v>
      </c>
      <c r="I1642" s="4">
        <v>0</v>
      </c>
      <c r="J1642" s="4">
        <v>550</v>
      </c>
      <c r="K1642" s="4">
        <v>250.83</v>
      </c>
      <c r="L1642" s="4">
        <v>125.75</v>
      </c>
      <c r="M1642" s="4">
        <v>125.75</v>
      </c>
      <c r="N1642" s="4">
        <v>0</v>
      </c>
      <c r="O1642" s="4">
        <v>424.25</v>
      </c>
      <c r="P1642" s="20">
        <f t="shared" si="141"/>
        <v>0.22863636363636364</v>
      </c>
      <c r="Q1642" s="20">
        <f t="shared" si="136"/>
        <v>0.22863636363636364</v>
      </c>
      <c r="R1642" s="34">
        <f t="shared" si="139"/>
        <v>-424.25</v>
      </c>
      <c r="S1642" s="34">
        <f t="shared" si="138"/>
        <v>-424.25</v>
      </c>
    </row>
    <row r="1643" spans="1:19" hidden="1" x14ac:dyDescent="0.25">
      <c r="A1643" s="2">
        <v>1</v>
      </c>
      <c r="B1643" s="2">
        <v>32701</v>
      </c>
      <c r="C1643" s="2" t="s">
        <v>505</v>
      </c>
      <c r="D1643" s="2">
        <v>2220001</v>
      </c>
      <c r="E1643" s="2" t="s">
        <v>505</v>
      </c>
      <c r="F1643" s="2" t="str">
        <f t="shared" si="140"/>
        <v>1327012220001</v>
      </c>
      <c r="G1643" s="2" t="s">
        <v>39</v>
      </c>
      <c r="H1643" s="4">
        <v>750</v>
      </c>
      <c r="I1643" s="4">
        <v>0</v>
      </c>
      <c r="J1643" s="4">
        <v>750</v>
      </c>
      <c r="K1643" s="4">
        <v>489.62</v>
      </c>
      <c r="L1643" s="4">
        <v>215.74</v>
      </c>
      <c r="M1643" s="4">
        <v>215.74</v>
      </c>
      <c r="N1643" s="4">
        <v>0</v>
      </c>
      <c r="O1643" s="4">
        <v>534.26</v>
      </c>
      <c r="P1643" s="20">
        <f t="shared" si="141"/>
        <v>0.28765333333333337</v>
      </c>
      <c r="Q1643" s="20">
        <f t="shared" si="136"/>
        <v>0.28765333333333337</v>
      </c>
      <c r="R1643" s="34">
        <f t="shared" si="139"/>
        <v>-534.26</v>
      </c>
      <c r="S1643" s="34">
        <f t="shared" si="138"/>
        <v>-534.26</v>
      </c>
    </row>
    <row r="1644" spans="1:19" hidden="1" x14ac:dyDescent="0.25">
      <c r="A1644" s="2">
        <v>1</v>
      </c>
      <c r="B1644" s="2">
        <v>32702</v>
      </c>
      <c r="C1644" s="2" t="s">
        <v>505</v>
      </c>
      <c r="D1644" s="2">
        <v>2220001</v>
      </c>
      <c r="E1644" s="2" t="s">
        <v>505</v>
      </c>
      <c r="F1644" s="2" t="str">
        <f t="shared" si="140"/>
        <v>1327022220001</v>
      </c>
      <c r="G1644" s="2" t="s">
        <v>39</v>
      </c>
      <c r="H1644" s="4">
        <v>500</v>
      </c>
      <c r="I1644" s="4">
        <v>0</v>
      </c>
      <c r="J1644" s="4">
        <v>500</v>
      </c>
      <c r="K1644" s="4">
        <v>440.59</v>
      </c>
      <c r="L1644" s="4">
        <v>257.89</v>
      </c>
      <c r="M1644" s="4">
        <v>257.89</v>
      </c>
      <c r="N1644" s="4">
        <v>0</v>
      </c>
      <c r="O1644" s="4">
        <v>242.11</v>
      </c>
      <c r="P1644" s="20">
        <f t="shared" si="141"/>
        <v>0.51578000000000002</v>
      </c>
      <c r="Q1644" s="20">
        <f t="shared" si="136"/>
        <v>0.51578000000000002</v>
      </c>
      <c r="R1644" s="34">
        <f t="shared" si="139"/>
        <v>-242.11</v>
      </c>
      <c r="S1644" s="34">
        <f t="shared" si="138"/>
        <v>-242.11</v>
      </c>
    </row>
    <row r="1645" spans="1:19" hidden="1" x14ac:dyDescent="0.25">
      <c r="A1645" s="2">
        <v>1</v>
      </c>
      <c r="B1645" s="2">
        <v>33000</v>
      </c>
      <c r="C1645" s="2" t="s">
        <v>505</v>
      </c>
      <c r="D1645" s="2">
        <v>2220001</v>
      </c>
      <c r="E1645" s="2" t="s">
        <v>505</v>
      </c>
      <c r="F1645" s="2" t="str">
        <f t="shared" si="140"/>
        <v>1330002220001</v>
      </c>
      <c r="G1645" s="2" t="s">
        <v>39</v>
      </c>
      <c r="H1645" s="4">
        <v>2750.05</v>
      </c>
      <c r="I1645" s="4">
        <v>0</v>
      </c>
      <c r="J1645" s="4">
        <v>2750.05</v>
      </c>
      <c r="K1645" s="4">
        <v>1320.49</v>
      </c>
      <c r="L1645" s="4">
        <v>608.07000000000005</v>
      </c>
      <c r="M1645" s="4">
        <v>608.07000000000005</v>
      </c>
      <c r="N1645" s="4">
        <v>0</v>
      </c>
      <c r="O1645" s="4">
        <v>2141.98</v>
      </c>
      <c r="P1645" s="20">
        <f t="shared" si="141"/>
        <v>0.22111234341193797</v>
      </c>
      <c r="Q1645" s="20">
        <f t="shared" si="136"/>
        <v>0.22111234341193797</v>
      </c>
      <c r="R1645" s="34">
        <f t="shared" si="139"/>
        <v>-2141.98</v>
      </c>
      <c r="S1645" s="34">
        <f t="shared" si="138"/>
        <v>-2141.98</v>
      </c>
    </row>
    <row r="1646" spans="1:19" hidden="1" x14ac:dyDescent="0.25">
      <c r="A1646" s="2">
        <v>1</v>
      </c>
      <c r="B1646" s="2">
        <v>33210</v>
      </c>
      <c r="C1646" s="2" t="s">
        <v>505</v>
      </c>
      <c r="D1646" s="2">
        <v>2220001</v>
      </c>
      <c r="E1646" s="2" t="s">
        <v>505</v>
      </c>
      <c r="F1646" s="2" t="str">
        <f t="shared" si="140"/>
        <v>1332102220001</v>
      </c>
      <c r="G1646" s="2" t="s">
        <v>39</v>
      </c>
      <c r="H1646" s="4">
        <v>1900</v>
      </c>
      <c r="I1646" s="4">
        <v>0</v>
      </c>
      <c r="J1646" s="4">
        <v>1900</v>
      </c>
      <c r="K1646" s="4">
        <v>613.77</v>
      </c>
      <c r="L1646" s="4">
        <v>253.35</v>
      </c>
      <c r="M1646" s="4">
        <v>253.35</v>
      </c>
      <c r="N1646" s="4">
        <v>0</v>
      </c>
      <c r="O1646" s="4">
        <v>1646.65</v>
      </c>
      <c r="P1646" s="20">
        <f t="shared" si="141"/>
        <v>0.1333421052631579</v>
      </c>
      <c r="Q1646" s="20">
        <f t="shared" si="136"/>
        <v>0.1333421052631579</v>
      </c>
      <c r="R1646" s="34">
        <f t="shared" si="139"/>
        <v>-1646.65</v>
      </c>
      <c r="S1646" s="34">
        <f t="shared" si="138"/>
        <v>-1646.65</v>
      </c>
    </row>
    <row r="1647" spans="1:19" hidden="1" x14ac:dyDescent="0.25">
      <c r="A1647" s="2">
        <v>1</v>
      </c>
      <c r="B1647" s="2">
        <v>33220</v>
      </c>
      <c r="C1647" s="2" t="s">
        <v>505</v>
      </c>
      <c r="D1647" s="2">
        <v>2220001</v>
      </c>
      <c r="E1647" s="2" t="s">
        <v>505</v>
      </c>
      <c r="F1647" s="2" t="str">
        <f t="shared" si="140"/>
        <v>1332202220001</v>
      </c>
      <c r="G1647" s="2" t="s">
        <v>39</v>
      </c>
      <c r="H1647" s="4">
        <v>700</v>
      </c>
      <c r="I1647" s="4">
        <v>0</v>
      </c>
      <c r="J1647" s="4">
        <v>700</v>
      </c>
      <c r="K1647" s="4">
        <v>509.54</v>
      </c>
      <c r="L1647" s="4">
        <v>370.95</v>
      </c>
      <c r="M1647" s="4">
        <v>370.95</v>
      </c>
      <c r="N1647" s="4">
        <v>0</v>
      </c>
      <c r="O1647" s="4">
        <v>329.05</v>
      </c>
      <c r="P1647" s="20">
        <f t="shared" si="141"/>
        <v>0.52992857142857142</v>
      </c>
      <c r="Q1647" s="20">
        <f t="shared" si="136"/>
        <v>0.52992857142857142</v>
      </c>
      <c r="R1647" s="34">
        <f t="shared" si="139"/>
        <v>-329.05</v>
      </c>
      <c r="S1647" s="34">
        <f t="shared" si="138"/>
        <v>-329.05</v>
      </c>
    </row>
    <row r="1648" spans="1:19" hidden="1" x14ac:dyDescent="0.25">
      <c r="A1648" s="2">
        <v>1</v>
      </c>
      <c r="B1648" s="2">
        <v>33300</v>
      </c>
      <c r="C1648" s="2" t="s">
        <v>505</v>
      </c>
      <c r="D1648" s="2">
        <v>2220001</v>
      </c>
      <c r="E1648" s="2" t="s">
        <v>505</v>
      </c>
      <c r="F1648" s="2" t="str">
        <f t="shared" si="140"/>
        <v>1333002220001</v>
      </c>
      <c r="G1648" s="2" t="s">
        <v>39</v>
      </c>
      <c r="H1648" s="4">
        <v>450</v>
      </c>
      <c r="I1648" s="4">
        <v>0</v>
      </c>
      <c r="J1648" s="4">
        <v>450</v>
      </c>
      <c r="K1648" s="4">
        <v>0</v>
      </c>
      <c r="L1648" s="4">
        <v>0</v>
      </c>
      <c r="M1648" s="4">
        <v>0</v>
      </c>
      <c r="N1648" s="4">
        <v>0</v>
      </c>
      <c r="O1648" s="4">
        <v>450</v>
      </c>
      <c r="P1648" s="20">
        <f t="shared" si="141"/>
        <v>0</v>
      </c>
      <c r="Q1648" s="20">
        <f t="shared" si="136"/>
        <v>0</v>
      </c>
      <c r="R1648" s="34">
        <f t="shared" si="139"/>
        <v>-450</v>
      </c>
      <c r="S1648" s="34">
        <f t="shared" si="138"/>
        <v>-450</v>
      </c>
    </row>
    <row r="1649" spans="1:19" hidden="1" x14ac:dyDescent="0.25">
      <c r="A1649" s="2">
        <v>1</v>
      </c>
      <c r="B1649" s="2">
        <v>33301</v>
      </c>
      <c r="C1649" s="2" t="s">
        <v>505</v>
      </c>
      <c r="D1649" s="2">
        <v>2220001</v>
      </c>
      <c r="E1649" s="2" t="s">
        <v>505</v>
      </c>
      <c r="F1649" s="2" t="str">
        <f t="shared" si="140"/>
        <v>1333012220001</v>
      </c>
      <c r="G1649" s="2" t="s">
        <v>39</v>
      </c>
      <c r="H1649" s="4">
        <v>500</v>
      </c>
      <c r="I1649" s="4">
        <v>0</v>
      </c>
      <c r="J1649" s="4">
        <v>500</v>
      </c>
      <c r="K1649" s="4">
        <v>241.09</v>
      </c>
      <c r="L1649" s="4">
        <v>99.21</v>
      </c>
      <c r="M1649" s="4">
        <v>99.21</v>
      </c>
      <c r="N1649" s="4">
        <v>0</v>
      </c>
      <c r="O1649" s="4">
        <v>400.79</v>
      </c>
      <c r="P1649" s="20">
        <f t="shared" si="141"/>
        <v>0.19841999999999999</v>
      </c>
      <c r="Q1649" s="20">
        <f t="shared" si="136"/>
        <v>0.19841999999999999</v>
      </c>
      <c r="R1649" s="34">
        <f t="shared" si="139"/>
        <v>-400.79</v>
      </c>
      <c r="S1649" s="34">
        <f t="shared" si="138"/>
        <v>-400.79</v>
      </c>
    </row>
    <row r="1650" spans="1:19" hidden="1" x14ac:dyDescent="0.25">
      <c r="A1650" s="2">
        <v>1</v>
      </c>
      <c r="B1650" s="2">
        <v>33302</v>
      </c>
      <c r="C1650" s="2" t="s">
        <v>505</v>
      </c>
      <c r="D1650" s="2">
        <v>2220001</v>
      </c>
      <c r="E1650" s="2" t="s">
        <v>505</v>
      </c>
      <c r="F1650" s="2" t="str">
        <f t="shared" si="140"/>
        <v>1333022220001</v>
      </c>
      <c r="G1650" s="2" t="s">
        <v>39</v>
      </c>
      <c r="H1650" s="4">
        <v>900</v>
      </c>
      <c r="I1650" s="4">
        <v>0</v>
      </c>
      <c r="J1650" s="4">
        <v>900</v>
      </c>
      <c r="K1650" s="4">
        <v>1066.27</v>
      </c>
      <c r="L1650" s="4">
        <v>682.82</v>
      </c>
      <c r="M1650" s="4">
        <v>682.82</v>
      </c>
      <c r="N1650" s="4">
        <v>0</v>
      </c>
      <c r="O1650" s="4">
        <v>217.18</v>
      </c>
      <c r="P1650" s="20">
        <f t="shared" si="141"/>
        <v>0.75868888888888897</v>
      </c>
      <c r="Q1650" s="20">
        <f t="shared" si="136"/>
        <v>0.75868888888888897</v>
      </c>
      <c r="R1650" s="34">
        <f t="shared" si="139"/>
        <v>-217.17999999999995</v>
      </c>
      <c r="S1650" s="34">
        <f t="shared" si="138"/>
        <v>-217.17999999999995</v>
      </c>
    </row>
    <row r="1651" spans="1:19" hidden="1" x14ac:dyDescent="0.25">
      <c r="A1651" s="2">
        <v>1</v>
      </c>
      <c r="B1651" s="2">
        <v>33401</v>
      </c>
      <c r="C1651" s="2" t="s">
        <v>505</v>
      </c>
      <c r="D1651" s="2">
        <v>2220001</v>
      </c>
      <c r="E1651" s="2" t="s">
        <v>505</v>
      </c>
      <c r="F1651" s="2" t="str">
        <f t="shared" si="140"/>
        <v>1334012220001</v>
      </c>
      <c r="G1651" s="2" t="s">
        <v>39</v>
      </c>
      <c r="H1651" s="4">
        <v>1900</v>
      </c>
      <c r="I1651" s="4">
        <v>0</v>
      </c>
      <c r="J1651" s="4">
        <v>1900</v>
      </c>
      <c r="K1651" s="4">
        <v>1200</v>
      </c>
      <c r="L1651" s="4">
        <v>605.05999999999995</v>
      </c>
      <c r="M1651" s="4">
        <v>605.05999999999995</v>
      </c>
      <c r="N1651" s="4">
        <v>0</v>
      </c>
      <c r="O1651" s="4">
        <v>1294.94</v>
      </c>
      <c r="P1651" s="20">
        <f t="shared" si="141"/>
        <v>0.31845263157894732</v>
      </c>
      <c r="Q1651" s="20">
        <f t="shared" si="136"/>
        <v>0.31845263157894732</v>
      </c>
      <c r="R1651" s="34">
        <f t="shared" si="139"/>
        <v>-1294.94</v>
      </c>
      <c r="S1651" s="34">
        <f t="shared" si="138"/>
        <v>-1294.94</v>
      </c>
    </row>
    <row r="1652" spans="1:19" hidden="1" x14ac:dyDescent="0.25">
      <c r="A1652" s="2">
        <v>1</v>
      </c>
      <c r="B1652" s="2">
        <v>33700</v>
      </c>
      <c r="C1652" s="2" t="s">
        <v>505</v>
      </c>
      <c r="D1652" s="2">
        <v>2220001</v>
      </c>
      <c r="E1652" s="2" t="s">
        <v>505</v>
      </c>
      <c r="F1652" s="2" t="str">
        <f t="shared" si="140"/>
        <v>1337002220001</v>
      </c>
      <c r="G1652" s="2" t="s">
        <v>39</v>
      </c>
      <c r="H1652" s="4">
        <v>1200</v>
      </c>
      <c r="I1652" s="4">
        <v>0</v>
      </c>
      <c r="J1652" s="4">
        <v>1200</v>
      </c>
      <c r="K1652" s="4">
        <v>579.05999999999995</v>
      </c>
      <c r="L1652" s="4">
        <v>488.1</v>
      </c>
      <c r="M1652" s="4">
        <v>488.1</v>
      </c>
      <c r="N1652" s="4">
        <v>0</v>
      </c>
      <c r="O1652" s="4">
        <v>711.9</v>
      </c>
      <c r="P1652" s="20">
        <f t="shared" si="141"/>
        <v>0.40675</v>
      </c>
      <c r="Q1652" s="20">
        <f t="shared" si="136"/>
        <v>0.40675</v>
      </c>
      <c r="R1652" s="34">
        <f t="shared" si="139"/>
        <v>-711.9</v>
      </c>
      <c r="S1652" s="34">
        <f t="shared" si="138"/>
        <v>-711.9</v>
      </c>
    </row>
    <row r="1653" spans="1:19" hidden="1" x14ac:dyDescent="0.25">
      <c r="A1653" s="2">
        <v>1</v>
      </c>
      <c r="B1653" s="2">
        <v>34000</v>
      </c>
      <c r="C1653" s="2" t="s">
        <v>505</v>
      </c>
      <c r="D1653" s="2">
        <v>2220001</v>
      </c>
      <c r="E1653" s="2" t="s">
        <v>505</v>
      </c>
      <c r="F1653" s="2" t="str">
        <f t="shared" si="140"/>
        <v>1340002220001</v>
      </c>
      <c r="G1653" s="2" t="s">
        <v>39</v>
      </c>
      <c r="H1653" s="4">
        <v>100</v>
      </c>
      <c r="I1653" s="4">
        <v>0</v>
      </c>
      <c r="J1653" s="4">
        <v>100</v>
      </c>
      <c r="K1653" s="4">
        <v>0</v>
      </c>
      <c r="L1653" s="4">
        <v>0</v>
      </c>
      <c r="M1653" s="4">
        <v>0</v>
      </c>
      <c r="N1653" s="4">
        <v>0</v>
      </c>
      <c r="O1653" s="4">
        <v>100</v>
      </c>
      <c r="P1653" s="20">
        <f t="shared" si="141"/>
        <v>0</v>
      </c>
      <c r="Q1653" s="20">
        <f t="shared" si="136"/>
        <v>0</v>
      </c>
      <c r="R1653" s="34">
        <f t="shared" si="139"/>
        <v>-100</v>
      </c>
      <c r="S1653" s="34">
        <f t="shared" si="138"/>
        <v>-100</v>
      </c>
    </row>
    <row r="1654" spans="1:19" hidden="1" x14ac:dyDescent="0.25">
      <c r="A1654" s="2">
        <v>1</v>
      </c>
      <c r="B1654" s="2">
        <v>34200</v>
      </c>
      <c r="C1654" s="2" t="s">
        <v>505</v>
      </c>
      <c r="D1654" s="2">
        <v>2220001</v>
      </c>
      <c r="E1654" s="2" t="s">
        <v>505</v>
      </c>
      <c r="F1654" s="2" t="str">
        <f t="shared" si="140"/>
        <v>1342002220001</v>
      </c>
      <c r="G1654" s="2" t="s">
        <v>39</v>
      </c>
      <c r="H1654" s="4">
        <v>1500</v>
      </c>
      <c r="I1654" s="4">
        <v>0</v>
      </c>
      <c r="J1654" s="4">
        <v>1500</v>
      </c>
      <c r="K1654" s="4">
        <v>579.05999999999995</v>
      </c>
      <c r="L1654" s="4">
        <v>416.86</v>
      </c>
      <c r="M1654" s="4">
        <v>416.86</v>
      </c>
      <c r="N1654" s="4">
        <v>0</v>
      </c>
      <c r="O1654" s="4">
        <v>1083.1400000000001</v>
      </c>
      <c r="P1654" s="20">
        <f t="shared" si="141"/>
        <v>0.27790666666666669</v>
      </c>
      <c r="Q1654" s="20">
        <f t="shared" si="136"/>
        <v>0.27790666666666669</v>
      </c>
      <c r="R1654" s="34">
        <f t="shared" si="139"/>
        <v>-1083.1399999999999</v>
      </c>
      <c r="S1654" s="34">
        <f t="shared" si="138"/>
        <v>-1083.1399999999999</v>
      </c>
    </row>
    <row r="1655" spans="1:19" hidden="1" x14ac:dyDescent="0.25">
      <c r="A1655" s="2">
        <v>6</v>
      </c>
      <c r="B1655" s="2">
        <v>32602</v>
      </c>
      <c r="C1655" s="2" t="s">
        <v>507</v>
      </c>
      <c r="D1655" s="2">
        <v>4800070</v>
      </c>
      <c r="E1655" s="2" t="s">
        <v>507</v>
      </c>
      <c r="F1655" s="2" t="str">
        <f t="shared" si="140"/>
        <v>6326024800070</v>
      </c>
      <c r="G1655" s="2" t="s">
        <v>345</v>
      </c>
      <c r="H1655" s="4">
        <v>9000</v>
      </c>
      <c r="I1655" s="4">
        <v>-9000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20">
        <f t="shared" si="141"/>
        <v>0</v>
      </c>
      <c r="Q1655" s="20" t="e">
        <f t="shared" si="136"/>
        <v>#DIV/0!</v>
      </c>
      <c r="R1655" s="34">
        <f t="shared" si="139"/>
        <v>-9000</v>
      </c>
      <c r="S1655" s="34">
        <f t="shared" si="138"/>
        <v>0</v>
      </c>
    </row>
    <row r="1656" spans="1:19" hidden="1" x14ac:dyDescent="0.25">
      <c r="A1656" s="2">
        <v>6</v>
      </c>
      <c r="B1656" s="2">
        <v>32602</v>
      </c>
      <c r="C1656" s="2" t="s">
        <v>507</v>
      </c>
      <c r="D1656" s="2">
        <v>4800115</v>
      </c>
      <c r="E1656" s="2" t="s">
        <v>507</v>
      </c>
      <c r="F1656" s="2" t="str">
        <f t="shared" si="140"/>
        <v>6326024800115</v>
      </c>
      <c r="G1656" s="2" t="s">
        <v>346</v>
      </c>
      <c r="H1656" s="4">
        <v>500</v>
      </c>
      <c r="I1656" s="4">
        <v>3440.26</v>
      </c>
      <c r="J1656" s="4">
        <v>3940.26</v>
      </c>
      <c r="K1656" s="4">
        <v>3940.26</v>
      </c>
      <c r="L1656" s="4">
        <v>2340.2600000000002</v>
      </c>
      <c r="M1656" s="4">
        <v>2340.2600000000002</v>
      </c>
      <c r="N1656" s="4">
        <v>0</v>
      </c>
      <c r="O1656" s="4">
        <v>1600</v>
      </c>
      <c r="P1656" s="20">
        <f t="shared" si="141"/>
        <v>4.6805200000000005</v>
      </c>
      <c r="Q1656" s="20">
        <f t="shared" si="136"/>
        <v>0.59393542558105306</v>
      </c>
      <c r="R1656" s="34">
        <f t="shared" si="139"/>
        <v>1840.2600000000002</v>
      </c>
      <c r="S1656" s="34">
        <f t="shared" si="138"/>
        <v>-1600</v>
      </c>
    </row>
    <row r="1657" spans="1:19" hidden="1" x14ac:dyDescent="0.25">
      <c r="A1657" s="2">
        <v>6</v>
      </c>
      <c r="B1657" s="2">
        <v>32602</v>
      </c>
      <c r="C1657" s="2" t="s">
        <v>507</v>
      </c>
      <c r="D1657" s="2">
        <v>4800121</v>
      </c>
      <c r="E1657" s="2" t="s">
        <v>507</v>
      </c>
      <c r="F1657" s="2" t="str">
        <f t="shared" si="140"/>
        <v>6326024800121</v>
      </c>
      <c r="G1657" s="2" t="s">
        <v>347</v>
      </c>
      <c r="H1657" s="4">
        <v>500</v>
      </c>
      <c r="I1657" s="4">
        <v>-500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20">
        <f t="shared" si="141"/>
        <v>0</v>
      </c>
      <c r="Q1657" s="20" t="e">
        <f t="shared" si="136"/>
        <v>#DIV/0!</v>
      </c>
      <c r="R1657" s="34">
        <f t="shared" si="139"/>
        <v>-500</v>
      </c>
      <c r="S1657" s="34">
        <f t="shared" si="138"/>
        <v>0</v>
      </c>
    </row>
    <row r="1658" spans="1:19" hidden="1" x14ac:dyDescent="0.25">
      <c r="A1658" s="2">
        <v>6</v>
      </c>
      <c r="B1658" s="2">
        <v>32602</v>
      </c>
      <c r="C1658" s="2" t="s">
        <v>507</v>
      </c>
      <c r="D1658" s="2">
        <v>4800147</v>
      </c>
      <c r="E1658" s="2" t="s">
        <v>507</v>
      </c>
      <c r="F1658" s="2" t="str">
        <f t="shared" si="140"/>
        <v>6326024800147</v>
      </c>
      <c r="G1658" s="2" t="s">
        <v>348</v>
      </c>
      <c r="H1658" s="4">
        <v>500</v>
      </c>
      <c r="I1658" s="4">
        <v>-500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20">
        <f t="shared" si="141"/>
        <v>0</v>
      </c>
      <c r="Q1658" s="20" t="e">
        <f t="shared" si="136"/>
        <v>#DIV/0!</v>
      </c>
      <c r="R1658" s="34">
        <f t="shared" si="139"/>
        <v>-500</v>
      </c>
      <c r="S1658" s="34">
        <f t="shared" si="138"/>
        <v>0</v>
      </c>
    </row>
    <row r="1659" spans="1:19" hidden="1" x14ac:dyDescent="0.25">
      <c r="A1659" s="2">
        <v>6</v>
      </c>
      <c r="B1659" s="2">
        <v>32602</v>
      </c>
      <c r="C1659" s="2" t="s">
        <v>507</v>
      </c>
      <c r="D1659" s="2">
        <v>4800149</v>
      </c>
      <c r="E1659" s="2" t="s">
        <v>507</v>
      </c>
      <c r="F1659" s="2" t="str">
        <f t="shared" si="140"/>
        <v>6326024800149</v>
      </c>
      <c r="G1659" s="2" t="s">
        <v>349</v>
      </c>
      <c r="H1659" s="4">
        <v>500</v>
      </c>
      <c r="I1659" s="4">
        <v>10759</v>
      </c>
      <c r="J1659" s="4">
        <v>11259</v>
      </c>
      <c r="K1659" s="4">
        <v>11259</v>
      </c>
      <c r="L1659" s="4">
        <v>6759</v>
      </c>
      <c r="M1659" s="4">
        <v>6759</v>
      </c>
      <c r="N1659" s="4">
        <v>0</v>
      </c>
      <c r="O1659" s="4">
        <v>4500</v>
      </c>
      <c r="P1659" s="20">
        <f t="shared" si="141"/>
        <v>13.518000000000001</v>
      </c>
      <c r="Q1659" s="20">
        <f t="shared" si="136"/>
        <v>0.6003197442046363</v>
      </c>
      <c r="R1659" s="34">
        <f t="shared" si="139"/>
        <v>6259</v>
      </c>
      <c r="S1659" s="34">
        <f t="shared" si="138"/>
        <v>-4500</v>
      </c>
    </row>
    <row r="1660" spans="1:19" hidden="1" x14ac:dyDescent="0.25">
      <c r="A1660" s="2">
        <v>6</v>
      </c>
      <c r="B1660" s="2">
        <v>32602</v>
      </c>
      <c r="C1660" s="2" t="s">
        <v>507</v>
      </c>
      <c r="D1660" s="2">
        <v>4800150</v>
      </c>
      <c r="E1660" s="2" t="s">
        <v>507</v>
      </c>
      <c r="F1660" s="2" t="str">
        <f t="shared" si="140"/>
        <v>6326024800150</v>
      </c>
      <c r="G1660" s="2" t="s">
        <v>350</v>
      </c>
      <c r="H1660" s="4">
        <v>500</v>
      </c>
      <c r="I1660" s="4">
        <v>572.55999999999995</v>
      </c>
      <c r="J1660" s="4">
        <v>1072.56</v>
      </c>
      <c r="K1660" s="4">
        <v>1072.56</v>
      </c>
      <c r="L1660" s="4">
        <v>1072.56</v>
      </c>
      <c r="M1660" s="4">
        <v>1072.56</v>
      </c>
      <c r="N1660" s="4">
        <v>0</v>
      </c>
      <c r="O1660" s="4">
        <v>0</v>
      </c>
      <c r="P1660" s="20">
        <f t="shared" si="141"/>
        <v>2.1451199999999999</v>
      </c>
      <c r="Q1660" s="20">
        <f t="shared" si="136"/>
        <v>1</v>
      </c>
      <c r="R1660" s="34">
        <f t="shared" si="139"/>
        <v>572.55999999999995</v>
      </c>
      <c r="S1660" s="34">
        <f t="shared" si="138"/>
        <v>0</v>
      </c>
    </row>
    <row r="1661" spans="1:19" hidden="1" x14ac:dyDescent="0.25">
      <c r="A1661" s="2">
        <v>6</v>
      </c>
      <c r="B1661" s="2">
        <v>32602</v>
      </c>
      <c r="C1661" s="2" t="s">
        <v>507</v>
      </c>
      <c r="D1661" s="2">
        <v>4800174</v>
      </c>
      <c r="E1661" s="2" t="s">
        <v>507</v>
      </c>
      <c r="F1661" s="2" t="str">
        <f t="shared" si="140"/>
        <v>6326024800174</v>
      </c>
      <c r="G1661" s="2" t="s">
        <v>351</v>
      </c>
      <c r="H1661" s="4">
        <v>500</v>
      </c>
      <c r="I1661" s="4">
        <v>-50</v>
      </c>
      <c r="J1661" s="4">
        <v>450</v>
      </c>
      <c r="K1661" s="4">
        <v>450</v>
      </c>
      <c r="L1661" s="4">
        <v>450</v>
      </c>
      <c r="M1661" s="4">
        <v>450</v>
      </c>
      <c r="N1661" s="4">
        <v>0</v>
      </c>
      <c r="O1661" s="4">
        <v>0</v>
      </c>
      <c r="P1661" s="20">
        <f t="shared" si="141"/>
        <v>0.9</v>
      </c>
      <c r="Q1661" s="20">
        <f t="shared" si="136"/>
        <v>1</v>
      </c>
      <c r="R1661" s="34">
        <f t="shared" si="139"/>
        <v>-50</v>
      </c>
      <c r="S1661" s="34">
        <f t="shared" si="138"/>
        <v>0</v>
      </c>
    </row>
    <row r="1662" spans="1:19" hidden="1" x14ac:dyDescent="0.25">
      <c r="A1662" s="2">
        <v>6</v>
      </c>
      <c r="B1662" s="2">
        <v>32602</v>
      </c>
      <c r="C1662" s="2" t="s">
        <v>507</v>
      </c>
      <c r="D1662" s="2">
        <v>4800177</v>
      </c>
      <c r="E1662" s="2" t="s">
        <v>507</v>
      </c>
      <c r="F1662" s="2" t="str">
        <f t="shared" si="140"/>
        <v>6326024800177</v>
      </c>
      <c r="G1662" s="2" t="s">
        <v>352</v>
      </c>
      <c r="H1662" s="4">
        <v>500</v>
      </c>
      <c r="I1662" s="4">
        <v>-500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20">
        <f t="shared" si="141"/>
        <v>0</v>
      </c>
      <c r="Q1662" s="20" t="e">
        <f t="shared" si="136"/>
        <v>#DIV/0!</v>
      </c>
      <c r="R1662" s="34">
        <f t="shared" si="139"/>
        <v>-500</v>
      </c>
      <c r="S1662" s="34">
        <f t="shared" si="138"/>
        <v>0</v>
      </c>
    </row>
    <row r="1663" spans="1:19" hidden="1" x14ac:dyDescent="0.25">
      <c r="A1663" s="2">
        <v>6</v>
      </c>
      <c r="B1663" s="2">
        <v>32602</v>
      </c>
      <c r="C1663" s="2" t="s">
        <v>507</v>
      </c>
      <c r="D1663" s="2">
        <v>4800178</v>
      </c>
      <c r="E1663" s="2" t="s">
        <v>507</v>
      </c>
      <c r="F1663" s="2" t="str">
        <f t="shared" si="140"/>
        <v>6326024800178</v>
      </c>
      <c r="G1663" s="2" t="s">
        <v>353</v>
      </c>
      <c r="H1663" s="4">
        <v>500</v>
      </c>
      <c r="I1663" s="4">
        <v>0</v>
      </c>
      <c r="J1663" s="4">
        <v>500</v>
      </c>
      <c r="K1663" s="4">
        <v>500</v>
      </c>
      <c r="L1663" s="4">
        <v>0</v>
      </c>
      <c r="M1663" s="4">
        <v>0</v>
      </c>
      <c r="N1663" s="4">
        <v>0</v>
      </c>
      <c r="O1663" s="4">
        <v>500</v>
      </c>
      <c r="P1663" s="20">
        <f t="shared" si="141"/>
        <v>0</v>
      </c>
      <c r="Q1663" s="20">
        <f t="shared" si="136"/>
        <v>0</v>
      </c>
      <c r="R1663" s="34">
        <f t="shared" si="139"/>
        <v>-500</v>
      </c>
      <c r="S1663" s="34">
        <f t="shared" si="138"/>
        <v>-500</v>
      </c>
    </row>
    <row r="1664" spans="1:19" hidden="1" x14ac:dyDescent="0.25">
      <c r="A1664" s="2">
        <v>6</v>
      </c>
      <c r="B1664" s="2">
        <v>32602</v>
      </c>
      <c r="C1664" s="2" t="s">
        <v>507</v>
      </c>
      <c r="D1664" s="2">
        <v>4800185</v>
      </c>
      <c r="E1664" s="2" t="s">
        <v>507</v>
      </c>
      <c r="F1664" s="2" t="str">
        <f t="shared" si="140"/>
        <v>6326024800185</v>
      </c>
      <c r="G1664" s="2" t="s">
        <v>354</v>
      </c>
      <c r="H1664" s="4">
        <v>8000</v>
      </c>
      <c r="I1664" s="4">
        <v>0</v>
      </c>
      <c r="J1664" s="4">
        <v>8000</v>
      </c>
      <c r="K1664" s="4">
        <v>8000</v>
      </c>
      <c r="L1664" s="4">
        <v>8000</v>
      </c>
      <c r="M1664" s="4">
        <v>8000</v>
      </c>
      <c r="N1664" s="4">
        <v>0</v>
      </c>
      <c r="O1664" s="4">
        <v>0</v>
      </c>
      <c r="P1664" s="20">
        <f t="shared" si="141"/>
        <v>1</v>
      </c>
      <c r="Q1664" s="20">
        <f t="shared" si="136"/>
        <v>1</v>
      </c>
      <c r="R1664" s="34">
        <f t="shared" si="139"/>
        <v>0</v>
      </c>
      <c r="S1664" s="34">
        <f t="shared" si="138"/>
        <v>0</v>
      </c>
    </row>
    <row r="1665" spans="1:19" hidden="1" x14ac:dyDescent="0.25">
      <c r="A1665" s="2">
        <v>1</v>
      </c>
      <c r="B1665" s="2">
        <v>34201</v>
      </c>
      <c r="C1665" s="2" t="s">
        <v>505</v>
      </c>
      <c r="D1665" s="2">
        <v>2220001</v>
      </c>
      <c r="E1665" s="2" t="s">
        <v>505</v>
      </c>
      <c r="F1665" s="2" t="str">
        <f t="shared" si="140"/>
        <v>1342012220001</v>
      </c>
      <c r="G1665" s="2" t="s">
        <v>39</v>
      </c>
      <c r="H1665" s="4">
        <v>1100</v>
      </c>
      <c r="I1665" s="4">
        <v>0</v>
      </c>
      <c r="J1665" s="4">
        <v>1100</v>
      </c>
      <c r="K1665" s="4">
        <v>853.16</v>
      </c>
      <c r="L1665" s="4">
        <v>548.82000000000005</v>
      </c>
      <c r="M1665" s="4">
        <v>548.82000000000005</v>
      </c>
      <c r="N1665" s="4">
        <v>0</v>
      </c>
      <c r="O1665" s="4">
        <v>551.17999999999995</v>
      </c>
      <c r="P1665" s="20">
        <f t="shared" si="141"/>
        <v>0.49892727272727277</v>
      </c>
      <c r="Q1665" s="20">
        <f t="shared" si="136"/>
        <v>0.49892727272727277</v>
      </c>
      <c r="R1665" s="34">
        <f t="shared" si="139"/>
        <v>-551.17999999999995</v>
      </c>
      <c r="S1665" s="34">
        <f t="shared" si="138"/>
        <v>-551.17999999999995</v>
      </c>
    </row>
    <row r="1666" spans="1:19" hidden="1" x14ac:dyDescent="0.25">
      <c r="A1666" s="2">
        <v>1</v>
      </c>
      <c r="B1666" s="2">
        <v>34203</v>
      </c>
      <c r="C1666" s="2" t="s">
        <v>505</v>
      </c>
      <c r="D1666" s="2">
        <v>2220001</v>
      </c>
      <c r="E1666" s="2" t="s">
        <v>505</v>
      </c>
      <c r="F1666" s="2" t="str">
        <f t="shared" si="140"/>
        <v>1342032220001</v>
      </c>
      <c r="G1666" s="2" t="s">
        <v>39</v>
      </c>
      <c r="H1666" s="4">
        <v>1500</v>
      </c>
      <c r="I1666" s="4">
        <v>0</v>
      </c>
      <c r="J1666" s="4">
        <v>1500</v>
      </c>
      <c r="K1666" s="4">
        <v>1182.58</v>
      </c>
      <c r="L1666" s="4">
        <v>707.63</v>
      </c>
      <c r="M1666" s="4">
        <v>707.63</v>
      </c>
      <c r="N1666" s="4">
        <v>0</v>
      </c>
      <c r="O1666" s="4">
        <v>792.37</v>
      </c>
      <c r="P1666" s="20">
        <f t="shared" si="141"/>
        <v>0.47175333333333336</v>
      </c>
      <c r="Q1666" s="20">
        <f t="shared" si="136"/>
        <v>0.47175333333333336</v>
      </c>
      <c r="R1666" s="34">
        <f t="shared" si="139"/>
        <v>-792.37</v>
      </c>
      <c r="S1666" s="34">
        <f t="shared" si="138"/>
        <v>-792.37</v>
      </c>
    </row>
    <row r="1667" spans="1:19" hidden="1" x14ac:dyDescent="0.25">
      <c r="A1667" s="2">
        <v>1</v>
      </c>
      <c r="B1667" s="2">
        <v>43000</v>
      </c>
      <c r="C1667" s="2" t="s">
        <v>505</v>
      </c>
      <c r="D1667" s="2">
        <v>2220001</v>
      </c>
      <c r="E1667" s="2" t="s">
        <v>505</v>
      </c>
      <c r="F1667" s="2" t="str">
        <f t="shared" si="140"/>
        <v>1430002220001</v>
      </c>
      <c r="G1667" s="2" t="s">
        <v>39</v>
      </c>
      <c r="H1667" s="4">
        <v>650</v>
      </c>
      <c r="I1667" s="4">
        <v>0</v>
      </c>
      <c r="J1667" s="4">
        <v>650</v>
      </c>
      <c r="K1667" s="4">
        <v>1813.44</v>
      </c>
      <c r="L1667" s="4">
        <v>1487.41</v>
      </c>
      <c r="M1667" s="4">
        <v>1487.41</v>
      </c>
      <c r="N1667" s="4">
        <v>0</v>
      </c>
      <c r="O1667" s="4">
        <v>-837.41</v>
      </c>
      <c r="P1667" s="20">
        <f t="shared" si="141"/>
        <v>2.2883230769230769</v>
      </c>
      <c r="Q1667" s="20">
        <f t="shared" ref="Q1667:Q1730" si="142">(L1667*100%)/J1667</f>
        <v>2.2883230769230769</v>
      </c>
      <c r="R1667" s="34">
        <f t="shared" ref="R1667:R1678" si="143">L1667-H1667</f>
        <v>837.41000000000008</v>
      </c>
      <c r="S1667" s="34">
        <f t="shared" ref="S1667:S1730" si="144">L1667-J1667</f>
        <v>837.41000000000008</v>
      </c>
    </row>
    <row r="1668" spans="1:19" hidden="1" x14ac:dyDescent="0.25">
      <c r="A1668" s="2">
        <v>1</v>
      </c>
      <c r="B1668" s="2">
        <v>43201</v>
      </c>
      <c r="C1668" s="2" t="s">
        <v>505</v>
      </c>
      <c r="D1668" s="2">
        <v>2220001</v>
      </c>
      <c r="E1668" s="2" t="s">
        <v>505</v>
      </c>
      <c r="F1668" s="2" t="str">
        <f t="shared" si="140"/>
        <v>1432012220001</v>
      </c>
      <c r="G1668" s="2" t="s">
        <v>39</v>
      </c>
      <c r="H1668" s="4">
        <v>1100</v>
      </c>
      <c r="I1668" s="4">
        <v>0</v>
      </c>
      <c r="J1668" s="4">
        <v>1100</v>
      </c>
      <c r="K1668" s="4">
        <v>839.13</v>
      </c>
      <c r="L1668" s="4">
        <v>488.17</v>
      </c>
      <c r="M1668" s="4">
        <v>488.17</v>
      </c>
      <c r="N1668" s="4">
        <v>0</v>
      </c>
      <c r="O1668" s="4">
        <v>611.83000000000004</v>
      </c>
      <c r="P1668" s="20">
        <f t="shared" si="141"/>
        <v>0.44379090909090912</v>
      </c>
      <c r="Q1668" s="20">
        <f t="shared" si="142"/>
        <v>0.44379090909090912</v>
      </c>
      <c r="R1668" s="34">
        <f t="shared" si="143"/>
        <v>-611.82999999999993</v>
      </c>
      <c r="S1668" s="34">
        <f t="shared" si="144"/>
        <v>-611.82999999999993</v>
      </c>
    </row>
    <row r="1669" spans="1:19" hidden="1" x14ac:dyDescent="0.25">
      <c r="A1669" s="2">
        <v>1</v>
      </c>
      <c r="B1669" s="2">
        <v>43301</v>
      </c>
      <c r="C1669" s="2" t="s">
        <v>505</v>
      </c>
      <c r="D1669" s="2">
        <v>2220001</v>
      </c>
      <c r="E1669" s="2" t="s">
        <v>505</v>
      </c>
      <c r="F1669" s="2" t="str">
        <f t="shared" si="140"/>
        <v>1433012220001</v>
      </c>
      <c r="G1669" s="2" t="s">
        <v>39</v>
      </c>
      <c r="H1669" s="4">
        <v>1000</v>
      </c>
      <c r="I1669" s="4">
        <v>0</v>
      </c>
      <c r="J1669" s="4">
        <v>1000</v>
      </c>
      <c r="K1669" s="4">
        <v>698.52</v>
      </c>
      <c r="L1669" s="4">
        <v>464.27</v>
      </c>
      <c r="M1669" s="4">
        <v>464.27</v>
      </c>
      <c r="N1669" s="4">
        <v>0</v>
      </c>
      <c r="O1669" s="4">
        <v>535.73</v>
      </c>
      <c r="P1669" s="20">
        <f t="shared" si="141"/>
        <v>0.46426999999999996</v>
      </c>
      <c r="Q1669" s="20">
        <f t="shared" si="142"/>
        <v>0.46426999999999996</v>
      </c>
      <c r="R1669" s="34">
        <f t="shared" si="143"/>
        <v>-535.73</v>
      </c>
      <c r="S1669" s="34">
        <f t="shared" si="144"/>
        <v>-535.73</v>
      </c>
    </row>
    <row r="1670" spans="1:19" hidden="1" x14ac:dyDescent="0.25">
      <c r="A1670" s="2">
        <v>1</v>
      </c>
      <c r="B1670" s="2">
        <v>44200</v>
      </c>
      <c r="C1670" s="2" t="s">
        <v>505</v>
      </c>
      <c r="D1670" s="2">
        <v>2220001</v>
      </c>
      <c r="E1670" s="2" t="s">
        <v>505</v>
      </c>
      <c r="F1670" s="2" t="str">
        <f t="shared" si="140"/>
        <v>1442002220001</v>
      </c>
      <c r="G1670" s="2" t="s">
        <v>39</v>
      </c>
      <c r="H1670" s="4">
        <v>300</v>
      </c>
      <c r="I1670" s="4">
        <v>0</v>
      </c>
      <c r="J1670" s="4">
        <v>300</v>
      </c>
      <c r="K1670" s="4">
        <v>190.87</v>
      </c>
      <c r="L1670" s="4">
        <v>125.46</v>
      </c>
      <c r="M1670" s="4">
        <v>125.46</v>
      </c>
      <c r="N1670" s="4">
        <v>0</v>
      </c>
      <c r="O1670" s="4">
        <v>174.54</v>
      </c>
      <c r="P1670" s="20">
        <f t="shared" si="141"/>
        <v>0.41819999999999996</v>
      </c>
      <c r="Q1670" s="20">
        <f t="shared" si="142"/>
        <v>0.41819999999999996</v>
      </c>
      <c r="R1670" s="34">
        <f t="shared" si="143"/>
        <v>-174.54000000000002</v>
      </c>
      <c r="S1670" s="34">
        <f t="shared" si="144"/>
        <v>-174.54000000000002</v>
      </c>
    </row>
    <row r="1671" spans="1:19" hidden="1" x14ac:dyDescent="0.25">
      <c r="A1671" s="2">
        <v>1</v>
      </c>
      <c r="B1671" s="2">
        <v>45901</v>
      </c>
      <c r="C1671" s="2" t="s">
        <v>505</v>
      </c>
      <c r="D1671" s="2">
        <v>2220001</v>
      </c>
      <c r="E1671" s="2" t="s">
        <v>505</v>
      </c>
      <c r="F1671" s="2" t="str">
        <f t="shared" si="140"/>
        <v>1459012220001</v>
      </c>
      <c r="G1671" s="2" t="s">
        <v>39</v>
      </c>
      <c r="H1671" s="4">
        <v>1000</v>
      </c>
      <c r="I1671" s="4">
        <v>0</v>
      </c>
      <c r="J1671" s="4">
        <v>1000</v>
      </c>
      <c r="K1671" s="4">
        <v>753.53</v>
      </c>
      <c r="L1671" s="4">
        <v>443.7</v>
      </c>
      <c r="M1671" s="4">
        <v>443.7</v>
      </c>
      <c r="N1671" s="4">
        <v>0</v>
      </c>
      <c r="O1671" s="4">
        <v>556.29999999999995</v>
      </c>
      <c r="P1671" s="20">
        <f t="shared" si="141"/>
        <v>0.44369999999999998</v>
      </c>
      <c r="Q1671" s="20">
        <f t="shared" si="142"/>
        <v>0.44369999999999998</v>
      </c>
      <c r="R1671" s="34">
        <f t="shared" si="143"/>
        <v>-556.29999999999995</v>
      </c>
      <c r="S1671" s="34">
        <f t="shared" si="144"/>
        <v>-556.29999999999995</v>
      </c>
    </row>
    <row r="1672" spans="1:19" hidden="1" x14ac:dyDescent="0.25">
      <c r="A1672" s="2">
        <v>1</v>
      </c>
      <c r="B1672" s="2">
        <v>49100</v>
      </c>
      <c r="C1672" s="2" t="s">
        <v>505</v>
      </c>
      <c r="D1672" s="2">
        <v>2220001</v>
      </c>
      <c r="E1672" s="2" t="s">
        <v>505</v>
      </c>
      <c r="F1672" s="2" t="str">
        <f t="shared" si="140"/>
        <v>1491002220001</v>
      </c>
      <c r="G1672" s="2" t="s">
        <v>39</v>
      </c>
      <c r="H1672" s="4">
        <v>2500</v>
      </c>
      <c r="I1672" s="4">
        <v>0</v>
      </c>
      <c r="J1672" s="4">
        <v>2500</v>
      </c>
      <c r="K1672" s="4">
        <v>2076.71</v>
      </c>
      <c r="L1672" s="4">
        <v>1508.67</v>
      </c>
      <c r="M1672" s="4">
        <v>1508.67</v>
      </c>
      <c r="N1672" s="4">
        <v>0</v>
      </c>
      <c r="O1672" s="4">
        <v>991.33</v>
      </c>
      <c r="P1672" s="20">
        <f t="shared" si="141"/>
        <v>0.603468</v>
      </c>
      <c r="Q1672" s="20">
        <f t="shared" si="142"/>
        <v>0.603468</v>
      </c>
      <c r="R1672" s="34">
        <f t="shared" si="143"/>
        <v>-991.32999999999993</v>
      </c>
      <c r="S1672" s="34">
        <f t="shared" si="144"/>
        <v>-991.32999999999993</v>
      </c>
    </row>
    <row r="1673" spans="1:19" hidden="1" x14ac:dyDescent="0.25">
      <c r="A1673" s="2">
        <v>1</v>
      </c>
      <c r="B1673" s="2">
        <v>91200</v>
      </c>
      <c r="C1673" s="2" t="s">
        <v>505</v>
      </c>
      <c r="D1673" s="2">
        <v>2220001</v>
      </c>
      <c r="E1673" s="2" t="s">
        <v>505</v>
      </c>
      <c r="F1673" s="2" t="str">
        <f t="shared" si="140"/>
        <v>1912002220001</v>
      </c>
      <c r="G1673" s="2" t="s">
        <v>39</v>
      </c>
      <c r="H1673" s="4">
        <v>300</v>
      </c>
      <c r="I1673" s="4">
        <v>0</v>
      </c>
      <c r="J1673" s="4">
        <v>300</v>
      </c>
      <c r="K1673" s="4">
        <v>300</v>
      </c>
      <c r="L1673" s="4">
        <v>162.16</v>
      </c>
      <c r="M1673" s="4">
        <v>162.16</v>
      </c>
      <c r="N1673" s="4">
        <v>0</v>
      </c>
      <c r="O1673" s="4">
        <v>137.84</v>
      </c>
      <c r="P1673" s="20">
        <f t="shared" si="141"/>
        <v>0.54053333333333331</v>
      </c>
      <c r="Q1673" s="20">
        <f t="shared" si="142"/>
        <v>0.54053333333333331</v>
      </c>
      <c r="R1673" s="34">
        <f t="shared" si="143"/>
        <v>-137.84</v>
      </c>
      <c r="S1673" s="34">
        <f t="shared" si="144"/>
        <v>-137.84</v>
      </c>
    </row>
    <row r="1674" spans="1:19" hidden="1" x14ac:dyDescent="0.25">
      <c r="A1674" s="2">
        <v>1</v>
      </c>
      <c r="B1674" s="2">
        <v>92000</v>
      </c>
      <c r="C1674" s="2" t="s">
        <v>505</v>
      </c>
      <c r="D1674" s="2">
        <v>2220001</v>
      </c>
      <c r="E1674" s="2" t="s">
        <v>505</v>
      </c>
      <c r="F1674" s="2" t="str">
        <f t="shared" si="140"/>
        <v>1920002220001</v>
      </c>
      <c r="G1674" s="2" t="s">
        <v>39</v>
      </c>
      <c r="H1674" s="4">
        <v>10000</v>
      </c>
      <c r="I1674" s="4">
        <v>0</v>
      </c>
      <c r="J1674" s="4">
        <v>10000</v>
      </c>
      <c r="K1674" s="4">
        <v>4967.43</v>
      </c>
      <c r="L1674" s="4">
        <v>3638.5</v>
      </c>
      <c r="M1674" s="4">
        <v>3638.5</v>
      </c>
      <c r="N1674" s="4">
        <v>0</v>
      </c>
      <c r="O1674" s="4">
        <v>6361.5</v>
      </c>
      <c r="P1674" s="20">
        <f t="shared" si="141"/>
        <v>0.36385000000000001</v>
      </c>
      <c r="Q1674" s="20">
        <f t="shared" si="142"/>
        <v>0.36385000000000001</v>
      </c>
      <c r="R1674" s="34">
        <f t="shared" si="143"/>
        <v>-6361.5</v>
      </c>
      <c r="S1674" s="34">
        <f t="shared" si="144"/>
        <v>-6361.5</v>
      </c>
    </row>
    <row r="1675" spans="1:19" hidden="1" x14ac:dyDescent="0.25">
      <c r="A1675" s="2">
        <v>1</v>
      </c>
      <c r="B1675" s="2">
        <v>92001</v>
      </c>
      <c r="C1675" s="2" t="s">
        <v>505</v>
      </c>
      <c r="D1675" s="2">
        <v>2220001</v>
      </c>
      <c r="E1675" s="2" t="s">
        <v>505</v>
      </c>
      <c r="F1675" s="2" t="str">
        <f t="shared" si="140"/>
        <v>1920012220001</v>
      </c>
      <c r="G1675" s="2" t="s">
        <v>39</v>
      </c>
      <c r="H1675" s="4">
        <v>1200</v>
      </c>
      <c r="I1675" s="4">
        <v>0</v>
      </c>
      <c r="J1675" s="4">
        <v>1200</v>
      </c>
      <c r="K1675" s="4">
        <v>696.24</v>
      </c>
      <c r="L1675" s="4">
        <v>644.26</v>
      </c>
      <c r="M1675" s="4">
        <v>644.26</v>
      </c>
      <c r="N1675" s="4">
        <v>0</v>
      </c>
      <c r="O1675" s="4">
        <v>555.74</v>
      </c>
      <c r="P1675" s="20">
        <f t="shared" si="141"/>
        <v>0.53688333333333338</v>
      </c>
      <c r="Q1675" s="20">
        <f t="shared" si="142"/>
        <v>0.53688333333333338</v>
      </c>
      <c r="R1675" s="34">
        <f t="shared" si="143"/>
        <v>-555.74</v>
      </c>
      <c r="S1675" s="34">
        <f t="shared" si="144"/>
        <v>-555.74</v>
      </c>
    </row>
    <row r="1676" spans="1:19" hidden="1" x14ac:dyDescent="0.25">
      <c r="A1676" s="2">
        <v>1</v>
      </c>
      <c r="B1676" s="2">
        <v>92401</v>
      </c>
      <c r="C1676" s="2" t="s">
        <v>505</v>
      </c>
      <c r="D1676" s="2">
        <v>2220001</v>
      </c>
      <c r="E1676" s="2" t="s">
        <v>505</v>
      </c>
      <c r="F1676" s="2" t="str">
        <f t="shared" si="140"/>
        <v>1924012220001</v>
      </c>
      <c r="G1676" s="2" t="s">
        <v>39</v>
      </c>
      <c r="H1676" s="4">
        <v>100</v>
      </c>
      <c r="I1676" s="4">
        <v>0</v>
      </c>
      <c r="J1676" s="4">
        <v>100</v>
      </c>
      <c r="K1676" s="4">
        <v>60</v>
      </c>
      <c r="L1676" s="4">
        <v>15.01</v>
      </c>
      <c r="M1676" s="4">
        <v>15.01</v>
      </c>
      <c r="N1676" s="4">
        <v>0</v>
      </c>
      <c r="O1676" s="4">
        <v>84.99</v>
      </c>
      <c r="P1676" s="20">
        <f t="shared" si="141"/>
        <v>0.15010000000000001</v>
      </c>
      <c r="Q1676" s="20">
        <f t="shared" si="142"/>
        <v>0.15010000000000001</v>
      </c>
      <c r="R1676" s="34">
        <f t="shared" si="143"/>
        <v>-84.99</v>
      </c>
      <c r="S1676" s="34">
        <f t="shared" si="144"/>
        <v>-84.99</v>
      </c>
    </row>
    <row r="1677" spans="1:19" hidden="1" x14ac:dyDescent="0.25">
      <c r="A1677" s="2">
        <v>5</v>
      </c>
      <c r="B1677" s="2">
        <v>92402</v>
      </c>
      <c r="C1677" s="2" t="s">
        <v>505</v>
      </c>
      <c r="D1677" s="2">
        <v>2220001</v>
      </c>
      <c r="E1677" s="2" t="s">
        <v>505</v>
      </c>
      <c r="F1677" s="2" t="str">
        <f t="shared" si="140"/>
        <v>5924022220001</v>
      </c>
      <c r="G1677" s="2" t="s">
        <v>39</v>
      </c>
      <c r="H1677" s="4">
        <v>1200</v>
      </c>
      <c r="I1677" s="4">
        <v>0</v>
      </c>
      <c r="J1677" s="4">
        <v>1200</v>
      </c>
      <c r="K1677" s="4">
        <v>581.87</v>
      </c>
      <c r="L1677" s="4">
        <v>441.72</v>
      </c>
      <c r="M1677" s="4">
        <v>441.72</v>
      </c>
      <c r="N1677" s="4">
        <v>0</v>
      </c>
      <c r="O1677" s="4">
        <v>758.28</v>
      </c>
      <c r="P1677" s="20">
        <f t="shared" si="141"/>
        <v>0.36810000000000004</v>
      </c>
      <c r="Q1677" s="20">
        <f t="shared" si="142"/>
        <v>0.36810000000000004</v>
      </c>
      <c r="R1677" s="34">
        <f t="shared" si="143"/>
        <v>-758.28</v>
      </c>
      <c r="S1677" s="34">
        <f t="shared" si="144"/>
        <v>-758.28</v>
      </c>
    </row>
    <row r="1678" spans="1:19" hidden="1" x14ac:dyDescent="0.25">
      <c r="A1678" s="2">
        <v>5</v>
      </c>
      <c r="B1678" s="2">
        <v>92403</v>
      </c>
      <c r="C1678" s="2" t="s">
        <v>505</v>
      </c>
      <c r="D1678" s="2">
        <v>2220001</v>
      </c>
      <c r="E1678" s="2" t="s">
        <v>505</v>
      </c>
      <c r="F1678" s="2" t="str">
        <f t="shared" si="140"/>
        <v>5924032220001</v>
      </c>
      <c r="G1678" s="2" t="s">
        <v>39</v>
      </c>
      <c r="H1678" s="4">
        <v>750</v>
      </c>
      <c r="I1678" s="4">
        <v>0</v>
      </c>
      <c r="J1678" s="4">
        <v>750</v>
      </c>
      <c r="K1678" s="4">
        <v>951.4</v>
      </c>
      <c r="L1678" s="4">
        <v>411.4</v>
      </c>
      <c r="M1678" s="4">
        <v>411.4</v>
      </c>
      <c r="N1678" s="4">
        <v>0</v>
      </c>
      <c r="O1678" s="4">
        <v>338.6</v>
      </c>
      <c r="P1678" s="20">
        <f t="shared" si="141"/>
        <v>0.54853333333333332</v>
      </c>
      <c r="Q1678" s="20">
        <f t="shared" si="142"/>
        <v>0.54853333333333332</v>
      </c>
      <c r="R1678" s="34">
        <f t="shared" si="143"/>
        <v>-338.6</v>
      </c>
      <c r="S1678" s="34">
        <f t="shared" si="144"/>
        <v>-338.6</v>
      </c>
    </row>
    <row r="1679" spans="1:19" hidden="1" x14ac:dyDescent="0.25">
      <c r="A1679" s="2">
        <v>6</v>
      </c>
      <c r="B1679" s="2">
        <v>32701</v>
      </c>
      <c r="C1679" s="2" t="s">
        <v>507</v>
      </c>
      <c r="D1679" s="2">
        <v>4800007</v>
      </c>
      <c r="E1679" s="2" t="s">
        <v>507</v>
      </c>
      <c r="F1679" s="2" t="str">
        <f t="shared" si="140"/>
        <v>6327014800007</v>
      </c>
      <c r="G1679" s="2" t="s">
        <v>360</v>
      </c>
      <c r="H1679" s="4">
        <v>500</v>
      </c>
      <c r="I1679" s="4">
        <v>1650</v>
      </c>
      <c r="J1679" s="4">
        <v>2150</v>
      </c>
      <c r="K1679" s="4">
        <v>2150</v>
      </c>
      <c r="L1679" s="4">
        <v>1200</v>
      </c>
      <c r="M1679" s="4">
        <v>1200</v>
      </c>
      <c r="N1679" s="4">
        <v>0</v>
      </c>
      <c r="O1679" s="4">
        <v>950</v>
      </c>
      <c r="P1679" s="20">
        <f t="shared" si="141"/>
        <v>2.4</v>
      </c>
      <c r="Q1679" s="20">
        <f t="shared" si="142"/>
        <v>0.55813953488372092</v>
      </c>
      <c r="R1679" s="34">
        <f t="shared" ref="R1667:R1730" si="145">L1679-H1679</f>
        <v>700</v>
      </c>
      <c r="S1679" s="34">
        <f t="shared" si="144"/>
        <v>-950</v>
      </c>
    </row>
    <row r="1680" spans="1:19" hidden="1" x14ac:dyDescent="0.25">
      <c r="A1680" s="2">
        <v>6</v>
      </c>
      <c r="B1680" s="2">
        <v>32701</v>
      </c>
      <c r="C1680" s="2" t="s">
        <v>507</v>
      </c>
      <c r="D1680" s="2">
        <v>4800028</v>
      </c>
      <c r="E1680" s="2" t="s">
        <v>507</v>
      </c>
      <c r="F1680" s="2" t="str">
        <f t="shared" si="140"/>
        <v>6327014800028</v>
      </c>
      <c r="G1680" s="2" t="s">
        <v>361</v>
      </c>
      <c r="H1680" s="4">
        <v>4000</v>
      </c>
      <c r="I1680" s="4">
        <v>-4000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20">
        <f t="shared" si="141"/>
        <v>0</v>
      </c>
      <c r="Q1680" s="20" t="e">
        <f t="shared" si="142"/>
        <v>#DIV/0!</v>
      </c>
      <c r="R1680" s="34">
        <f t="shared" si="145"/>
        <v>-4000</v>
      </c>
      <c r="S1680" s="34">
        <f t="shared" si="144"/>
        <v>0</v>
      </c>
    </row>
    <row r="1681" spans="1:19" hidden="1" x14ac:dyDescent="0.25">
      <c r="A1681" s="2">
        <v>6</v>
      </c>
      <c r="B1681" s="2">
        <v>32701</v>
      </c>
      <c r="C1681" s="2" t="s">
        <v>507</v>
      </c>
      <c r="D1681" s="2">
        <v>4800170</v>
      </c>
      <c r="E1681" s="2" t="s">
        <v>507</v>
      </c>
      <c r="F1681" s="2" t="str">
        <f t="shared" si="140"/>
        <v>6327014800170</v>
      </c>
      <c r="G1681" s="2" t="s">
        <v>362</v>
      </c>
      <c r="H1681" s="4">
        <v>2500</v>
      </c>
      <c r="I1681" s="4">
        <v>0</v>
      </c>
      <c r="J1681" s="4">
        <v>2500</v>
      </c>
      <c r="K1681" s="4">
        <v>2500</v>
      </c>
      <c r="L1681" s="4">
        <v>1500</v>
      </c>
      <c r="M1681" s="4">
        <v>1500</v>
      </c>
      <c r="N1681" s="4">
        <v>0</v>
      </c>
      <c r="O1681" s="4">
        <v>1000</v>
      </c>
      <c r="P1681" s="20">
        <f t="shared" si="141"/>
        <v>0.6</v>
      </c>
      <c r="Q1681" s="20">
        <f t="shared" si="142"/>
        <v>0.6</v>
      </c>
      <c r="R1681" s="34">
        <f t="shared" si="145"/>
        <v>-1000</v>
      </c>
      <c r="S1681" s="34">
        <f t="shared" si="144"/>
        <v>-1000</v>
      </c>
    </row>
    <row r="1682" spans="1:19" hidden="1" x14ac:dyDescent="0.25">
      <c r="A1682" s="2">
        <v>6</v>
      </c>
      <c r="B1682" s="2">
        <v>32701</v>
      </c>
      <c r="C1682" s="2" t="s">
        <v>507</v>
      </c>
      <c r="D1682" s="2">
        <v>4800190</v>
      </c>
      <c r="E1682" s="2" t="s">
        <v>507</v>
      </c>
      <c r="F1682" s="2" t="str">
        <f t="shared" si="140"/>
        <v>6327014800190</v>
      </c>
      <c r="G1682" s="2" t="s">
        <v>363</v>
      </c>
      <c r="H1682" s="4">
        <v>1500</v>
      </c>
      <c r="I1682" s="4">
        <v>0</v>
      </c>
      <c r="J1682" s="4">
        <v>1500</v>
      </c>
      <c r="K1682" s="4">
        <v>1500</v>
      </c>
      <c r="L1682" s="4">
        <v>0</v>
      </c>
      <c r="M1682" s="4">
        <v>0</v>
      </c>
      <c r="N1682" s="4">
        <v>0</v>
      </c>
      <c r="O1682" s="4">
        <v>1500</v>
      </c>
      <c r="P1682" s="20">
        <f t="shared" si="141"/>
        <v>0</v>
      </c>
      <c r="Q1682" s="20">
        <f t="shared" si="142"/>
        <v>0</v>
      </c>
      <c r="R1682" s="34">
        <f t="shared" si="145"/>
        <v>-1500</v>
      </c>
      <c r="S1682" s="34">
        <f t="shared" si="144"/>
        <v>-1500</v>
      </c>
    </row>
    <row r="1683" spans="1:19" hidden="1" x14ac:dyDescent="0.25">
      <c r="A1683" s="2">
        <v>5</v>
      </c>
      <c r="B1683" s="2">
        <v>92404</v>
      </c>
      <c r="C1683" s="2" t="s">
        <v>505</v>
      </c>
      <c r="D1683" s="2">
        <v>2220001</v>
      </c>
      <c r="E1683" s="2" t="s">
        <v>505</v>
      </c>
      <c r="F1683" s="2" t="str">
        <f t="shared" si="140"/>
        <v>5924042220001</v>
      </c>
      <c r="G1683" s="2" t="s">
        <v>39</v>
      </c>
      <c r="H1683" s="4">
        <v>400</v>
      </c>
      <c r="I1683" s="4">
        <v>0</v>
      </c>
      <c r="J1683" s="4">
        <v>400</v>
      </c>
      <c r="K1683" s="4">
        <v>659.79</v>
      </c>
      <c r="L1683" s="4">
        <v>424.8</v>
      </c>
      <c r="M1683" s="4">
        <v>424.8</v>
      </c>
      <c r="N1683" s="4">
        <v>0</v>
      </c>
      <c r="O1683" s="4">
        <v>-24.8</v>
      </c>
      <c r="P1683" s="20">
        <f t="shared" si="141"/>
        <v>1.0620000000000001</v>
      </c>
      <c r="Q1683" s="20">
        <f t="shared" si="142"/>
        <v>1.0620000000000001</v>
      </c>
      <c r="R1683" s="34">
        <f t="shared" si="145"/>
        <v>24.800000000000011</v>
      </c>
      <c r="S1683" s="34">
        <f t="shared" si="144"/>
        <v>24.800000000000011</v>
      </c>
    </row>
    <row r="1684" spans="1:19" hidden="1" x14ac:dyDescent="0.25">
      <c r="A1684" s="2">
        <v>5</v>
      </c>
      <c r="B1684" s="2">
        <v>92405</v>
      </c>
      <c r="C1684" s="2" t="s">
        <v>505</v>
      </c>
      <c r="D1684" s="2">
        <v>2220001</v>
      </c>
      <c r="E1684" s="2" t="s">
        <v>505</v>
      </c>
      <c r="F1684" s="2" t="str">
        <f t="shared" si="140"/>
        <v>5924052220001</v>
      </c>
      <c r="G1684" s="2" t="s">
        <v>39</v>
      </c>
      <c r="H1684" s="4">
        <v>50</v>
      </c>
      <c r="I1684" s="4">
        <v>0</v>
      </c>
      <c r="J1684" s="4">
        <v>50</v>
      </c>
      <c r="K1684" s="4">
        <v>0</v>
      </c>
      <c r="L1684" s="4">
        <v>0</v>
      </c>
      <c r="M1684" s="4">
        <v>0</v>
      </c>
      <c r="N1684" s="4">
        <v>0</v>
      </c>
      <c r="O1684" s="4">
        <v>50</v>
      </c>
      <c r="P1684" s="20">
        <f t="shared" si="141"/>
        <v>0</v>
      </c>
      <c r="Q1684" s="20">
        <f t="shared" si="142"/>
        <v>0</v>
      </c>
      <c r="R1684" s="34">
        <f t="shared" si="145"/>
        <v>-50</v>
      </c>
      <c r="S1684" s="34">
        <f t="shared" si="144"/>
        <v>-50</v>
      </c>
    </row>
    <row r="1685" spans="1:19" hidden="1" x14ac:dyDescent="0.25">
      <c r="A1685" s="2">
        <v>5</v>
      </c>
      <c r="B1685" s="2">
        <v>92406</v>
      </c>
      <c r="C1685" s="2" t="s">
        <v>505</v>
      </c>
      <c r="D1685" s="2">
        <v>2220001</v>
      </c>
      <c r="E1685" s="2" t="s">
        <v>505</v>
      </c>
      <c r="F1685" s="2" t="str">
        <f t="shared" si="140"/>
        <v>5924062220001</v>
      </c>
      <c r="G1685" s="2" t="s">
        <v>39</v>
      </c>
      <c r="H1685" s="4">
        <v>375</v>
      </c>
      <c r="I1685" s="4">
        <v>0</v>
      </c>
      <c r="J1685" s="4">
        <v>375</v>
      </c>
      <c r="K1685" s="4">
        <v>270</v>
      </c>
      <c r="L1685" s="4">
        <v>270</v>
      </c>
      <c r="M1685" s="4">
        <v>270</v>
      </c>
      <c r="N1685" s="4">
        <v>0</v>
      </c>
      <c r="O1685" s="4">
        <v>105</v>
      </c>
      <c r="P1685" s="20">
        <f t="shared" si="141"/>
        <v>0.72</v>
      </c>
      <c r="Q1685" s="20">
        <f t="shared" si="142"/>
        <v>0.72</v>
      </c>
      <c r="R1685" s="34">
        <f t="shared" si="145"/>
        <v>-105</v>
      </c>
      <c r="S1685" s="34">
        <f t="shared" si="144"/>
        <v>-105</v>
      </c>
    </row>
    <row r="1686" spans="1:19" hidden="1" x14ac:dyDescent="0.25">
      <c r="A1686" s="2">
        <v>1</v>
      </c>
      <c r="B1686" s="2">
        <v>33301</v>
      </c>
      <c r="C1686" s="2" t="s">
        <v>505</v>
      </c>
      <c r="D1686" s="2">
        <v>2230001</v>
      </c>
      <c r="E1686" s="2" t="s">
        <v>505</v>
      </c>
      <c r="F1686" s="2" t="str">
        <f t="shared" si="140"/>
        <v>1333012230001</v>
      </c>
      <c r="G1686" s="2" t="s">
        <v>60</v>
      </c>
      <c r="H1686" s="4">
        <v>200</v>
      </c>
      <c r="I1686" s="4">
        <v>0</v>
      </c>
      <c r="J1686" s="4">
        <v>200</v>
      </c>
      <c r="K1686" s="4">
        <v>0</v>
      </c>
      <c r="L1686" s="4">
        <v>0</v>
      </c>
      <c r="M1686" s="4">
        <v>0</v>
      </c>
      <c r="N1686" s="4">
        <v>0</v>
      </c>
      <c r="O1686" s="4">
        <v>200</v>
      </c>
      <c r="P1686" s="20">
        <f t="shared" si="141"/>
        <v>0</v>
      </c>
      <c r="Q1686" s="20">
        <f t="shared" si="142"/>
        <v>0</v>
      </c>
      <c r="R1686" s="34">
        <f t="shared" si="145"/>
        <v>-200</v>
      </c>
      <c r="S1686" s="34">
        <f t="shared" si="144"/>
        <v>-200</v>
      </c>
    </row>
    <row r="1687" spans="1:19" hidden="1" x14ac:dyDescent="0.25">
      <c r="A1687" s="2">
        <v>1</v>
      </c>
      <c r="B1687" s="2">
        <v>33302</v>
      </c>
      <c r="C1687" s="2" t="s">
        <v>505</v>
      </c>
      <c r="D1687" s="2">
        <v>2230001</v>
      </c>
      <c r="E1687" s="2" t="s">
        <v>505</v>
      </c>
      <c r="F1687" s="2" t="str">
        <f t="shared" ref="F1687:F1750" si="146">_xlfn.CONCAT(A1687,B1687,D1687)</f>
        <v>1333022230001</v>
      </c>
      <c r="G1687" s="2" t="s">
        <v>60</v>
      </c>
      <c r="H1687" s="4">
        <v>300</v>
      </c>
      <c r="I1687" s="4">
        <v>0</v>
      </c>
      <c r="J1687" s="4">
        <v>300</v>
      </c>
      <c r="K1687" s="4">
        <v>440</v>
      </c>
      <c r="L1687" s="4">
        <v>440</v>
      </c>
      <c r="M1687" s="4">
        <v>440</v>
      </c>
      <c r="N1687" s="4">
        <v>0</v>
      </c>
      <c r="O1687" s="4">
        <v>-140</v>
      </c>
      <c r="P1687" s="20">
        <f t="shared" ref="P1687:P1750" si="147">(L1687*100%)/H1687</f>
        <v>1.4666666666666666</v>
      </c>
      <c r="Q1687" s="20">
        <f t="shared" si="142"/>
        <v>1.4666666666666666</v>
      </c>
      <c r="R1687" s="34">
        <f t="shared" si="145"/>
        <v>140</v>
      </c>
      <c r="S1687" s="34">
        <f t="shared" si="144"/>
        <v>140</v>
      </c>
    </row>
    <row r="1688" spans="1:19" hidden="1" x14ac:dyDescent="0.25">
      <c r="A1688" s="2">
        <v>1</v>
      </c>
      <c r="B1688" s="2">
        <v>92000</v>
      </c>
      <c r="C1688" s="2" t="s">
        <v>505</v>
      </c>
      <c r="D1688" s="2">
        <v>2230001</v>
      </c>
      <c r="E1688" s="2" t="s">
        <v>505</v>
      </c>
      <c r="F1688" s="2" t="str">
        <f t="shared" si="146"/>
        <v>1920002230001</v>
      </c>
      <c r="G1688" s="2" t="s">
        <v>60</v>
      </c>
      <c r="H1688" s="4">
        <v>100</v>
      </c>
      <c r="I1688" s="4">
        <v>0</v>
      </c>
      <c r="J1688" s="4">
        <v>100</v>
      </c>
      <c r="K1688" s="4">
        <v>13.07</v>
      </c>
      <c r="L1688" s="4">
        <v>13.07</v>
      </c>
      <c r="M1688" s="4">
        <v>13.07</v>
      </c>
      <c r="N1688" s="4">
        <v>0</v>
      </c>
      <c r="O1688" s="4">
        <v>86.93</v>
      </c>
      <c r="P1688" s="20">
        <f t="shared" si="147"/>
        <v>0.13070000000000001</v>
      </c>
      <c r="Q1688" s="20">
        <f t="shared" si="142"/>
        <v>0.13070000000000001</v>
      </c>
      <c r="R1688" s="34">
        <f t="shared" si="145"/>
        <v>-86.93</v>
      </c>
      <c r="S1688" s="34">
        <f t="shared" si="144"/>
        <v>-86.93</v>
      </c>
    </row>
    <row r="1689" spans="1:19" hidden="1" x14ac:dyDescent="0.25">
      <c r="A1689" s="2">
        <v>5</v>
      </c>
      <c r="B1689" s="2">
        <v>33000</v>
      </c>
      <c r="C1689" s="2" t="s">
        <v>505</v>
      </c>
      <c r="D1689" s="2">
        <v>2230001</v>
      </c>
      <c r="E1689" s="2" t="s">
        <v>505</v>
      </c>
      <c r="F1689" s="2" t="str">
        <f t="shared" si="146"/>
        <v>5330002230001</v>
      </c>
      <c r="G1689" s="2" t="s">
        <v>60</v>
      </c>
      <c r="H1689" s="4">
        <v>500</v>
      </c>
      <c r="I1689" s="4">
        <v>0</v>
      </c>
      <c r="J1689" s="4">
        <v>500</v>
      </c>
      <c r="K1689" s="4">
        <v>346.67</v>
      </c>
      <c r="L1689" s="4">
        <v>346.67</v>
      </c>
      <c r="M1689" s="4">
        <v>346.67</v>
      </c>
      <c r="N1689" s="4">
        <v>0</v>
      </c>
      <c r="O1689" s="4">
        <v>153.33000000000001</v>
      </c>
      <c r="P1689" s="20">
        <f t="shared" si="147"/>
        <v>0.69334000000000007</v>
      </c>
      <c r="Q1689" s="20">
        <f t="shared" si="142"/>
        <v>0.69334000000000007</v>
      </c>
      <c r="R1689" s="34">
        <f t="shared" si="145"/>
        <v>-153.32999999999998</v>
      </c>
      <c r="S1689" s="34">
        <f t="shared" si="144"/>
        <v>-153.32999999999998</v>
      </c>
    </row>
    <row r="1690" spans="1:19" hidden="1" x14ac:dyDescent="0.25">
      <c r="A1690" s="2">
        <v>9</v>
      </c>
      <c r="B1690" s="2">
        <v>34000</v>
      </c>
      <c r="C1690" s="2" t="s">
        <v>505</v>
      </c>
      <c r="D1690" s="2">
        <v>2230001</v>
      </c>
      <c r="E1690" s="2" t="s">
        <v>505</v>
      </c>
      <c r="F1690" s="2" t="str">
        <f t="shared" si="146"/>
        <v>9340002230001</v>
      </c>
      <c r="G1690" s="2" t="s">
        <v>60</v>
      </c>
      <c r="H1690" s="4">
        <v>400</v>
      </c>
      <c r="I1690" s="4">
        <v>0</v>
      </c>
      <c r="J1690" s="4">
        <v>400</v>
      </c>
      <c r="K1690" s="4">
        <v>0</v>
      </c>
      <c r="L1690" s="4">
        <v>0</v>
      </c>
      <c r="M1690" s="4">
        <v>0</v>
      </c>
      <c r="N1690" s="4">
        <v>0</v>
      </c>
      <c r="O1690" s="4">
        <v>400</v>
      </c>
      <c r="P1690" s="20">
        <f t="shared" si="147"/>
        <v>0</v>
      </c>
      <c r="Q1690" s="20">
        <f t="shared" si="142"/>
        <v>0</v>
      </c>
      <c r="R1690" s="34">
        <f t="shared" si="145"/>
        <v>-400</v>
      </c>
      <c r="S1690" s="34">
        <f t="shared" si="144"/>
        <v>-400</v>
      </c>
    </row>
    <row r="1691" spans="1:19" hidden="1" x14ac:dyDescent="0.25">
      <c r="A1691" s="2">
        <v>6</v>
      </c>
      <c r="B1691" s="2">
        <v>24131</v>
      </c>
      <c r="C1691" s="2" t="s">
        <v>505</v>
      </c>
      <c r="D1691" s="2">
        <v>2270602</v>
      </c>
      <c r="E1691" s="2" t="s">
        <v>505</v>
      </c>
      <c r="F1691" s="2" t="str">
        <f t="shared" si="146"/>
        <v>6241312270602</v>
      </c>
      <c r="G1691" s="2" t="s">
        <v>315</v>
      </c>
      <c r="H1691" s="4">
        <v>0</v>
      </c>
      <c r="I1691" s="4">
        <v>12413.44</v>
      </c>
      <c r="J1691" s="4">
        <v>12413.44</v>
      </c>
      <c r="K1691" s="4">
        <v>0</v>
      </c>
      <c r="L1691" s="4">
        <v>0</v>
      </c>
      <c r="M1691" s="4">
        <v>0</v>
      </c>
      <c r="N1691" s="4">
        <v>0</v>
      </c>
      <c r="O1691" s="4">
        <v>12413.44</v>
      </c>
      <c r="P1691" s="20" t="e">
        <f t="shared" si="147"/>
        <v>#DIV/0!</v>
      </c>
      <c r="Q1691" s="20">
        <f t="shared" si="142"/>
        <v>0</v>
      </c>
      <c r="R1691" s="34">
        <f t="shared" si="145"/>
        <v>0</v>
      </c>
      <c r="S1691" s="34">
        <f t="shared" si="144"/>
        <v>-12413.44</v>
      </c>
    </row>
    <row r="1692" spans="1:19" hidden="1" x14ac:dyDescent="0.25">
      <c r="A1692" s="2">
        <v>6</v>
      </c>
      <c r="B1692" s="2">
        <v>24134</v>
      </c>
      <c r="C1692" s="2" t="s">
        <v>505</v>
      </c>
      <c r="D1692" s="2">
        <v>2270602</v>
      </c>
      <c r="E1692" s="2" t="s">
        <v>505</v>
      </c>
      <c r="F1692" s="2" t="str">
        <f t="shared" si="146"/>
        <v>6241342270602</v>
      </c>
      <c r="G1692" s="2" t="s">
        <v>315</v>
      </c>
      <c r="H1692" s="4">
        <v>0</v>
      </c>
      <c r="I1692" s="4">
        <v>14668</v>
      </c>
      <c r="J1692" s="4">
        <v>14668</v>
      </c>
      <c r="K1692" s="4">
        <v>2827.64</v>
      </c>
      <c r="L1692" s="4">
        <v>2827.64</v>
      </c>
      <c r="M1692" s="4">
        <v>2827.64</v>
      </c>
      <c r="N1692" s="4">
        <v>0</v>
      </c>
      <c r="O1692" s="4">
        <v>11840.36</v>
      </c>
      <c r="P1692" s="20" t="e">
        <f t="shared" si="147"/>
        <v>#DIV/0!</v>
      </c>
      <c r="Q1692" s="20">
        <f t="shared" si="142"/>
        <v>0.19277611126261249</v>
      </c>
      <c r="R1692" s="34">
        <f t="shared" si="145"/>
        <v>2827.64</v>
      </c>
      <c r="S1692" s="34">
        <f t="shared" si="144"/>
        <v>-11840.36</v>
      </c>
    </row>
    <row r="1693" spans="1:19" hidden="1" x14ac:dyDescent="0.25">
      <c r="A1693" s="2">
        <v>6</v>
      </c>
      <c r="B1693" s="2">
        <v>24136</v>
      </c>
      <c r="C1693" s="2" t="s">
        <v>505</v>
      </c>
      <c r="D1693" s="2">
        <v>2270602</v>
      </c>
      <c r="E1693" s="2" t="s">
        <v>505</v>
      </c>
      <c r="F1693" s="2" t="str">
        <f t="shared" si="146"/>
        <v>6241362270602</v>
      </c>
      <c r="G1693" s="2" t="s">
        <v>315</v>
      </c>
      <c r="H1693" s="4">
        <v>0</v>
      </c>
      <c r="I1693" s="4">
        <v>46094.2</v>
      </c>
      <c r="J1693" s="4">
        <v>46094.2</v>
      </c>
      <c r="K1693" s="4">
        <v>54685</v>
      </c>
      <c r="L1693" s="4">
        <v>46785</v>
      </c>
      <c r="M1693" s="4">
        <v>46785</v>
      </c>
      <c r="N1693" s="4">
        <v>0</v>
      </c>
      <c r="O1693" s="4">
        <v>-690.8</v>
      </c>
      <c r="P1693" s="20" t="e">
        <f t="shared" si="147"/>
        <v>#DIV/0!</v>
      </c>
      <c r="Q1693" s="20">
        <f t="shared" si="142"/>
        <v>1.0149867011467821</v>
      </c>
      <c r="R1693" s="34">
        <f t="shared" si="145"/>
        <v>46785</v>
      </c>
      <c r="S1693" s="34">
        <f t="shared" si="144"/>
        <v>690.80000000000291</v>
      </c>
    </row>
    <row r="1694" spans="1:19" hidden="1" x14ac:dyDescent="0.25">
      <c r="A1694" s="2">
        <v>6</v>
      </c>
      <c r="B1694" s="2">
        <v>24139</v>
      </c>
      <c r="C1694" s="2" t="s">
        <v>505</v>
      </c>
      <c r="D1694" s="2">
        <v>2270602</v>
      </c>
      <c r="E1694" s="2" t="s">
        <v>505</v>
      </c>
      <c r="F1694" s="2" t="str">
        <f t="shared" si="146"/>
        <v>6241392270602</v>
      </c>
      <c r="G1694" s="2" t="s">
        <v>315</v>
      </c>
      <c r="H1694" s="4">
        <v>0</v>
      </c>
      <c r="I1694" s="4">
        <v>492</v>
      </c>
      <c r="J1694" s="4">
        <v>492</v>
      </c>
      <c r="K1694" s="4">
        <v>0</v>
      </c>
      <c r="L1694" s="4">
        <v>0</v>
      </c>
      <c r="M1694" s="4">
        <v>0</v>
      </c>
      <c r="N1694" s="4">
        <v>0</v>
      </c>
      <c r="O1694" s="4">
        <v>492</v>
      </c>
      <c r="P1694" s="20" t="e">
        <f t="shared" si="147"/>
        <v>#DIV/0!</v>
      </c>
      <c r="Q1694" s="20">
        <f t="shared" si="142"/>
        <v>0</v>
      </c>
      <c r="R1694" s="34">
        <f t="shared" si="145"/>
        <v>0</v>
      </c>
      <c r="S1694" s="34">
        <f t="shared" si="144"/>
        <v>-492</v>
      </c>
    </row>
    <row r="1695" spans="1:19" hidden="1" x14ac:dyDescent="0.25">
      <c r="A1695" s="2">
        <v>6</v>
      </c>
      <c r="B1695" s="2">
        <v>24140</v>
      </c>
      <c r="C1695" s="2" t="s">
        <v>505</v>
      </c>
      <c r="D1695" s="2">
        <v>2270602</v>
      </c>
      <c r="E1695" s="2" t="s">
        <v>505</v>
      </c>
      <c r="F1695" s="2" t="str">
        <f t="shared" si="146"/>
        <v>6241402270602</v>
      </c>
      <c r="G1695" s="2" t="s">
        <v>315</v>
      </c>
      <c r="H1695" s="4">
        <v>0</v>
      </c>
      <c r="I1695" s="4">
        <v>16400</v>
      </c>
      <c r="J1695" s="4">
        <v>16400</v>
      </c>
      <c r="K1695" s="4">
        <v>504</v>
      </c>
      <c r="L1695" s="4">
        <v>504</v>
      </c>
      <c r="M1695" s="4">
        <v>504</v>
      </c>
      <c r="N1695" s="4">
        <v>0</v>
      </c>
      <c r="O1695" s="4">
        <v>15896</v>
      </c>
      <c r="P1695" s="20" t="e">
        <f t="shared" si="147"/>
        <v>#DIV/0!</v>
      </c>
      <c r="Q1695" s="20">
        <f t="shared" si="142"/>
        <v>3.073170731707317E-2</v>
      </c>
      <c r="R1695" s="34">
        <f t="shared" si="145"/>
        <v>504</v>
      </c>
      <c r="S1695" s="34">
        <f t="shared" si="144"/>
        <v>-15896</v>
      </c>
    </row>
    <row r="1696" spans="1:19" hidden="1" x14ac:dyDescent="0.25">
      <c r="A1696" s="2">
        <v>1</v>
      </c>
      <c r="B1696" s="2">
        <v>92406</v>
      </c>
      <c r="C1696" s="2" t="s">
        <v>505</v>
      </c>
      <c r="D1696" s="2">
        <v>2600002</v>
      </c>
      <c r="E1696" s="2" t="s">
        <v>505</v>
      </c>
      <c r="F1696" s="2" t="str">
        <f t="shared" si="146"/>
        <v>1924062600002</v>
      </c>
      <c r="G1696" s="2" t="s">
        <v>126</v>
      </c>
      <c r="H1696" s="4">
        <v>0</v>
      </c>
      <c r="I1696" s="4">
        <v>121.42</v>
      </c>
      <c r="J1696" s="4">
        <v>121.42</v>
      </c>
      <c r="K1696" s="4">
        <v>0</v>
      </c>
      <c r="L1696" s="4">
        <v>0</v>
      </c>
      <c r="M1696" s="4">
        <v>0</v>
      </c>
      <c r="N1696" s="4">
        <v>0</v>
      </c>
      <c r="O1696" s="4">
        <v>121.42</v>
      </c>
      <c r="P1696" s="20" t="e">
        <f t="shared" si="147"/>
        <v>#DIV/0!</v>
      </c>
      <c r="Q1696" s="20">
        <f t="shared" si="142"/>
        <v>0</v>
      </c>
      <c r="R1696" s="34">
        <f t="shared" si="145"/>
        <v>0</v>
      </c>
      <c r="S1696" s="34">
        <f t="shared" si="144"/>
        <v>-121.42</v>
      </c>
    </row>
    <row r="1697" spans="1:19" hidden="1" x14ac:dyDescent="0.25">
      <c r="A1697" s="2">
        <v>5</v>
      </c>
      <c r="B1697" s="2">
        <v>92403</v>
      </c>
      <c r="C1697" s="2" t="s">
        <v>505</v>
      </c>
      <c r="D1697" s="2">
        <v>2600002</v>
      </c>
      <c r="E1697" s="2" t="s">
        <v>505</v>
      </c>
      <c r="F1697" s="2" t="str">
        <f t="shared" si="146"/>
        <v>5924032600002</v>
      </c>
      <c r="G1697" s="2" t="s">
        <v>126</v>
      </c>
      <c r="H1697" s="4">
        <v>0</v>
      </c>
      <c r="I1697" s="4">
        <v>121.48</v>
      </c>
      <c r="J1697" s="4">
        <v>121.48</v>
      </c>
      <c r="K1697" s="4">
        <v>0</v>
      </c>
      <c r="L1697" s="4">
        <v>0</v>
      </c>
      <c r="M1697" s="4">
        <v>0</v>
      </c>
      <c r="N1697" s="4">
        <v>0</v>
      </c>
      <c r="O1697" s="4">
        <v>121.48</v>
      </c>
      <c r="P1697" s="20" t="e">
        <f t="shared" si="147"/>
        <v>#DIV/0!</v>
      </c>
      <c r="Q1697" s="20">
        <f t="shared" si="142"/>
        <v>0</v>
      </c>
      <c r="R1697" s="34">
        <f t="shared" si="145"/>
        <v>0</v>
      </c>
      <c r="S1697" s="34">
        <f t="shared" si="144"/>
        <v>-121.48</v>
      </c>
    </row>
    <row r="1698" spans="1:19" hidden="1" x14ac:dyDescent="0.25">
      <c r="A1698" s="2">
        <v>7</v>
      </c>
      <c r="B1698" s="2">
        <v>23101</v>
      </c>
      <c r="C1698" s="2" t="s">
        <v>507</v>
      </c>
      <c r="D1698" s="2">
        <v>4650001</v>
      </c>
      <c r="E1698" s="2" t="s">
        <v>507</v>
      </c>
      <c r="F1698" s="2" t="str">
        <f t="shared" si="146"/>
        <v>7231014650001</v>
      </c>
      <c r="G1698" s="2" t="s">
        <v>371</v>
      </c>
      <c r="H1698" s="4">
        <v>100000</v>
      </c>
      <c r="I1698" s="4">
        <v>0</v>
      </c>
      <c r="J1698" s="4">
        <v>100000</v>
      </c>
      <c r="K1698" s="4">
        <v>0</v>
      </c>
      <c r="L1698" s="4">
        <v>0</v>
      </c>
      <c r="M1698" s="4">
        <v>0</v>
      </c>
      <c r="N1698" s="4">
        <v>0</v>
      </c>
      <c r="O1698" s="4">
        <v>100000</v>
      </c>
      <c r="P1698" s="20">
        <f t="shared" si="147"/>
        <v>0</v>
      </c>
      <c r="Q1698" s="20">
        <f t="shared" si="142"/>
        <v>0</v>
      </c>
      <c r="R1698" s="34">
        <f t="shared" si="145"/>
        <v>-100000</v>
      </c>
      <c r="S1698" s="34">
        <f t="shared" si="144"/>
        <v>-100000</v>
      </c>
    </row>
    <row r="1699" spans="1:19" hidden="1" x14ac:dyDescent="0.25">
      <c r="A1699" s="2">
        <v>4</v>
      </c>
      <c r="B1699" s="2">
        <v>13200</v>
      </c>
      <c r="C1699" s="2" t="s">
        <v>505</v>
      </c>
      <c r="D1699" s="2">
        <v>2210101</v>
      </c>
      <c r="E1699" s="2" t="s">
        <v>505</v>
      </c>
      <c r="F1699" s="2" t="str">
        <f t="shared" si="146"/>
        <v>4132002210101</v>
      </c>
      <c r="G1699" s="2" t="s">
        <v>193</v>
      </c>
      <c r="H1699" s="4">
        <v>300</v>
      </c>
      <c r="I1699" s="4">
        <v>0</v>
      </c>
      <c r="J1699" s="4">
        <v>300</v>
      </c>
      <c r="K1699" s="4">
        <v>88.73</v>
      </c>
      <c r="L1699" s="4">
        <v>88.73</v>
      </c>
      <c r="M1699" s="4">
        <v>88.73</v>
      </c>
      <c r="N1699" s="4">
        <v>0</v>
      </c>
      <c r="O1699" s="4">
        <v>211.27</v>
      </c>
      <c r="P1699" s="20">
        <f t="shared" si="147"/>
        <v>0.29576666666666668</v>
      </c>
      <c r="Q1699" s="20">
        <f t="shared" si="142"/>
        <v>0.29576666666666668</v>
      </c>
      <c r="R1699" s="34">
        <f>L1699-H1699</f>
        <v>-211.26999999999998</v>
      </c>
      <c r="S1699" s="34">
        <f t="shared" si="144"/>
        <v>-211.26999999999998</v>
      </c>
    </row>
    <row r="1700" spans="1:19" hidden="1" x14ac:dyDescent="0.25">
      <c r="A1700" s="2">
        <v>7</v>
      </c>
      <c r="B1700" s="2">
        <v>23102</v>
      </c>
      <c r="C1700" s="2" t="s">
        <v>507</v>
      </c>
      <c r="D1700" s="2">
        <v>4800006</v>
      </c>
      <c r="E1700" s="2" t="s">
        <v>507</v>
      </c>
      <c r="F1700" s="2" t="str">
        <f t="shared" si="146"/>
        <v>7231024800006</v>
      </c>
      <c r="G1700" s="2" t="s">
        <v>373</v>
      </c>
      <c r="H1700" s="4">
        <v>1500</v>
      </c>
      <c r="I1700" s="4">
        <v>1500</v>
      </c>
      <c r="J1700" s="4">
        <v>3000</v>
      </c>
      <c r="K1700" s="4">
        <v>3000</v>
      </c>
      <c r="L1700" s="4">
        <v>1500</v>
      </c>
      <c r="M1700" s="4">
        <v>1500</v>
      </c>
      <c r="N1700" s="4">
        <v>0</v>
      </c>
      <c r="O1700" s="4">
        <v>1500</v>
      </c>
      <c r="P1700" s="20">
        <f t="shared" si="147"/>
        <v>1</v>
      </c>
      <c r="Q1700" s="20">
        <f t="shared" si="142"/>
        <v>0.5</v>
      </c>
      <c r="R1700" s="34">
        <f t="shared" si="145"/>
        <v>0</v>
      </c>
      <c r="S1700" s="34">
        <f t="shared" si="144"/>
        <v>-1500</v>
      </c>
    </row>
    <row r="1701" spans="1:19" hidden="1" x14ac:dyDescent="0.25">
      <c r="A1701" s="2">
        <v>7</v>
      </c>
      <c r="B1701" s="2">
        <v>23102</v>
      </c>
      <c r="C1701" s="2" t="s">
        <v>507</v>
      </c>
      <c r="D1701" s="2">
        <v>4800054</v>
      </c>
      <c r="E1701" s="2" t="s">
        <v>507</v>
      </c>
      <c r="F1701" s="2" t="str">
        <f t="shared" si="146"/>
        <v>7231024800054</v>
      </c>
      <c r="G1701" s="2" t="s">
        <v>374</v>
      </c>
      <c r="H1701" s="4">
        <v>600</v>
      </c>
      <c r="I1701" s="4">
        <v>0</v>
      </c>
      <c r="J1701" s="4">
        <v>600</v>
      </c>
      <c r="K1701" s="4">
        <v>0</v>
      </c>
      <c r="L1701" s="4">
        <v>0</v>
      </c>
      <c r="M1701" s="4">
        <v>0</v>
      </c>
      <c r="N1701" s="4">
        <v>0</v>
      </c>
      <c r="O1701" s="4">
        <v>600</v>
      </c>
      <c r="P1701" s="20">
        <f t="shared" si="147"/>
        <v>0</v>
      </c>
      <c r="Q1701" s="20">
        <f t="shared" si="142"/>
        <v>0</v>
      </c>
      <c r="R1701" s="34">
        <f t="shared" si="145"/>
        <v>-600</v>
      </c>
      <c r="S1701" s="34">
        <f t="shared" si="144"/>
        <v>-600</v>
      </c>
    </row>
    <row r="1702" spans="1:19" hidden="1" x14ac:dyDescent="0.25">
      <c r="A1702" s="2">
        <v>7</v>
      </c>
      <c r="B1702" s="2">
        <v>23102</v>
      </c>
      <c r="C1702" s="2" t="s">
        <v>507</v>
      </c>
      <c r="D1702" s="2">
        <v>4800087</v>
      </c>
      <c r="E1702" s="2" t="s">
        <v>507</v>
      </c>
      <c r="F1702" s="2" t="str">
        <f t="shared" si="146"/>
        <v>7231024800087</v>
      </c>
      <c r="G1702" s="2" t="s">
        <v>375</v>
      </c>
      <c r="H1702" s="4">
        <v>5400</v>
      </c>
      <c r="I1702" s="4">
        <v>5400</v>
      </c>
      <c r="J1702" s="4">
        <v>10800</v>
      </c>
      <c r="K1702" s="4">
        <v>10800</v>
      </c>
      <c r="L1702" s="4">
        <v>5400</v>
      </c>
      <c r="M1702" s="4">
        <v>5400</v>
      </c>
      <c r="N1702" s="4">
        <v>0</v>
      </c>
      <c r="O1702" s="4">
        <v>5400</v>
      </c>
      <c r="P1702" s="20">
        <f t="shared" si="147"/>
        <v>1</v>
      </c>
      <c r="Q1702" s="20">
        <f t="shared" si="142"/>
        <v>0.5</v>
      </c>
      <c r="R1702" s="34">
        <f t="shared" si="145"/>
        <v>0</v>
      </c>
      <c r="S1702" s="34">
        <f t="shared" si="144"/>
        <v>-5400</v>
      </c>
    </row>
    <row r="1703" spans="1:19" hidden="1" x14ac:dyDescent="0.25">
      <c r="A1703" s="2">
        <v>7</v>
      </c>
      <c r="B1703" s="2">
        <v>23102</v>
      </c>
      <c r="C1703" s="2" t="s">
        <v>507</v>
      </c>
      <c r="D1703" s="2">
        <v>4800128</v>
      </c>
      <c r="E1703" s="2" t="s">
        <v>507</v>
      </c>
      <c r="F1703" s="2" t="str">
        <f t="shared" si="146"/>
        <v>7231024800128</v>
      </c>
      <c r="G1703" s="2" t="s">
        <v>376</v>
      </c>
      <c r="H1703" s="4">
        <v>6000</v>
      </c>
      <c r="I1703" s="4">
        <v>6000</v>
      </c>
      <c r="J1703" s="4">
        <v>12000</v>
      </c>
      <c r="K1703" s="4">
        <v>12000</v>
      </c>
      <c r="L1703" s="4">
        <v>6000</v>
      </c>
      <c r="M1703" s="4">
        <v>6000</v>
      </c>
      <c r="N1703" s="4">
        <v>0</v>
      </c>
      <c r="O1703" s="4">
        <v>6000</v>
      </c>
      <c r="P1703" s="20">
        <f t="shared" si="147"/>
        <v>1</v>
      </c>
      <c r="Q1703" s="20">
        <f t="shared" si="142"/>
        <v>0.5</v>
      </c>
      <c r="R1703" s="34">
        <f t="shared" si="145"/>
        <v>0</v>
      </c>
      <c r="S1703" s="34">
        <f t="shared" si="144"/>
        <v>-6000</v>
      </c>
    </row>
    <row r="1704" spans="1:19" hidden="1" x14ac:dyDescent="0.25">
      <c r="A1704" s="2">
        <v>7</v>
      </c>
      <c r="B1704" s="2">
        <v>23102</v>
      </c>
      <c r="C1704" s="2" t="s">
        <v>507</v>
      </c>
      <c r="D1704" s="2">
        <v>4800137</v>
      </c>
      <c r="E1704" s="2" t="s">
        <v>507</v>
      </c>
      <c r="F1704" s="2" t="str">
        <f t="shared" si="146"/>
        <v>7231024800137</v>
      </c>
      <c r="G1704" s="2" t="s">
        <v>377</v>
      </c>
      <c r="H1704" s="4">
        <v>600</v>
      </c>
      <c r="I1704" s="4">
        <v>600</v>
      </c>
      <c r="J1704" s="4">
        <v>1200</v>
      </c>
      <c r="K1704" s="4">
        <v>1200</v>
      </c>
      <c r="L1704" s="4">
        <v>600</v>
      </c>
      <c r="M1704" s="4">
        <v>600</v>
      </c>
      <c r="N1704" s="4">
        <v>0</v>
      </c>
      <c r="O1704" s="4">
        <v>600</v>
      </c>
      <c r="P1704" s="20">
        <f t="shared" si="147"/>
        <v>1</v>
      </c>
      <c r="Q1704" s="20">
        <f t="shared" si="142"/>
        <v>0.5</v>
      </c>
      <c r="R1704" s="34">
        <f t="shared" si="145"/>
        <v>0</v>
      </c>
      <c r="S1704" s="34">
        <f t="shared" si="144"/>
        <v>-600</v>
      </c>
    </row>
    <row r="1705" spans="1:19" hidden="1" x14ac:dyDescent="0.25">
      <c r="A1705" s="2">
        <v>7</v>
      </c>
      <c r="B1705" s="2">
        <v>23102</v>
      </c>
      <c r="C1705" s="2" t="s">
        <v>507</v>
      </c>
      <c r="D1705" s="2">
        <v>4800159</v>
      </c>
      <c r="E1705" s="2" t="s">
        <v>507</v>
      </c>
      <c r="F1705" s="2" t="str">
        <f t="shared" si="146"/>
        <v>7231024800159</v>
      </c>
      <c r="G1705" s="2" t="s">
        <v>378</v>
      </c>
      <c r="H1705" s="4">
        <v>500</v>
      </c>
      <c r="I1705" s="4">
        <v>400</v>
      </c>
      <c r="J1705" s="4">
        <v>900</v>
      </c>
      <c r="K1705" s="4">
        <v>400</v>
      </c>
      <c r="L1705" s="4">
        <v>400</v>
      </c>
      <c r="M1705" s="4">
        <v>400</v>
      </c>
      <c r="N1705" s="4">
        <v>0</v>
      </c>
      <c r="O1705" s="4">
        <v>500</v>
      </c>
      <c r="P1705" s="20">
        <f t="shared" si="147"/>
        <v>0.8</v>
      </c>
      <c r="Q1705" s="20">
        <f t="shared" si="142"/>
        <v>0.44444444444444442</v>
      </c>
      <c r="R1705" s="34">
        <f t="shared" si="145"/>
        <v>-100</v>
      </c>
      <c r="S1705" s="34">
        <f t="shared" si="144"/>
        <v>-500</v>
      </c>
    </row>
    <row r="1706" spans="1:19" hidden="1" x14ac:dyDescent="0.25">
      <c r="A1706" s="2">
        <v>7</v>
      </c>
      <c r="B1706" s="2">
        <v>23102</v>
      </c>
      <c r="C1706" s="2" t="s">
        <v>507</v>
      </c>
      <c r="D1706" s="2">
        <v>4800181</v>
      </c>
      <c r="E1706" s="2" t="s">
        <v>507</v>
      </c>
      <c r="F1706" s="2" t="str">
        <f t="shared" si="146"/>
        <v>7231024800181</v>
      </c>
      <c r="G1706" s="2" t="s">
        <v>379</v>
      </c>
      <c r="H1706" s="4">
        <v>10500</v>
      </c>
      <c r="I1706" s="4">
        <v>10000</v>
      </c>
      <c r="J1706" s="4">
        <v>20500</v>
      </c>
      <c r="K1706" s="4">
        <v>20000</v>
      </c>
      <c r="L1706" s="4">
        <v>10000</v>
      </c>
      <c r="M1706" s="4">
        <v>10000</v>
      </c>
      <c r="N1706" s="4">
        <v>0</v>
      </c>
      <c r="O1706" s="4">
        <v>10500</v>
      </c>
      <c r="P1706" s="20">
        <f t="shared" si="147"/>
        <v>0.95238095238095233</v>
      </c>
      <c r="Q1706" s="20">
        <f t="shared" si="142"/>
        <v>0.48780487804878048</v>
      </c>
      <c r="R1706" s="34">
        <f t="shared" si="145"/>
        <v>-500</v>
      </c>
      <c r="S1706" s="34">
        <f t="shared" si="144"/>
        <v>-10500</v>
      </c>
    </row>
    <row r="1707" spans="1:19" hidden="1" x14ac:dyDescent="0.25">
      <c r="A1707" s="2">
        <v>7</v>
      </c>
      <c r="B1707" s="2">
        <v>23102</v>
      </c>
      <c r="C1707" s="2" t="s">
        <v>511</v>
      </c>
      <c r="D1707" s="2">
        <v>7800016</v>
      </c>
      <c r="E1707" s="2" t="s">
        <v>511</v>
      </c>
      <c r="F1707" s="2" t="str">
        <f t="shared" si="146"/>
        <v>7231027800016</v>
      </c>
      <c r="G1707" s="2" t="s">
        <v>380</v>
      </c>
      <c r="H1707" s="4">
        <v>6000</v>
      </c>
      <c r="I1707" s="4">
        <v>0</v>
      </c>
      <c r="J1707" s="4">
        <v>6000</v>
      </c>
      <c r="K1707" s="4">
        <v>6000</v>
      </c>
      <c r="L1707" s="4">
        <v>6000</v>
      </c>
      <c r="M1707" s="4">
        <v>6000</v>
      </c>
      <c r="N1707" s="4">
        <v>0</v>
      </c>
      <c r="O1707" s="4">
        <v>0</v>
      </c>
      <c r="P1707" s="20">
        <f t="shared" si="147"/>
        <v>1</v>
      </c>
      <c r="Q1707" s="20">
        <f t="shared" si="142"/>
        <v>1</v>
      </c>
      <c r="R1707" s="34">
        <f t="shared" si="145"/>
        <v>0</v>
      </c>
      <c r="S1707" s="34">
        <f t="shared" si="144"/>
        <v>0</v>
      </c>
    </row>
    <row r="1708" spans="1:19" hidden="1" x14ac:dyDescent="0.25">
      <c r="A1708" s="2">
        <v>4</v>
      </c>
      <c r="B1708" s="2">
        <v>15320</v>
      </c>
      <c r="C1708" s="2" t="s">
        <v>505</v>
      </c>
      <c r="D1708" s="2">
        <v>2210101</v>
      </c>
      <c r="E1708" s="2" t="s">
        <v>505</v>
      </c>
      <c r="F1708" s="2" t="str">
        <f t="shared" si="146"/>
        <v>4153202210101</v>
      </c>
      <c r="G1708" s="2" t="s">
        <v>193</v>
      </c>
      <c r="H1708" s="4">
        <v>2000</v>
      </c>
      <c r="I1708" s="4">
        <v>0</v>
      </c>
      <c r="J1708" s="4">
        <v>2000</v>
      </c>
      <c r="K1708" s="4">
        <v>1137.8699999999999</v>
      </c>
      <c r="L1708" s="4">
        <v>1137.8699999999999</v>
      </c>
      <c r="M1708" s="4">
        <v>1137.8699999999999</v>
      </c>
      <c r="N1708" s="4">
        <v>0</v>
      </c>
      <c r="O1708" s="4">
        <v>862.13</v>
      </c>
      <c r="P1708" s="20">
        <f t="shared" si="147"/>
        <v>0.56893499999999997</v>
      </c>
      <c r="Q1708" s="20">
        <f t="shared" si="142"/>
        <v>0.56893499999999997</v>
      </c>
      <c r="R1708" s="34">
        <f t="shared" si="145"/>
        <v>-862.13000000000011</v>
      </c>
      <c r="S1708" s="34">
        <f t="shared" si="144"/>
        <v>-862.13000000000011</v>
      </c>
    </row>
    <row r="1709" spans="1:19" hidden="1" x14ac:dyDescent="0.25">
      <c r="A1709" s="2">
        <v>4</v>
      </c>
      <c r="B1709" s="2">
        <v>16200</v>
      </c>
      <c r="C1709" s="2" t="s">
        <v>505</v>
      </c>
      <c r="D1709" s="2">
        <v>2210101</v>
      </c>
      <c r="E1709" s="2" t="s">
        <v>505</v>
      </c>
      <c r="F1709" s="2" t="str">
        <f t="shared" si="146"/>
        <v>4162002210101</v>
      </c>
      <c r="G1709" s="2" t="s">
        <v>193</v>
      </c>
      <c r="H1709" s="4">
        <v>100</v>
      </c>
      <c r="I1709" s="4">
        <v>0</v>
      </c>
      <c r="J1709" s="4">
        <v>100</v>
      </c>
      <c r="K1709" s="4">
        <v>21.7</v>
      </c>
      <c r="L1709" s="4">
        <v>21.7</v>
      </c>
      <c r="M1709" s="4">
        <v>21.7</v>
      </c>
      <c r="N1709" s="4">
        <v>0</v>
      </c>
      <c r="O1709" s="4">
        <v>78.3</v>
      </c>
      <c r="P1709" s="20">
        <f t="shared" si="147"/>
        <v>0.217</v>
      </c>
      <c r="Q1709" s="20">
        <f t="shared" si="142"/>
        <v>0.217</v>
      </c>
      <c r="R1709" s="34">
        <f t="shared" si="145"/>
        <v>-78.3</v>
      </c>
      <c r="S1709" s="34">
        <f t="shared" si="144"/>
        <v>-78.3</v>
      </c>
    </row>
    <row r="1710" spans="1:19" hidden="1" x14ac:dyDescent="0.25">
      <c r="A1710" s="2">
        <v>4</v>
      </c>
      <c r="B1710" s="2">
        <v>16400</v>
      </c>
      <c r="C1710" s="2" t="s">
        <v>505</v>
      </c>
      <c r="D1710" s="2">
        <v>2210101</v>
      </c>
      <c r="E1710" s="2" t="s">
        <v>505</v>
      </c>
      <c r="F1710" s="2" t="str">
        <f t="shared" si="146"/>
        <v>4164002210101</v>
      </c>
      <c r="G1710" s="2" t="s">
        <v>193</v>
      </c>
      <c r="H1710" s="4">
        <v>350</v>
      </c>
      <c r="I1710" s="4">
        <v>0</v>
      </c>
      <c r="J1710" s="4">
        <v>350</v>
      </c>
      <c r="K1710" s="4">
        <v>58.6</v>
      </c>
      <c r="L1710" s="4">
        <v>58.6</v>
      </c>
      <c r="M1710" s="4">
        <v>58.6</v>
      </c>
      <c r="N1710" s="4">
        <v>0</v>
      </c>
      <c r="O1710" s="4">
        <v>291.39999999999998</v>
      </c>
      <c r="P1710" s="20">
        <f t="shared" si="147"/>
        <v>0.16742857142857143</v>
      </c>
      <c r="Q1710" s="20">
        <f t="shared" si="142"/>
        <v>0.16742857142857143</v>
      </c>
      <c r="R1710" s="34">
        <f t="shared" si="145"/>
        <v>-291.39999999999998</v>
      </c>
      <c r="S1710" s="34">
        <f t="shared" si="144"/>
        <v>-291.39999999999998</v>
      </c>
    </row>
    <row r="1711" spans="1:19" hidden="1" x14ac:dyDescent="0.25">
      <c r="A1711" s="2">
        <v>4</v>
      </c>
      <c r="B1711" s="2">
        <v>23100</v>
      </c>
      <c r="C1711" s="2" t="s">
        <v>505</v>
      </c>
      <c r="D1711" s="2">
        <v>2210101</v>
      </c>
      <c r="E1711" s="2" t="s">
        <v>505</v>
      </c>
      <c r="F1711" s="2" t="str">
        <f t="shared" si="146"/>
        <v>4231002210101</v>
      </c>
      <c r="G1711" s="2" t="s">
        <v>193</v>
      </c>
      <c r="H1711" s="4">
        <v>1250</v>
      </c>
      <c r="I1711" s="4">
        <v>0</v>
      </c>
      <c r="J1711" s="4">
        <v>1250</v>
      </c>
      <c r="K1711" s="4">
        <v>314.16000000000003</v>
      </c>
      <c r="L1711" s="4">
        <v>314.16000000000003</v>
      </c>
      <c r="M1711" s="4">
        <v>314.16000000000003</v>
      </c>
      <c r="N1711" s="4">
        <v>0</v>
      </c>
      <c r="O1711" s="4">
        <v>935.84</v>
      </c>
      <c r="P1711" s="20">
        <f t="shared" si="147"/>
        <v>0.251328</v>
      </c>
      <c r="Q1711" s="20">
        <f t="shared" si="142"/>
        <v>0.251328</v>
      </c>
      <c r="R1711" s="34">
        <f t="shared" si="145"/>
        <v>-935.83999999999992</v>
      </c>
      <c r="S1711" s="34">
        <f t="shared" si="144"/>
        <v>-935.83999999999992</v>
      </c>
    </row>
    <row r="1712" spans="1:19" hidden="1" x14ac:dyDescent="0.25">
      <c r="A1712" s="2">
        <v>4</v>
      </c>
      <c r="B1712" s="2">
        <v>23103</v>
      </c>
      <c r="C1712" s="2" t="s">
        <v>505</v>
      </c>
      <c r="D1712" s="2">
        <v>2210101</v>
      </c>
      <c r="E1712" s="2" t="s">
        <v>505</v>
      </c>
      <c r="F1712" s="2" t="str">
        <f t="shared" si="146"/>
        <v>4231032210101</v>
      </c>
      <c r="G1712" s="2" t="s">
        <v>193</v>
      </c>
      <c r="H1712" s="4">
        <v>100</v>
      </c>
      <c r="I1712" s="4">
        <v>0</v>
      </c>
      <c r="J1712" s="4">
        <v>100</v>
      </c>
      <c r="K1712" s="4">
        <v>14.65</v>
      </c>
      <c r="L1712" s="4">
        <v>14.65</v>
      </c>
      <c r="M1712" s="4">
        <v>14.65</v>
      </c>
      <c r="N1712" s="4">
        <v>0</v>
      </c>
      <c r="O1712" s="4">
        <v>85.35</v>
      </c>
      <c r="P1712" s="20">
        <f t="shared" si="147"/>
        <v>0.14649999999999999</v>
      </c>
      <c r="Q1712" s="20">
        <f t="shared" si="142"/>
        <v>0.14649999999999999</v>
      </c>
      <c r="R1712" s="34">
        <f t="shared" si="145"/>
        <v>-85.35</v>
      </c>
      <c r="S1712" s="34">
        <f t="shared" si="144"/>
        <v>-85.35</v>
      </c>
    </row>
    <row r="1713" spans="1:19" hidden="1" x14ac:dyDescent="0.25">
      <c r="A1713" s="2">
        <v>4</v>
      </c>
      <c r="B1713" s="2">
        <v>23104</v>
      </c>
      <c r="C1713" s="2" t="s">
        <v>505</v>
      </c>
      <c r="D1713" s="2">
        <v>2210101</v>
      </c>
      <c r="E1713" s="2" t="s">
        <v>505</v>
      </c>
      <c r="F1713" s="2" t="str">
        <f t="shared" si="146"/>
        <v>4231042210101</v>
      </c>
      <c r="G1713" s="2" t="s">
        <v>193</v>
      </c>
      <c r="H1713" s="4">
        <v>300</v>
      </c>
      <c r="I1713" s="4">
        <v>0</v>
      </c>
      <c r="J1713" s="4">
        <v>300</v>
      </c>
      <c r="K1713" s="4">
        <v>0</v>
      </c>
      <c r="L1713" s="4">
        <v>0</v>
      </c>
      <c r="M1713" s="4">
        <v>0</v>
      </c>
      <c r="N1713" s="4">
        <v>0</v>
      </c>
      <c r="O1713" s="4">
        <v>300</v>
      </c>
      <c r="P1713" s="20">
        <f t="shared" si="147"/>
        <v>0</v>
      </c>
      <c r="Q1713" s="20">
        <f t="shared" si="142"/>
        <v>0</v>
      </c>
      <c r="R1713" s="34">
        <f t="shared" si="145"/>
        <v>-300</v>
      </c>
      <c r="S1713" s="34">
        <f t="shared" si="144"/>
        <v>-300</v>
      </c>
    </row>
    <row r="1714" spans="1:19" hidden="1" x14ac:dyDescent="0.25">
      <c r="A1714" s="2">
        <v>4</v>
      </c>
      <c r="B1714" s="2">
        <v>23106</v>
      </c>
      <c r="C1714" s="2" t="s">
        <v>505</v>
      </c>
      <c r="D1714" s="2">
        <v>2210101</v>
      </c>
      <c r="E1714" s="2" t="s">
        <v>505</v>
      </c>
      <c r="F1714" s="2" t="str">
        <f t="shared" si="146"/>
        <v>4231062210101</v>
      </c>
      <c r="G1714" s="2" t="s">
        <v>193</v>
      </c>
      <c r="H1714" s="4">
        <v>300</v>
      </c>
      <c r="I1714" s="4">
        <v>0</v>
      </c>
      <c r="J1714" s="4">
        <v>300</v>
      </c>
      <c r="K1714" s="4">
        <v>0</v>
      </c>
      <c r="L1714" s="4">
        <v>0</v>
      </c>
      <c r="M1714" s="4">
        <v>0</v>
      </c>
      <c r="N1714" s="4">
        <v>0</v>
      </c>
      <c r="O1714" s="4">
        <v>300</v>
      </c>
      <c r="P1714" s="20">
        <f t="shared" si="147"/>
        <v>0</v>
      </c>
      <c r="Q1714" s="20">
        <f t="shared" si="142"/>
        <v>0</v>
      </c>
      <c r="R1714" s="34">
        <f t="shared" si="145"/>
        <v>-300</v>
      </c>
      <c r="S1714" s="34">
        <f t="shared" si="144"/>
        <v>-300</v>
      </c>
    </row>
    <row r="1715" spans="1:19" hidden="1" x14ac:dyDescent="0.25">
      <c r="A1715" s="2">
        <v>4</v>
      </c>
      <c r="B1715" s="2">
        <v>24100</v>
      </c>
      <c r="C1715" s="2" t="s">
        <v>505</v>
      </c>
      <c r="D1715" s="2">
        <v>2210101</v>
      </c>
      <c r="E1715" s="2" t="s">
        <v>505</v>
      </c>
      <c r="F1715" s="2" t="str">
        <f t="shared" si="146"/>
        <v>4241002210101</v>
      </c>
      <c r="G1715" s="2" t="s">
        <v>193</v>
      </c>
      <c r="H1715" s="4">
        <v>400</v>
      </c>
      <c r="I1715" s="4">
        <v>0</v>
      </c>
      <c r="J1715" s="4">
        <v>400</v>
      </c>
      <c r="K1715" s="4">
        <v>81.38</v>
      </c>
      <c r="L1715" s="4">
        <v>81.38</v>
      </c>
      <c r="M1715" s="4">
        <v>81.38</v>
      </c>
      <c r="N1715" s="4">
        <v>0</v>
      </c>
      <c r="O1715" s="4">
        <v>318.62</v>
      </c>
      <c r="P1715" s="20">
        <f t="shared" si="147"/>
        <v>0.20344999999999999</v>
      </c>
      <c r="Q1715" s="20">
        <f t="shared" si="142"/>
        <v>0.20344999999999999</v>
      </c>
      <c r="R1715" s="34">
        <f t="shared" si="145"/>
        <v>-318.62</v>
      </c>
      <c r="S1715" s="34">
        <f t="shared" si="144"/>
        <v>-318.62</v>
      </c>
    </row>
    <row r="1716" spans="1:19" hidden="1" x14ac:dyDescent="0.25">
      <c r="A1716" s="2">
        <v>4</v>
      </c>
      <c r="B1716" s="2">
        <v>31100</v>
      </c>
      <c r="C1716" s="2" t="s">
        <v>505</v>
      </c>
      <c r="D1716" s="2">
        <v>2210101</v>
      </c>
      <c r="E1716" s="2" t="s">
        <v>505</v>
      </c>
      <c r="F1716" s="2" t="str">
        <f t="shared" si="146"/>
        <v>4311002210101</v>
      </c>
      <c r="G1716" s="2" t="s">
        <v>193</v>
      </c>
      <c r="H1716" s="4">
        <v>150</v>
      </c>
      <c r="I1716" s="4">
        <v>0</v>
      </c>
      <c r="J1716" s="4">
        <v>150</v>
      </c>
      <c r="K1716" s="4">
        <v>0</v>
      </c>
      <c r="L1716" s="4">
        <v>0</v>
      </c>
      <c r="M1716" s="4">
        <v>0</v>
      </c>
      <c r="N1716" s="4">
        <v>0</v>
      </c>
      <c r="O1716" s="4">
        <v>150</v>
      </c>
      <c r="P1716" s="20">
        <f t="shared" si="147"/>
        <v>0</v>
      </c>
      <c r="Q1716" s="20">
        <f t="shared" si="142"/>
        <v>0</v>
      </c>
      <c r="R1716" s="34">
        <f t="shared" si="145"/>
        <v>-150</v>
      </c>
      <c r="S1716" s="34">
        <f t="shared" si="144"/>
        <v>-150</v>
      </c>
    </row>
    <row r="1717" spans="1:19" hidden="1" x14ac:dyDescent="0.25">
      <c r="A1717" s="2">
        <v>4</v>
      </c>
      <c r="B1717" s="2">
        <v>32301</v>
      </c>
      <c r="C1717" s="2" t="s">
        <v>505</v>
      </c>
      <c r="D1717" s="2">
        <v>2210101</v>
      </c>
      <c r="E1717" s="2" t="s">
        <v>505</v>
      </c>
      <c r="F1717" s="2" t="str">
        <f t="shared" si="146"/>
        <v>4323012210101</v>
      </c>
      <c r="G1717" s="2" t="s">
        <v>193</v>
      </c>
      <c r="H1717" s="4">
        <v>1000</v>
      </c>
      <c r="I1717" s="4">
        <v>0</v>
      </c>
      <c r="J1717" s="4">
        <v>1000</v>
      </c>
      <c r="K1717" s="4">
        <v>902.73</v>
      </c>
      <c r="L1717" s="4">
        <v>902.73</v>
      </c>
      <c r="M1717" s="4">
        <v>902.73</v>
      </c>
      <c r="N1717" s="4">
        <v>0</v>
      </c>
      <c r="O1717" s="4">
        <v>97.27</v>
      </c>
      <c r="P1717" s="20">
        <f t="shared" si="147"/>
        <v>0.90273000000000003</v>
      </c>
      <c r="Q1717" s="20">
        <f t="shared" si="142"/>
        <v>0.90273000000000003</v>
      </c>
      <c r="R1717" s="34">
        <f t="shared" si="145"/>
        <v>-97.269999999999982</v>
      </c>
      <c r="S1717" s="34">
        <f t="shared" si="144"/>
        <v>-97.269999999999982</v>
      </c>
    </row>
    <row r="1718" spans="1:19" hidden="1" x14ac:dyDescent="0.25">
      <c r="A1718" s="2">
        <v>4</v>
      </c>
      <c r="B1718" s="2">
        <v>32302</v>
      </c>
      <c r="C1718" s="2" t="s">
        <v>505</v>
      </c>
      <c r="D1718" s="2">
        <v>2210101</v>
      </c>
      <c r="E1718" s="2" t="s">
        <v>505</v>
      </c>
      <c r="F1718" s="2" t="str">
        <f t="shared" si="146"/>
        <v>4323022210101</v>
      </c>
      <c r="G1718" s="2" t="s">
        <v>193</v>
      </c>
      <c r="H1718" s="4">
        <v>1500</v>
      </c>
      <c r="I1718" s="4">
        <v>0</v>
      </c>
      <c r="J1718" s="4">
        <v>1500</v>
      </c>
      <c r="K1718" s="4">
        <v>1192.51</v>
      </c>
      <c r="L1718" s="4">
        <v>1192.51</v>
      </c>
      <c r="M1718" s="4">
        <v>1192.51</v>
      </c>
      <c r="N1718" s="4">
        <v>0</v>
      </c>
      <c r="O1718" s="4">
        <v>307.49</v>
      </c>
      <c r="P1718" s="20">
        <f t="shared" si="147"/>
        <v>0.79500666666666664</v>
      </c>
      <c r="Q1718" s="20">
        <f t="shared" si="142"/>
        <v>0.79500666666666664</v>
      </c>
      <c r="R1718" s="34">
        <f t="shared" si="145"/>
        <v>-307.49</v>
      </c>
      <c r="S1718" s="34">
        <f t="shared" si="144"/>
        <v>-307.49</v>
      </c>
    </row>
    <row r="1719" spans="1:19" hidden="1" x14ac:dyDescent="0.25">
      <c r="A1719" s="2">
        <v>4</v>
      </c>
      <c r="B1719" s="2">
        <v>32303</v>
      </c>
      <c r="C1719" s="2" t="s">
        <v>505</v>
      </c>
      <c r="D1719" s="2">
        <v>2210101</v>
      </c>
      <c r="E1719" s="2" t="s">
        <v>505</v>
      </c>
      <c r="F1719" s="2" t="str">
        <f t="shared" si="146"/>
        <v>4323032210101</v>
      </c>
      <c r="G1719" s="2" t="s">
        <v>193</v>
      </c>
      <c r="H1719" s="4">
        <v>1300</v>
      </c>
      <c r="I1719" s="4">
        <v>0</v>
      </c>
      <c r="J1719" s="4">
        <v>1300</v>
      </c>
      <c r="K1719" s="4">
        <v>1633.68</v>
      </c>
      <c r="L1719" s="4">
        <v>1633.68</v>
      </c>
      <c r="M1719" s="4">
        <v>1633.68</v>
      </c>
      <c r="N1719" s="4">
        <v>0</v>
      </c>
      <c r="O1719" s="4">
        <v>-333.68</v>
      </c>
      <c r="P1719" s="20">
        <f t="shared" si="147"/>
        <v>1.256676923076923</v>
      </c>
      <c r="Q1719" s="20">
        <f t="shared" si="142"/>
        <v>1.256676923076923</v>
      </c>
      <c r="R1719" s="34">
        <f t="shared" si="145"/>
        <v>333.68000000000006</v>
      </c>
      <c r="S1719" s="34">
        <f t="shared" si="144"/>
        <v>333.68000000000006</v>
      </c>
    </row>
    <row r="1720" spans="1:19" hidden="1" x14ac:dyDescent="0.25">
      <c r="A1720" s="2">
        <v>4</v>
      </c>
      <c r="B1720" s="2">
        <v>32304</v>
      </c>
      <c r="C1720" s="2" t="s">
        <v>505</v>
      </c>
      <c r="D1720" s="2">
        <v>2210101</v>
      </c>
      <c r="E1720" s="2" t="s">
        <v>505</v>
      </c>
      <c r="F1720" s="2" t="str">
        <f t="shared" si="146"/>
        <v>4323042210101</v>
      </c>
      <c r="G1720" s="2" t="s">
        <v>193</v>
      </c>
      <c r="H1720" s="4">
        <v>500</v>
      </c>
      <c r="I1720" s="4">
        <v>0</v>
      </c>
      <c r="J1720" s="4">
        <v>500</v>
      </c>
      <c r="K1720" s="4">
        <v>146.52000000000001</v>
      </c>
      <c r="L1720" s="4">
        <v>146.52000000000001</v>
      </c>
      <c r="M1720" s="4">
        <v>146.52000000000001</v>
      </c>
      <c r="N1720" s="4">
        <v>0</v>
      </c>
      <c r="O1720" s="4">
        <v>353.48</v>
      </c>
      <c r="P1720" s="20">
        <f t="shared" si="147"/>
        <v>0.29304000000000002</v>
      </c>
      <c r="Q1720" s="20">
        <f t="shared" si="142"/>
        <v>0.29304000000000002</v>
      </c>
      <c r="R1720" s="34">
        <f t="shared" si="145"/>
        <v>-353.48</v>
      </c>
      <c r="S1720" s="34">
        <f t="shared" si="144"/>
        <v>-353.48</v>
      </c>
    </row>
    <row r="1721" spans="1:19" hidden="1" x14ac:dyDescent="0.25">
      <c r="A1721" s="2">
        <v>4</v>
      </c>
      <c r="B1721" s="2">
        <v>32305</v>
      </c>
      <c r="C1721" s="2" t="s">
        <v>505</v>
      </c>
      <c r="D1721" s="2">
        <v>2210101</v>
      </c>
      <c r="E1721" s="2" t="s">
        <v>505</v>
      </c>
      <c r="F1721" s="2" t="str">
        <f t="shared" si="146"/>
        <v>4323052210101</v>
      </c>
      <c r="G1721" s="2" t="s">
        <v>193</v>
      </c>
      <c r="H1721" s="4">
        <v>500</v>
      </c>
      <c r="I1721" s="4">
        <v>0</v>
      </c>
      <c r="J1721" s="4">
        <v>500</v>
      </c>
      <c r="K1721" s="4">
        <v>341.08</v>
      </c>
      <c r="L1721" s="4">
        <v>341.08</v>
      </c>
      <c r="M1721" s="4">
        <v>341.08</v>
      </c>
      <c r="N1721" s="4">
        <v>0</v>
      </c>
      <c r="O1721" s="4">
        <v>158.91999999999999</v>
      </c>
      <c r="P1721" s="20">
        <f t="shared" si="147"/>
        <v>0.68215999999999999</v>
      </c>
      <c r="Q1721" s="20">
        <f t="shared" si="142"/>
        <v>0.68215999999999999</v>
      </c>
      <c r="R1721" s="34">
        <f t="shared" si="145"/>
        <v>-158.92000000000002</v>
      </c>
      <c r="S1721" s="34">
        <f t="shared" si="144"/>
        <v>-158.92000000000002</v>
      </c>
    </row>
    <row r="1722" spans="1:19" hidden="1" x14ac:dyDescent="0.25">
      <c r="A1722" s="2">
        <v>7</v>
      </c>
      <c r="B1722" s="2">
        <v>23104</v>
      </c>
      <c r="C1722" s="2" t="s">
        <v>507</v>
      </c>
      <c r="D1722" s="2">
        <v>4800183</v>
      </c>
      <c r="E1722" s="2" t="s">
        <v>507</v>
      </c>
      <c r="F1722" s="2" t="str">
        <f t="shared" si="146"/>
        <v>7231044800183</v>
      </c>
      <c r="G1722" s="2" t="s">
        <v>385</v>
      </c>
      <c r="H1722" s="4">
        <v>500</v>
      </c>
      <c r="I1722" s="4">
        <v>0</v>
      </c>
      <c r="J1722" s="4">
        <v>500</v>
      </c>
      <c r="K1722" s="4">
        <v>500</v>
      </c>
      <c r="L1722" s="4">
        <v>500</v>
      </c>
      <c r="M1722" s="4">
        <v>500</v>
      </c>
      <c r="N1722" s="4">
        <v>0</v>
      </c>
      <c r="O1722" s="4">
        <v>0</v>
      </c>
      <c r="P1722" s="20">
        <f t="shared" si="147"/>
        <v>1</v>
      </c>
      <c r="Q1722" s="20">
        <f t="shared" si="142"/>
        <v>1</v>
      </c>
      <c r="R1722" s="34">
        <f t="shared" si="145"/>
        <v>0</v>
      </c>
      <c r="S1722" s="34">
        <f t="shared" si="144"/>
        <v>0</v>
      </c>
    </row>
    <row r="1723" spans="1:19" hidden="1" x14ac:dyDescent="0.25">
      <c r="A1723" s="2">
        <v>4</v>
      </c>
      <c r="B1723" s="2">
        <v>32600</v>
      </c>
      <c r="C1723" s="2" t="s">
        <v>505</v>
      </c>
      <c r="D1723" s="2">
        <v>2210101</v>
      </c>
      <c r="E1723" s="2" t="s">
        <v>505</v>
      </c>
      <c r="F1723" s="2" t="str">
        <f t="shared" si="146"/>
        <v>4326002210101</v>
      </c>
      <c r="G1723" s="2" t="s">
        <v>193</v>
      </c>
      <c r="H1723" s="4">
        <v>500</v>
      </c>
      <c r="I1723" s="4">
        <v>0</v>
      </c>
      <c r="J1723" s="4">
        <v>500</v>
      </c>
      <c r="K1723" s="4">
        <v>58.6</v>
      </c>
      <c r="L1723" s="4">
        <v>58.6</v>
      </c>
      <c r="M1723" s="4">
        <v>58.6</v>
      </c>
      <c r="N1723" s="4">
        <v>0</v>
      </c>
      <c r="O1723" s="4">
        <v>441.4</v>
      </c>
      <c r="P1723" s="20">
        <f t="shared" si="147"/>
        <v>0.1172</v>
      </c>
      <c r="Q1723" s="20">
        <f t="shared" si="142"/>
        <v>0.1172</v>
      </c>
      <c r="R1723" s="34">
        <f>L1723-H1723</f>
        <v>-441.4</v>
      </c>
      <c r="S1723" s="34">
        <f t="shared" si="144"/>
        <v>-441.4</v>
      </c>
    </row>
    <row r="1724" spans="1:19" hidden="1" x14ac:dyDescent="0.25">
      <c r="A1724" s="2">
        <v>7</v>
      </c>
      <c r="B1724" s="2">
        <v>23105</v>
      </c>
      <c r="C1724" s="2" t="s">
        <v>507</v>
      </c>
      <c r="D1724" s="2">
        <v>4800002</v>
      </c>
      <c r="E1724" s="2" t="s">
        <v>507</v>
      </c>
      <c r="F1724" s="2" t="str">
        <f t="shared" si="146"/>
        <v>7231054800002</v>
      </c>
      <c r="G1724" s="2" t="s">
        <v>386</v>
      </c>
      <c r="H1724" s="4">
        <v>30000</v>
      </c>
      <c r="I1724" s="4">
        <v>12656.62</v>
      </c>
      <c r="J1724" s="4">
        <v>42656.62</v>
      </c>
      <c r="K1724" s="4">
        <v>42656.62</v>
      </c>
      <c r="L1724" s="4">
        <v>25931.5</v>
      </c>
      <c r="M1724" s="4">
        <v>22101.73</v>
      </c>
      <c r="N1724" s="4">
        <v>3829.77</v>
      </c>
      <c r="O1724" s="4">
        <v>16725.12</v>
      </c>
      <c r="P1724" s="20">
        <f t="shared" si="147"/>
        <v>0.86438333333333328</v>
      </c>
      <c r="Q1724" s="20">
        <f t="shared" si="142"/>
        <v>0.60791267568785334</v>
      </c>
      <c r="R1724" s="34">
        <f t="shared" si="145"/>
        <v>-4068.5</v>
      </c>
      <c r="S1724" s="34">
        <f t="shared" si="144"/>
        <v>-16725.120000000003</v>
      </c>
    </row>
    <row r="1725" spans="1:19" hidden="1" x14ac:dyDescent="0.25">
      <c r="A1725" s="2">
        <v>7</v>
      </c>
      <c r="B1725" s="2">
        <v>23105</v>
      </c>
      <c r="C1725" s="2" t="s">
        <v>507</v>
      </c>
      <c r="D1725" s="2">
        <v>4800005</v>
      </c>
      <c r="E1725" s="2" t="s">
        <v>507</v>
      </c>
      <c r="F1725" s="2" t="str">
        <f t="shared" si="146"/>
        <v>7231054800005</v>
      </c>
      <c r="G1725" s="2" t="s">
        <v>387</v>
      </c>
      <c r="H1725" s="4">
        <v>500</v>
      </c>
      <c r="I1725" s="4">
        <v>0</v>
      </c>
      <c r="J1725" s="4">
        <v>500</v>
      </c>
      <c r="K1725" s="4">
        <v>0</v>
      </c>
      <c r="L1725" s="4">
        <v>0</v>
      </c>
      <c r="M1725" s="4">
        <v>0</v>
      </c>
      <c r="N1725" s="4">
        <v>0</v>
      </c>
      <c r="O1725" s="4">
        <v>500</v>
      </c>
      <c r="P1725" s="20">
        <f t="shared" si="147"/>
        <v>0</v>
      </c>
      <c r="Q1725" s="20">
        <f t="shared" si="142"/>
        <v>0</v>
      </c>
      <c r="R1725" s="34">
        <f t="shared" si="145"/>
        <v>-500</v>
      </c>
      <c r="S1725" s="34">
        <f t="shared" si="144"/>
        <v>-500</v>
      </c>
    </row>
    <row r="1726" spans="1:19" hidden="1" x14ac:dyDescent="0.25">
      <c r="A1726" s="2">
        <v>4</v>
      </c>
      <c r="B1726" s="2">
        <v>32603</v>
      </c>
      <c r="C1726" s="2" t="s">
        <v>505</v>
      </c>
      <c r="D1726" s="2">
        <v>2210101</v>
      </c>
      <c r="E1726" s="2" t="s">
        <v>505</v>
      </c>
      <c r="F1726" s="2" t="str">
        <f t="shared" si="146"/>
        <v>4326032210101</v>
      </c>
      <c r="G1726" s="2" t="s">
        <v>193</v>
      </c>
      <c r="H1726" s="4">
        <v>500</v>
      </c>
      <c r="I1726" s="4">
        <v>0</v>
      </c>
      <c r="J1726" s="4">
        <v>500</v>
      </c>
      <c r="K1726" s="4">
        <v>65.12</v>
      </c>
      <c r="L1726" s="4">
        <v>65.12</v>
      </c>
      <c r="M1726" s="4">
        <v>65.12</v>
      </c>
      <c r="N1726" s="4">
        <v>0</v>
      </c>
      <c r="O1726" s="4">
        <v>434.88</v>
      </c>
      <c r="P1726" s="20">
        <f t="shared" si="147"/>
        <v>0.13024000000000002</v>
      </c>
      <c r="Q1726" s="20">
        <f t="shared" si="142"/>
        <v>0.13024000000000002</v>
      </c>
      <c r="R1726" s="34">
        <f t="shared" si="145"/>
        <v>-434.88</v>
      </c>
      <c r="S1726" s="34">
        <f t="shared" si="144"/>
        <v>-434.88</v>
      </c>
    </row>
    <row r="1727" spans="1:19" hidden="1" x14ac:dyDescent="0.25">
      <c r="A1727" s="2">
        <v>4</v>
      </c>
      <c r="B1727" s="2">
        <v>32702</v>
      </c>
      <c r="C1727" s="2" t="s">
        <v>505</v>
      </c>
      <c r="D1727" s="2">
        <v>2210101</v>
      </c>
      <c r="E1727" s="2" t="s">
        <v>505</v>
      </c>
      <c r="F1727" s="2" t="str">
        <f t="shared" si="146"/>
        <v>4327022210101</v>
      </c>
      <c r="G1727" s="2" t="s">
        <v>193</v>
      </c>
      <c r="H1727" s="4">
        <v>1250</v>
      </c>
      <c r="I1727" s="4">
        <v>0</v>
      </c>
      <c r="J1727" s="4">
        <v>1250</v>
      </c>
      <c r="K1727" s="4">
        <v>43.95</v>
      </c>
      <c r="L1727" s="4">
        <v>43.95</v>
      </c>
      <c r="M1727" s="4">
        <v>43.95</v>
      </c>
      <c r="N1727" s="4">
        <v>0</v>
      </c>
      <c r="O1727" s="4">
        <v>1206.05</v>
      </c>
      <c r="P1727" s="20">
        <f t="shared" si="147"/>
        <v>3.5160000000000004E-2</v>
      </c>
      <c r="Q1727" s="20">
        <f t="shared" si="142"/>
        <v>3.5160000000000004E-2</v>
      </c>
      <c r="R1727" s="34">
        <f t="shared" si="145"/>
        <v>-1206.05</v>
      </c>
      <c r="S1727" s="34">
        <f t="shared" si="144"/>
        <v>-1206.05</v>
      </c>
    </row>
    <row r="1728" spans="1:19" hidden="1" x14ac:dyDescent="0.25">
      <c r="A1728" s="2">
        <v>4</v>
      </c>
      <c r="B1728" s="2">
        <v>33000</v>
      </c>
      <c r="C1728" s="2" t="s">
        <v>505</v>
      </c>
      <c r="D1728" s="2">
        <v>2210101</v>
      </c>
      <c r="E1728" s="2" t="s">
        <v>505</v>
      </c>
      <c r="F1728" s="2" t="str">
        <f t="shared" si="146"/>
        <v>4330002210101</v>
      </c>
      <c r="G1728" s="2" t="s">
        <v>193</v>
      </c>
      <c r="H1728" s="4">
        <v>100</v>
      </c>
      <c r="I1728" s="4">
        <v>0</v>
      </c>
      <c r="J1728" s="4">
        <v>100</v>
      </c>
      <c r="K1728" s="4">
        <v>137.4</v>
      </c>
      <c r="L1728" s="4">
        <v>137.4</v>
      </c>
      <c r="M1728" s="4">
        <v>137.4</v>
      </c>
      <c r="N1728" s="4">
        <v>0</v>
      </c>
      <c r="O1728" s="4">
        <v>-37.4</v>
      </c>
      <c r="P1728" s="20">
        <f t="shared" si="147"/>
        <v>1.3740000000000001</v>
      </c>
      <c r="Q1728" s="20">
        <f t="shared" si="142"/>
        <v>1.3740000000000001</v>
      </c>
      <c r="R1728" s="34">
        <f t="shared" si="145"/>
        <v>37.400000000000006</v>
      </c>
      <c r="S1728" s="34">
        <f t="shared" si="144"/>
        <v>37.400000000000006</v>
      </c>
    </row>
    <row r="1729" spans="1:19" hidden="1" x14ac:dyDescent="0.25">
      <c r="A1729" s="2">
        <v>7</v>
      </c>
      <c r="B1729" s="2">
        <v>91200</v>
      </c>
      <c r="C1729" s="2" t="s">
        <v>507</v>
      </c>
      <c r="D1729" s="2">
        <v>4800012</v>
      </c>
      <c r="E1729" s="2" t="s">
        <v>507</v>
      </c>
      <c r="F1729" s="2" t="str">
        <f t="shared" si="146"/>
        <v>7912004800012</v>
      </c>
      <c r="G1729" s="2" t="s">
        <v>390</v>
      </c>
      <c r="H1729" s="4">
        <v>4000</v>
      </c>
      <c r="I1729" s="4">
        <v>-4000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20">
        <f t="shared" si="147"/>
        <v>0</v>
      </c>
      <c r="Q1729" s="20" t="e">
        <f t="shared" si="142"/>
        <v>#DIV/0!</v>
      </c>
      <c r="R1729" s="34">
        <f t="shared" si="145"/>
        <v>-4000</v>
      </c>
      <c r="S1729" s="34">
        <f t="shared" si="144"/>
        <v>0</v>
      </c>
    </row>
    <row r="1730" spans="1:19" hidden="1" x14ac:dyDescent="0.25">
      <c r="A1730" s="2">
        <v>7</v>
      </c>
      <c r="B1730" s="2">
        <v>91200</v>
      </c>
      <c r="C1730" s="2" t="s">
        <v>507</v>
      </c>
      <c r="D1730" s="2">
        <v>4800061</v>
      </c>
      <c r="E1730" s="2" t="s">
        <v>507</v>
      </c>
      <c r="F1730" s="2" t="str">
        <f t="shared" si="146"/>
        <v>7912004800061</v>
      </c>
      <c r="G1730" s="2" t="s">
        <v>391</v>
      </c>
      <c r="H1730" s="4">
        <v>1600</v>
      </c>
      <c r="I1730" s="4">
        <v>-1600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20">
        <f t="shared" si="147"/>
        <v>0</v>
      </c>
      <c r="Q1730" s="20" t="e">
        <f t="shared" si="142"/>
        <v>#DIV/0!</v>
      </c>
      <c r="R1730" s="34">
        <f t="shared" si="145"/>
        <v>-1600</v>
      </c>
      <c r="S1730" s="34">
        <f t="shared" si="144"/>
        <v>0</v>
      </c>
    </row>
    <row r="1731" spans="1:19" hidden="1" x14ac:dyDescent="0.25">
      <c r="A1731" s="2">
        <v>7</v>
      </c>
      <c r="B1731" s="2">
        <v>91200</v>
      </c>
      <c r="C1731" s="2" t="s">
        <v>507</v>
      </c>
      <c r="D1731" s="2">
        <v>4800078</v>
      </c>
      <c r="E1731" s="2" t="s">
        <v>507</v>
      </c>
      <c r="F1731" s="2" t="str">
        <f t="shared" si="146"/>
        <v>7912004800078</v>
      </c>
      <c r="G1731" s="2" t="s">
        <v>392</v>
      </c>
      <c r="H1731" s="4">
        <v>7500</v>
      </c>
      <c r="I1731" s="4">
        <v>0</v>
      </c>
      <c r="J1731" s="4">
        <v>7500</v>
      </c>
      <c r="K1731" s="4">
        <v>0</v>
      </c>
      <c r="L1731" s="4">
        <v>0</v>
      </c>
      <c r="M1731" s="4">
        <v>0</v>
      </c>
      <c r="N1731" s="4">
        <v>0</v>
      </c>
      <c r="O1731" s="4">
        <v>7500</v>
      </c>
      <c r="P1731" s="20">
        <f t="shared" si="147"/>
        <v>0</v>
      </c>
      <c r="Q1731" s="20">
        <f t="shared" ref="Q1731:Q1794" si="148">(L1731*100%)/J1731</f>
        <v>0</v>
      </c>
      <c r="R1731" s="34">
        <f t="shared" ref="R1731:R1794" si="149">L1731-H1731</f>
        <v>-7500</v>
      </c>
      <c r="S1731" s="34">
        <f t="shared" ref="S1731:S1794" si="150">L1731-J1731</f>
        <v>-7500</v>
      </c>
    </row>
    <row r="1732" spans="1:19" hidden="1" x14ac:dyDescent="0.25">
      <c r="A1732" s="2">
        <v>7</v>
      </c>
      <c r="B1732" s="2">
        <v>91200</v>
      </c>
      <c r="C1732" s="2" t="s">
        <v>507</v>
      </c>
      <c r="D1732" s="2">
        <v>4800157</v>
      </c>
      <c r="E1732" s="2" t="s">
        <v>507</v>
      </c>
      <c r="F1732" s="2" t="str">
        <f t="shared" si="146"/>
        <v>7912004800157</v>
      </c>
      <c r="G1732" s="2" t="s">
        <v>393</v>
      </c>
      <c r="H1732" s="4">
        <v>1500</v>
      </c>
      <c r="I1732" s="4">
        <v>0</v>
      </c>
      <c r="J1732" s="4">
        <v>1500</v>
      </c>
      <c r="K1732" s="4">
        <v>0</v>
      </c>
      <c r="L1732" s="4">
        <v>0</v>
      </c>
      <c r="M1732" s="4">
        <v>0</v>
      </c>
      <c r="N1732" s="4">
        <v>0</v>
      </c>
      <c r="O1732" s="4">
        <v>1500</v>
      </c>
      <c r="P1732" s="20">
        <f t="shared" si="147"/>
        <v>0</v>
      </c>
      <c r="Q1732" s="20">
        <f t="shared" si="148"/>
        <v>0</v>
      </c>
      <c r="R1732" s="34">
        <f t="shared" si="149"/>
        <v>-1500</v>
      </c>
      <c r="S1732" s="34">
        <f t="shared" si="150"/>
        <v>-1500</v>
      </c>
    </row>
    <row r="1733" spans="1:19" hidden="1" x14ac:dyDescent="0.25">
      <c r="A1733" s="2">
        <v>7</v>
      </c>
      <c r="B1733" s="2">
        <v>91200</v>
      </c>
      <c r="C1733" s="2" t="s">
        <v>511</v>
      </c>
      <c r="D1733" s="2">
        <v>7800026</v>
      </c>
      <c r="E1733" s="2" t="s">
        <v>511</v>
      </c>
      <c r="F1733" s="2" t="str">
        <f t="shared" si="146"/>
        <v>7912007800026</v>
      </c>
      <c r="G1733" s="2" t="s">
        <v>390</v>
      </c>
      <c r="H1733" s="4">
        <v>0</v>
      </c>
      <c r="I1733" s="4">
        <v>4000</v>
      </c>
      <c r="J1733" s="4">
        <v>4000</v>
      </c>
      <c r="K1733" s="4">
        <v>4000</v>
      </c>
      <c r="L1733" s="4">
        <v>4000</v>
      </c>
      <c r="M1733" s="4">
        <v>4000</v>
      </c>
      <c r="N1733" s="4">
        <v>0</v>
      </c>
      <c r="O1733" s="4">
        <v>0</v>
      </c>
      <c r="P1733" s="20" t="e">
        <f t="shared" si="147"/>
        <v>#DIV/0!</v>
      </c>
      <c r="Q1733" s="20">
        <f t="shared" si="148"/>
        <v>1</v>
      </c>
      <c r="R1733" s="34">
        <f t="shared" si="149"/>
        <v>4000</v>
      </c>
      <c r="S1733" s="34">
        <f t="shared" si="150"/>
        <v>0</v>
      </c>
    </row>
    <row r="1734" spans="1:19" hidden="1" x14ac:dyDescent="0.25">
      <c r="A1734" s="2">
        <v>7</v>
      </c>
      <c r="B1734" s="2">
        <v>91200</v>
      </c>
      <c r="C1734" s="2" t="s">
        <v>511</v>
      </c>
      <c r="D1734" s="2">
        <v>7800028</v>
      </c>
      <c r="E1734" s="2" t="s">
        <v>511</v>
      </c>
      <c r="F1734" s="2" t="str">
        <f t="shared" si="146"/>
        <v>7912007800028</v>
      </c>
      <c r="G1734" s="2" t="s">
        <v>394</v>
      </c>
      <c r="H1734" s="4">
        <v>0</v>
      </c>
      <c r="I1734" s="4">
        <v>1600</v>
      </c>
      <c r="J1734" s="4">
        <v>1600</v>
      </c>
      <c r="K1734" s="4">
        <v>1600</v>
      </c>
      <c r="L1734" s="4">
        <v>0</v>
      </c>
      <c r="M1734" s="4">
        <v>0</v>
      </c>
      <c r="N1734" s="4">
        <v>0</v>
      </c>
      <c r="O1734" s="4">
        <v>1600</v>
      </c>
      <c r="P1734" s="20" t="e">
        <f t="shared" si="147"/>
        <v>#DIV/0!</v>
      </c>
      <c r="Q1734" s="20">
        <f t="shared" si="148"/>
        <v>0</v>
      </c>
      <c r="R1734" s="34">
        <f t="shared" si="149"/>
        <v>0</v>
      </c>
      <c r="S1734" s="34">
        <f t="shared" si="150"/>
        <v>-1600</v>
      </c>
    </row>
    <row r="1735" spans="1:19" hidden="1" x14ac:dyDescent="0.25">
      <c r="A1735" s="2">
        <v>4</v>
      </c>
      <c r="B1735" s="2">
        <v>33210</v>
      </c>
      <c r="C1735" s="2" t="s">
        <v>505</v>
      </c>
      <c r="D1735" s="2">
        <v>2210101</v>
      </c>
      <c r="E1735" s="2" t="s">
        <v>505</v>
      </c>
      <c r="F1735" s="2" t="str">
        <f t="shared" si="146"/>
        <v>4332102210101</v>
      </c>
      <c r="G1735" s="2" t="s">
        <v>193</v>
      </c>
      <c r="H1735" s="4">
        <v>300</v>
      </c>
      <c r="I1735" s="4">
        <v>0</v>
      </c>
      <c r="J1735" s="4">
        <v>300</v>
      </c>
      <c r="K1735" s="4">
        <v>543.82000000000005</v>
      </c>
      <c r="L1735" s="4">
        <v>543.82000000000005</v>
      </c>
      <c r="M1735" s="4">
        <v>543.82000000000005</v>
      </c>
      <c r="N1735" s="4">
        <v>0</v>
      </c>
      <c r="O1735" s="4">
        <v>-243.82</v>
      </c>
      <c r="P1735" s="20">
        <f t="shared" si="147"/>
        <v>1.8127333333333335</v>
      </c>
      <c r="Q1735" s="20">
        <f t="shared" si="148"/>
        <v>1.8127333333333335</v>
      </c>
      <c r="R1735" s="34">
        <f t="shared" si="149"/>
        <v>243.82000000000005</v>
      </c>
      <c r="S1735" s="34">
        <f t="shared" si="150"/>
        <v>243.82000000000005</v>
      </c>
    </row>
    <row r="1736" spans="1:19" hidden="1" x14ac:dyDescent="0.25">
      <c r="A1736" s="2">
        <v>4</v>
      </c>
      <c r="B1736" s="2">
        <v>33220</v>
      </c>
      <c r="C1736" s="2" t="s">
        <v>505</v>
      </c>
      <c r="D1736" s="2">
        <v>2210101</v>
      </c>
      <c r="E1736" s="2" t="s">
        <v>505</v>
      </c>
      <c r="F1736" s="2" t="str">
        <f t="shared" si="146"/>
        <v>4332202210101</v>
      </c>
      <c r="G1736" s="2" t="s">
        <v>193</v>
      </c>
      <c r="H1736" s="4">
        <v>100</v>
      </c>
      <c r="I1736" s="4">
        <v>0</v>
      </c>
      <c r="J1736" s="4">
        <v>100</v>
      </c>
      <c r="K1736" s="4">
        <v>60.23</v>
      </c>
      <c r="L1736" s="4">
        <v>60.23</v>
      </c>
      <c r="M1736" s="4">
        <v>60.23</v>
      </c>
      <c r="N1736" s="4">
        <v>0</v>
      </c>
      <c r="O1736" s="4">
        <v>39.770000000000003</v>
      </c>
      <c r="P1736" s="20">
        <f t="shared" si="147"/>
        <v>0.60229999999999995</v>
      </c>
      <c r="Q1736" s="20">
        <f t="shared" si="148"/>
        <v>0.60229999999999995</v>
      </c>
      <c r="R1736" s="34">
        <f t="shared" si="149"/>
        <v>-39.770000000000003</v>
      </c>
      <c r="S1736" s="34">
        <f t="shared" si="150"/>
        <v>-39.770000000000003</v>
      </c>
    </row>
    <row r="1737" spans="1:19" hidden="1" x14ac:dyDescent="0.25">
      <c r="A1737" s="2">
        <v>4</v>
      </c>
      <c r="B1737" s="2">
        <v>33301</v>
      </c>
      <c r="C1737" s="2" t="s">
        <v>505</v>
      </c>
      <c r="D1737" s="2">
        <v>2210101</v>
      </c>
      <c r="E1737" s="2" t="s">
        <v>505</v>
      </c>
      <c r="F1737" s="2" t="str">
        <f t="shared" si="146"/>
        <v>4333012210101</v>
      </c>
      <c r="G1737" s="2" t="s">
        <v>193</v>
      </c>
      <c r="H1737" s="4">
        <v>100</v>
      </c>
      <c r="I1737" s="4">
        <v>0</v>
      </c>
      <c r="J1737" s="4">
        <v>100</v>
      </c>
      <c r="K1737" s="4">
        <v>106.62</v>
      </c>
      <c r="L1737" s="4">
        <v>106.62</v>
      </c>
      <c r="M1737" s="4">
        <v>106.62</v>
      </c>
      <c r="N1737" s="4">
        <v>0</v>
      </c>
      <c r="O1737" s="4">
        <v>-6.62</v>
      </c>
      <c r="P1737" s="20">
        <f t="shared" si="147"/>
        <v>1.0662</v>
      </c>
      <c r="Q1737" s="20">
        <f t="shared" si="148"/>
        <v>1.0662</v>
      </c>
      <c r="R1737" s="34">
        <f t="shared" si="149"/>
        <v>6.6200000000000045</v>
      </c>
      <c r="S1737" s="34">
        <f t="shared" si="150"/>
        <v>6.6200000000000045</v>
      </c>
    </row>
    <row r="1738" spans="1:19" hidden="1" x14ac:dyDescent="0.25">
      <c r="A1738" s="2">
        <v>4</v>
      </c>
      <c r="B1738" s="2">
        <v>33302</v>
      </c>
      <c r="C1738" s="2" t="s">
        <v>505</v>
      </c>
      <c r="D1738" s="2">
        <v>2210101</v>
      </c>
      <c r="E1738" s="2" t="s">
        <v>505</v>
      </c>
      <c r="F1738" s="2" t="str">
        <f t="shared" si="146"/>
        <v>4333022210101</v>
      </c>
      <c r="G1738" s="2" t="s">
        <v>193</v>
      </c>
      <c r="H1738" s="4">
        <v>200</v>
      </c>
      <c r="I1738" s="4">
        <v>0</v>
      </c>
      <c r="J1738" s="4">
        <v>200</v>
      </c>
      <c r="K1738" s="4">
        <v>62.83</v>
      </c>
      <c r="L1738" s="4">
        <v>62.83</v>
      </c>
      <c r="M1738" s="4">
        <v>62.83</v>
      </c>
      <c r="N1738" s="4">
        <v>0</v>
      </c>
      <c r="O1738" s="4">
        <v>137.16999999999999</v>
      </c>
      <c r="P1738" s="20">
        <f t="shared" si="147"/>
        <v>0.31414999999999998</v>
      </c>
      <c r="Q1738" s="20">
        <f t="shared" si="148"/>
        <v>0.31414999999999998</v>
      </c>
      <c r="R1738" s="34">
        <f t="shared" si="149"/>
        <v>-137.17000000000002</v>
      </c>
      <c r="S1738" s="34">
        <f t="shared" si="150"/>
        <v>-137.17000000000002</v>
      </c>
    </row>
    <row r="1739" spans="1:19" hidden="1" x14ac:dyDescent="0.25">
      <c r="A1739" s="2">
        <v>4</v>
      </c>
      <c r="B1739" s="2">
        <v>33401</v>
      </c>
      <c r="C1739" s="2" t="s">
        <v>505</v>
      </c>
      <c r="D1739" s="2">
        <v>2210101</v>
      </c>
      <c r="E1739" s="2" t="s">
        <v>505</v>
      </c>
      <c r="F1739" s="2" t="str">
        <f t="shared" si="146"/>
        <v>4334012210101</v>
      </c>
      <c r="G1739" s="2" t="s">
        <v>193</v>
      </c>
      <c r="H1739" s="4">
        <v>300</v>
      </c>
      <c r="I1739" s="4">
        <v>0</v>
      </c>
      <c r="J1739" s="4">
        <v>300</v>
      </c>
      <c r="K1739" s="4">
        <v>55.35</v>
      </c>
      <c r="L1739" s="4">
        <v>55.35</v>
      </c>
      <c r="M1739" s="4">
        <v>55.35</v>
      </c>
      <c r="N1739" s="4">
        <v>0</v>
      </c>
      <c r="O1739" s="4">
        <v>244.65</v>
      </c>
      <c r="P1739" s="20">
        <f t="shared" si="147"/>
        <v>0.1845</v>
      </c>
      <c r="Q1739" s="20">
        <f t="shared" si="148"/>
        <v>0.1845</v>
      </c>
      <c r="R1739" s="34">
        <f t="shared" si="149"/>
        <v>-244.65</v>
      </c>
      <c r="S1739" s="34">
        <f t="shared" si="150"/>
        <v>-244.65</v>
      </c>
    </row>
    <row r="1740" spans="1:19" hidden="1" x14ac:dyDescent="0.25">
      <c r="A1740" s="2">
        <v>4</v>
      </c>
      <c r="B1740" s="2">
        <v>33700</v>
      </c>
      <c r="C1740" s="2" t="s">
        <v>505</v>
      </c>
      <c r="D1740" s="2">
        <v>2210101</v>
      </c>
      <c r="E1740" s="2" t="s">
        <v>505</v>
      </c>
      <c r="F1740" s="2" t="str">
        <f t="shared" si="146"/>
        <v>4337002210101</v>
      </c>
      <c r="G1740" s="2" t="s">
        <v>193</v>
      </c>
      <c r="H1740" s="4">
        <v>300</v>
      </c>
      <c r="I1740" s="4">
        <v>0</v>
      </c>
      <c r="J1740" s="4">
        <v>300</v>
      </c>
      <c r="K1740" s="4">
        <v>177.44</v>
      </c>
      <c r="L1740" s="4">
        <v>177.44</v>
      </c>
      <c r="M1740" s="4">
        <v>177.44</v>
      </c>
      <c r="N1740" s="4">
        <v>0</v>
      </c>
      <c r="O1740" s="4">
        <v>122.56</v>
      </c>
      <c r="P1740" s="20">
        <f t="shared" si="147"/>
        <v>0.5914666666666667</v>
      </c>
      <c r="Q1740" s="20">
        <f t="shared" si="148"/>
        <v>0.5914666666666667</v>
      </c>
      <c r="R1740" s="34">
        <f t="shared" si="149"/>
        <v>-122.56</v>
      </c>
      <c r="S1740" s="34">
        <f t="shared" si="150"/>
        <v>-122.56</v>
      </c>
    </row>
    <row r="1741" spans="1:19" hidden="1" x14ac:dyDescent="0.25">
      <c r="A1741" s="2">
        <v>4</v>
      </c>
      <c r="B1741" s="2">
        <v>34200</v>
      </c>
      <c r="C1741" s="2" t="s">
        <v>505</v>
      </c>
      <c r="D1741" s="2">
        <v>2210101</v>
      </c>
      <c r="E1741" s="2" t="s">
        <v>505</v>
      </c>
      <c r="F1741" s="2" t="str">
        <f t="shared" si="146"/>
        <v>4342002210101</v>
      </c>
      <c r="G1741" s="2" t="s">
        <v>193</v>
      </c>
      <c r="H1741" s="4">
        <v>3000</v>
      </c>
      <c r="I1741" s="4">
        <v>0</v>
      </c>
      <c r="J1741" s="4">
        <v>3000</v>
      </c>
      <c r="K1741" s="4">
        <v>5513.21</v>
      </c>
      <c r="L1741" s="4">
        <v>5513.21</v>
      </c>
      <c r="M1741" s="4">
        <v>5513.21</v>
      </c>
      <c r="N1741" s="4">
        <v>0</v>
      </c>
      <c r="O1741" s="4">
        <v>-2513.21</v>
      </c>
      <c r="P1741" s="20">
        <f t="shared" si="147"/>
        <v>1.8377366666666666</v>
      </c>
      <c r="Q1741" s="20">
        <f t="shared" si="148"/>
        <v>1.8377366666666666</v>
      </c>
      <c r="R1741" s="34">
        <f t="shared" si="149"/>
        <v>2513.21</v>
      </c>
      <c r="S1741" s="34">
        <f t="shared" si="150"/>
        <v>2513.21</v>
      </c>
    </row>
    <row r="1742" spans="1:19" hidden="1" x14ac:dyDescent="0.25">
      <c r="A1742" s="2">
        <v>4</v>
      </c>
      <c r="B1742" s="2">
        <v>34201</v>
      </c>
      <c r="C1742" s="2" t="s">
        <v>505</v>
      </c>
      <c r="D1742" s="2">
        <v>2210101</v>
      </c>
      <c r="E1742" s="2" t="s">
        <v>505</v>
      </c>
      <c r="F1742" s="2" t="str">
        <f t="shared" si="146"/>
        <v>4342012210101</v>
      </c>
      <c r="G1742" s="2" t="s">
        <v>193</v>
      </c>
      <c r="H1742" s="4">
        <v>200</v>
      </c>
      <c r="I1742" s="4">
        <v>0</v>
      </c>
      <c r="J1742" s="4">
        <v>200</v>
      </c>
      <c r="K1742" s="4">
        <v>4.88</v>
      </c>
      <c r="L1742" s="4">
        <v>4.88</v>
      </c>
      <c r="M1742" s="4">
        <v>4.88</v>
      </c>
      <c r="N1742" s="4">
        <v>0</v>
      </c>
      <c r="O1742" s="4">
        <v>195.12</v>
      </c>
      <c r="P1742" s="20">
        <f t="shared" si="147"/>
        <v>2.4399999999999998E-2</v>
      </c>
      <c r="Q1742" s="20">
        <f t="shared" si="148"/>
        <v>2.4399999999999998E-2</v>
      </c>
      <c r="R1742" s="34">
        <f t="shared" si="149"/>
        <v>-195.12</v>
      </c>
      <c r="S1742" s="34">
        <f t="shared" si="150"/>
        <v>-195.12</v>
      </c>
    </row>
    <row r="1743" spans="1:19" hidden="1" x14ac:dyDescent="0.25">
      <c r="A1743" s="2">
        <v>4</v>
      </c>
      <c r="B1743" s="2">
        <v>34202</v>
      </c>
      <c r="C1743" s="2" t="s">
        <v>505</v>
      </c>
      <c r="D1743" s="2">
        <v>2210101</v>
      </c>
      <c r="E1743" s="2" t="s">
        <v>505</v>
      </c>
      <c r="F1743" s="2" t="str">
        <f t="shared" si="146"/>
        <v>4342022210101</v>
      </c>
      <c r="G1743" s="2" t="s">
        <v>193</v>
      </c>
      <c r="H1743" s="4">
        <v>4000</v>
      </c>
      <c r="I1743" s="4">
        <v>12000</v>
      </c>
      <c r="J1743" s="4">
        <v>16000</v>
      </c>
      <c r="K1743" s="4">
        <v>15013.73</v>
      </c>
      <c r="L1743" s="4">
        <v>15013.73</v>
      </c>
      <c r="M1743" s="4">
        <v>15013.73</v>
      </c>
      <c r="N1743" s="4">
        <v>0</v>
      </c>
      <c r="O1743" s="4">
        <v>986.27</v>
      </c>
      <c r="P1743" s="20">
        <f t="shared" si="147"/>
        <v>3.7534324999999997</v>
      </c>
      <c r="Q1743" s="20">
        <f t="shared" si="148"/>
        <v>0.93835812499999993</v>
      </c>
      <c r="R1743" s="34">
        <f t="shared" si="149"/>
        <v>11013.73</v>
      </c>
      <c r="S1743" s="34">
        <f t="shared" si="150"/>
        <v>-986.27000000000044</v>
      </c>
    </row>
    <row r="1744" spans="1:19" hidden="1" x14ac:dyDescent="0.25">
      <c r="A1744" s="2">
        <v>4</v>
      </c>
      <c r="B1744" s="2">
        <v>34203</v>
      </c>
      <c r="C1744" s="2" t="s">
        <v>505</v>
      </c>
      <c r="D1744" s="2">
        <v>2210101</v>
      </c>
      <c r="E1744" s="2" t="s">
        <v>505</v>
      </c>
      <c r="F1744" s="2" t="str">
        <f t="shared" si="146"/>
        <v>4342032210101</v>
      </c>
      <c r="G1744" s="2" t="s">
        <v>193</v>
      </c>
      <c r="H1744" s="4">
        <v>20000</v>
      </c>
      <c r="I1744" s="4">
        <v>0</v>
      </c>
      <c r="J1744" s="4">
        <v>20000</v>
      </c>
      <c r="K1744" s="4">
        <v>5886.87</v>
      </c>
      <c r="L1744" s="4">
        <v>5886.87</v>
      </c>
      <c r="M1744" s="4">
        <v>5886.87</v>
      </c>
      <c r="N1744" s="4">
        <v>0</v>
      </c>
      <c r="O1744" s="4">
        <v>14113.13</v>
      </c>
      <c r="P1744" s="20">
        <f t="shared" si="147"/>
        <v>0.29434349999999998</v>
      </c>
      <c r="Q1744" s="20">
        <f t="shared" si="148"/>
        <v>0.29434349999999998</v>
      </c>
      <c r="R1744" s="34">
        <f t="shared" si="149"/>
        <v>-14113.130000000001</v>
      </c>
      <c r="S1744" s="34">
        <f t="shared" si="150"/>
        <v>-14113.130000000001</v>
      </c>
    </row>
    <row r="1745" spans="1:19" hidden="1" x14ac:dyDescent="0.25">
      <c r="A1745" s="2">
        <v>4</v>
      </c>
      <c r="B1745" s="2">
        <v>43201</v>
      </c>
      <c r="C1745" s="2" t="s">
        <v>505</v>
      </c>
      <c r="D1745" s="2">
        <v>2210101</v>
      </c>
      <c r="E1745" s="2" t="s">
        <v>505</v>
      </c>
      <c r="F1745" s="2" t="str">
        <f t="shared" si="146"/>
        <v>4432012210101</v>
      </c>
      <c r="G1745" s="2" t="s">
        <v>193</v>
      </c>
      <c r="H1745" s="4">
        <v>400</v>
      </c>
      <c r="I1745" s="4">
        <v>0</v>
      </c>
      <c r="J1745" s="4">
        <v>400</v>
      </c>
      <c r="K1745" s="4">
        <v>828.65</v>
      </c>
      <c r="L1745" s="4">
        <v>828.65</v>
      </c>
      <c r="M1745" s="4">
        <v>828.65</v>
      </c>
      <c r="N1745" s="4">
        <v>0</v>
      </c>
      <c r="O1745" s="4">
        <v>-428.65</v>
      </c>
      <c r="P1745" s="20">
        <f t="shared" si="147"/>
        <v>2.071625</v>
      </c>
      <c r="Q1745" s="20">
        <f t="shared" si="148"/>
        <v>2.071625</v>
      </c>
      <c r="R1745" s="34">
        <f t="shared" si="149"/>
        <v>428.65</v>
      </c>
      <c r="S1745" s="34">
        <f t="shared" si="150"/>
        <v>428.65</v>
      </c>
    </row>
    <row r="1746" spans="1:19" hidden="1" x14ac:dyDescent="0.25">
      <c r="A1746" s="2">
        <v>8</v>
      </c>
      <c r="B1746" s="2">
        <v>31100</v>
      </c>
      <c r="C1746" s="2" t="s">
        <v>507</v>
      </c>
      <c r="D1746" s="2">
        <v>4800011</v>
      </c>
      <c r="E1746" s="2" t="s">
        <v>507</v>
      </c>
      <c r="F1746" s="2" t="str">
        <f t="shared" si="146"/>
        <v>8311004800011</v>
      </c>
      <c r="G1746" s="2" t="s">
        <v>397</v>
      </c>
      <c r="H1746" s="4">
        <v>500</v>
      </c>
      <c r="I1746" s="4">
        <v>0</v>
      </c>
      <c r="J1746" s="4">
        <v>500</v>
      </c>
      <c r="K1746" s="4">
        <v>500</v>
      </c>
      <c r="L1746" s="4">
        <v>498.42</v>
      </c>
      <c r="M1746" s="4">
        <v>498.42</v>
      </c>
      <c r="N1746" s="4">
        <v>0</v>
      </c>
      <c r="O1746" s="4">
        <v>1.58</v>
      </c>
      <c r="P1746" s="20">
        <f t="shared" si="147"/>
        <v>0.99684000000000006</v>
      </c>
      <c r="Q1746" s="20">
        <f t="shared" si="148"/>
        <v>0.99684000000000006</v>
      </c>
      <c r="R1746" s="34">
        <f t="shared" si="149"/>
        <v>-1.5799999999999841</v>
      </c>
      <c r="S1746" s="34">
        <f t="shared" si="150"/>
        <v>-1.5799999999999841</v>
      </c>
    </row>
    <row r="1747" spans="1:19" hidden="1" x14ac:dyDescent="0.25">
      <c r="A1747" s="2">
        <v>8</v>
      </c>
      <c r="B1747" s="2">
        <v>31100</v>
      </c>
      <c r="C1747" s="2" t="s">
        <v>507</v>
      </c>
      <c r="D1747" s="2">
        <v>4800027</v>
      </c>
      <c r="E1747" s="2" t="s">
        <v>507</v>
      </c>
      <c r="F1747" s="2" t="str">
        <f t="shared" si="146"/>
        <v>8311004800027</v>
      </c>
      <c r="G1747" s="2" t="s">
        <v>398</v>
      </c>
      <c r="H1747" s="4">
        <v>700</v>
      </c>
      <c r="I1747" s="4">
        <v>700</v>
      </c>
      <c r="J1747" s="4">
        <v>1400</v>
      </c>
      <c r="K1747" s="4">
        <v>1400</v>
      </c>
      <c r="L1747" s="4">
        <v>700</v>
      </c>
      <c r="M1747" s="4">
        <v>700</v>
      </c>
      <c r="N1747" s="4">
        <v>0</v>
      </c>
      <c r="O1747" s="4">
        <v>700</v>
      </c>
      <c r="P1747" s="20">
        <f t="shared" si="147"/>
        <v>1</v>
      </c>
      <c r="Q1747" s="20">
        <f t="shared" si="148"/>
        <v>0.5</v>
      </c>
      <c r="R1747" s="34">
        <f t="shared" si="149"/>
        <v>0</v>
      </c>
      <c r="S1747" s="34">
        <f t="shared" si="150"/>
        <v>-700</v>
      </c>
    </row>
    <row r="1748" spans="1:19" hidden="1" x14ac:dyDescent="0.25">
      <c r="A1748" s="2">
        <v>8</v>
      </c>
      <c r="B1748" s="2">
        <v>31100</v>
      </c>
      <c r="C1748" s="2" t="s">
        <v>507</v>
      </c>
      <c r="D1748" s="2">
        <v>4800030</v>
      </c>
      <c r="E1748" s="2" t="s">
        <v>507</v>
      </c>
      <c r="F1748" s="2" t="str">
        <f t="shared" si="146"/>
        <v>8311004800030</v>
      </c>
      <c r="G1748" s="2" t="s">
        <v>399</v>
      </c>
      <c r="H1748" s="4">
        <v>700</v>
      </c>
      <c r="I1748" s="4">
        <v>700</v>
      </c>
      <c r="J1748" s="4">
        <v>1400</v>
      </c>
      <c r="K1748" s="4">
        <v>700</v>
      </c>
      <c r="L1748" s="4">
        <v>0</v>
      </c>
      <c r="M1748" s="4">
        <v>0</v>
      </c>
      <c r="N1748" s="4">
        <v>0</v>
      </c>
      <c r="O1748" s="4">
        <v>1400</v>
      </c>
      <c r="P1748" s="20">
        <f t="shared" si="147"/>
        <v>0</v>
      </c>
      <c r="Q1748" s="20">
        <f t="shared" si="148"/>
        <v>0</v>
      </c>
      <c r="R1748" s="34">
        <f t="shared" si="149"/>
        <v>-700</v>
      </c>
      <c r="S1748" s="34">
        <f t="shared" si="150"/>
        <v>-1400</v>
      </c>
    </row>
    <row r="1749" spans="1:19" hidden="1" x14ac:dyDescent="0.25">
      <c r="A1749" s="2">
        <v>8</v>
      </c>
      <c r="B1749" s="2">
        <v>31100</v>
      </c>
      <c r="C1749" s="2" t="s">
        <v>507</v>
      </c>
      <c r="D1749" s="2">
        <v>4800077</v>
      </c>
      <c r="E1749" s="2" t="s">
        <v>507</v>
      </c>
      <c r="F1749" s="2" t="str">
        <f t="shared" si="146"/>
        <v>8311004800077</v>
      </c>
      <c r="G1749" s="2" t="s">
        <v>400</v>
      </c>
      <c r="H1749" s="4">
        <v>1800</v>
      </c>
      <c r="I1749" s="4">
        <v>1800</v>
      </c>
      <c r="J1749" s="4">
        <v>3600</v>
      </c>
      <c r="K1749" s="4">
        <v>3600</v>
      </c>
      <c r="L1749" s="4">
        <v>1800</v>
      </c>
      <c r="M1749" s="4">
        <v>1800</v>
      </c>
      <c r="N1749" s="4">
        <v>0</v>
      </c>
      <c r="O1749" s="4">
        <v>1800</v>
      </c>
      <c r="P1749" s="20">
        <f t="shared" si="147"/>
        <v>1</v>
      </c>
      <c r="Q1749" s="20">
        <f t="shared" si="148"/>
        <v>0.5</v>
      </c>
      <c r="R1749" s="34">
        <f t="shared" si="149"/>
        <v>0</v>
      </c>
      <c r="S1749" s="34">
        <f t="shared" si="150"/>
        <v>-1800</v>
      </c>
    </row>
    <row r="1750" spans="1:19" hidden="1" x14ac:dyDescent="0.25">
      <c r="A1750" s="2">
        <v>8</v>
      </c>
      <c r="B1750" s="2">
        <v>31100</v>
      </c>
      <c r="C1750" s="2" t="s">
        <v>507</v>
      </c>
      <c r="D1750" s="2">
        <v>4800088</v>
      </c>
      <c r="E1750" s="2" t="s">
        <v>507</v>
      </c>
      <c r="F1750" s="2" t="str">
        <f t="shared" si="146"/>
        <v>8311004800088</v>
      </c>
      <c r="G1750" s="2" t="s">
        <v>401</v>
      </c>
      <c r="H1750" s="4">
        <v>2700</v>
      </c>
      <c r="I1750" s="4">
        <v>0</v>
      </c>
      <c r="J1750" s="4">
        <v>2700</v>
      </c>
      <c r="K1750" s="4">
        <v>2700</v>
      </c>
      <c r="L1750" s="4">
        <v>2700</v>
      </c>
      <c r="M1750" s="4">
        <v>2700</v>
      </c>
      <c r="N1750" s="4">
        <v>0</v>
      </c>
      <c r="O1750" s="4">
        <v>0</v>
      </c>
      <c r="P1750" s="20">
        <f t="shared" si="147"/>
        <v>1</v>
      </c>
      <c r="Q1750" s="20">
        <f t="shared" si="148"/>
        <v>1</v>
      </c>
      <c r="R1750" s="34">
        <f t="shared" si="149"/>
        <v>0</v>
      </c>
      <c r="S1750" s="34">
        <f t="shared" si="150"/>
        <v>0</v>
      </c>
    </row>
    <row r="1751" spans="1:19" hidden="1" x14ac:dyDescent="0.25">
      <c r="A1751" s="2">
        <v>4</v>
      </c>
      <c r="B1751" s="2">
        <v>43301</v>
      </c>
      <c r="C1751" s="2" t="s">
        <v>505</v>
      </c>
      <c r="D1751" s="2">
        <v>2210101</v>
      </c>
      <c r="E1751" s="2" t="s">
        <v>505</v>
      </c>
      <c r="F1751" s="2" t="str">
        <f t="shared" ref="F1751:F1814" si="151">_xlfn.CONCAT(A1751,B1751,D1751)</f>
        <v>4433012210101</v>
      </c>
      <c r="G1751" s="2" t="s">
        <v>193</v>
      </c>
      <c r="H1751" s="4">
        <v>200</v>
      </c>
      <c r="I1751" s="4">
        <v>0</v>
      </c>
      <c r="J1751" s="4">
        <v>200</v>
      </c>
      <c r="K1751" s="4">
        <v>29.3</v>
      </c>
      <c r="L1751" s="4">
        <v>29.3</v>
      </c>
      <c r="M1751" s="4">
        <v>29.3</v>
      </c>
      <c r="N1751" s="4">
        <v>0</v>
      </c>
      <c r="O1751" s="4">
        <v>170.7</v>
      </c>
      <c r="P1751" s="20">
        <f t="shared" ref="P1751:P1814" si="152">(L1751*100%)/H1751</f>
        <v>0.14649999999999999</v>
      </c>
      <c r="Q1751" s="20">
        <f t="shared" si="148"/>
        <v>0.14649999999999999</v>
      </c>
      <c r="R1751" s="34">
        <f t="shared" si="149"/>
        <v>-170.7</v>
      </c>
      <c r="S1751" s="34">
        <f t="shared" si="150"/>
        <v>-170.7</v>
      </c>
    </row>
    <row r="1752" spans="1:19" hidden="1" x14ac:dyDescent="0.25">
      <c r="A1752" s="2">
        <v>4</v>
      </c>
      <c r="B1752" s="2">
        <v>44200</v>
      </c>
      <c r="C1752" s="2" t="s">
        <v>505</v>
      </c>
      <c r="D1752" s="2">
        <v>2210101</v>
      </c>
      <c r="E1752" s="2" t="s">
        <v>505</v>
      </c>
      <c r="F1752" s="2" t="str">
        <f t="shared" si="151"/>
        <v>4442002210101</v>
      </c>
      <c r="G1752" s="2" t="s">
        <v>193</v>
      </c>
      <c r="H1752" s="4">
        <v>1000</v>
      </c>
      <c r="I1752" s="4">
        <v>0</v>
      </c>
      <c r="J1752" s="4">
        <v>1000</v>
      </c>
      <c r="K1752" s="4">
        <v>757.83</v>
      </c>
      <c r="L1752" s="4">
        <v>757.83</v>
      </c>
      <c r="M1752" s="4">
        <v>757.83</v>
      </c>
      <c r="N1752" s="4">
        <v>0</v>
      </c>
      <c r="O1752" s="4">
        <v>242.17</v>
      </c>
      <c r="P1752" s="20">
        <f t="shared" si="152"/>
        <v>0.75783</v>
      </c>
      <c r="Q1752" s="20">
        <f t="shared" si="148"/>
        <v>0.75783</v>
      </c>
      <c r="R1752" s="34">
        <f t="shared" si="149"/>
        <v>-242.16999999999996</v>
      </c>
      <c r="S1752" s="34">
        <f t="shared" si="150"/>
        <v>-242.16999999999996</v>
      </c>
    </row>
    <row r="1753" spans="1:19" hidden="1" x14ac:dyDescent="0.25">
      <c r="A1753" s="2">
        <v>4</v>
      </c>
      <c r="B1753" s="2">
        <v>45901</v>
      </c>
      <c r="C1753" s="2" t="s">
        <v>505</v>
      </c>
      <c r="D1753" s="2">
        <v>2210101</v>
      </c>
      <c r="E1753" s="2" t="s">
        <v>505</v>
      </c>
      <c r="F1753" s="2" t="str">
        <f t="shared" si="151"/>
        <v>4459012210101</v>
      </c>
      <c r="G1753" s="2" t="s">
        <v>193</v>
      </c>
      <c r="H1753" s="4">
        <v>300</v>
      </c>
      <c r="I1753" s="4">
        <v>0</v>
      </c>
      <c r="J1753" s="4">
        <v>300</v>
      </c>
      <c r="K1753" s="4">
        <v>174.19</v>
      </c>
      <c r="L1753" s="4">
        <v>174.19</v>
      </c>
      <c r="M1753" s="4">
        <v>174.19</v>
      </c>
      <c r="N1753" s="4">
        <v>0</v>
      </c>
      <c r="O1753" s="4">
        <v>125.81</v>
      </c>
      <c r="P1753" s="20">
        <f t="shared" si="152"/>
        <v>0.58063333333333333</v>
      </c>
      <c r="Q1753" s="20">
        <f t="shared" si="148"/>
        <v>0.58063333333333333</v>
      </c>
      <c r="R1753" s="34">
        <f t="shared" si="149"/>
        <v>-125.81</v>
      </c>
      <c r="S1753" s="34">
        <f t="shared" si="150"/>
        <v>-125.81</v>
      </c>
    </row>
    <row r="1754" spans="1:19" hidden="1" x14ac:dyDescent="0.25">
      <c r="A1754" s="2">
        <v>4</v>
      </c>
      <c r="B1754" s="2">
        <v>49100</v>
      </c>
      <c r="C1754" s="2" t="s">
        <v>505</v>
      </c>
      <c r="D1754" s="2">
        <v>2210101</v>
      </c>
      <c r="E1754" s="2" t="s">
        <v>505</v>
      </c>
      <c r="F1754" s="2" t="str">
        <f t="shared" si="151"/>
        <v>4491002210101</v>
      </c>
      <c r="G1754" s="2" t="s">
        <v>193</v>
      </c>
      <c r="H1754" s="4">
        <v>100</v>
      </c>
      <c r="I1754" s="4">
        <v>0</v>
      </c>
      <c r="J1754" s="4">
        <v>100</v>
      </c>
      <c r="K1754" s="4">
        <v>129.84</v>
      </c>
      <c r="L1754" s="4">
        <v>129.84</v>
      </c>
      <c r="M1754" s="4">
        <v>129.84</v>
      </c>
      <c r="N1754" s="4">
        <v>0</v>
      </c>
      <c r="O1754" s="4">
        <v>-29.84</v>
      </c>
      <c r="P1754" s="20">
        <f t="shared" si="152"/>
        <v>1.2984</v>
      </c>
      <c r="Q1754" s="20">
        <f t="shared" si="148"/>
        <v>1.2984</v>
      </c>
      <c r="R1754" s="34">
        <f t="shared" si="149"/>
        <v>29.840000000000003</v>
      </c>
      <c r="S1754" s="34">
        <f t="shared" si="150"/>
        <v>29.840000000000003</v>
      </c>
    </row>
    <row r="1755" spans="1:19" hidden="1" x14ac:dyDescent="0.25">
      <c r="A1755" s="2">
        <v>4</v>
      </c>
      <c r="B1755" s="2">
        <v>92000</v>
      </c>
      <c r="C1755" s="2" t="s">
        <v>505</v>
      </c>
      <c r="D1755" s="2">
        <v>2210101</v>
      </c>
      <c r="E1755" s="2" t="s">
        <v>505</v>
      </c>
      <c r="F1755" s="2" t="str">
        <f t="shared" si="151"/>
        <v>4920002210101</v>
      </c>
      <c r="G1755" s="2" t="s">
        <v>193</v>
      </c>
      <c r="H1755" s="4">
        <v>500</v>
      </c>
      <c r="I1755" s="4">
        <v>0</v>
      </c>
      <c r="J1755" s="4">
        <v>500</v>
      </c>
      <c r="K1755" s="4">
        <v>733.63</v>
      </c>
      <c r="L1755" s="4">
        <v>733.63</v>
      </c>
      <c r="M1755" s="4">
        <v>733.63</v>
      </c>
      <c r="N1755" s="4">
        <v>0</v>
      </c>
      <c r="O1755" s="4">
        <v>-233.63</v>
      </c>
      <c r="P1755" s="20">
        <f t="shared" si="152"/>
        <v>1.46726</v>
      </c>
      <c r="Q1755" s="20">
        <f t="shared" si="148"/>
        <v>1.46726</v>
      </c>
      <c r="R1755" s="34">
        <f t="shared" si="149"/>
        <v>233.63</v>
      </c>
      <c r="S1755" s="34">
        <f t="shared" si="150"/>
        <v>233.63</v>
      </c>
    </row>
    <row r="1756" spans="1:19" hidden="1" x14ac:dyDescent="0.25">
      <c r="A1756" s="2">
        <v>4</v>
      </c>
      <c r="B1756" s="2">
        <v>92001</v>
      </c>
      <c r="C1756" s="2" t="s">
        <v>505</v>
      </c>
      <c r="D1756" s="2">
        <v>2210101</v>
      </c>
      <c r="E1756" s="2" t="s">
        <v>505</v>
      </c>
      <c r="F1756" s="2" t="str">
        <f t="shared" si="151"/>
        <v>4920012210101</v>
      </c>
      <c r="G1756" s="2" t="s">
        <v>193</v>
      </c>
      <c r="H1756" s="4">
        <v>100</v>
      </c>
      <c r="I1756" s="4">
        <v>0</v>
      </c>
      <c r="J1756" s="4">
        <v>100</v>
      </c>
      <c r="K1756" s="4">
        <v>62.83</v>
      </c>
      <c r="L1756" s="4">
        <v>62.83</v>
      </c>
      <c r="M1756" s="4">
        <v>62.83</v>
      </c>
      <c r="N1756" s="4">
        <v>0</v>
      </c>
      <c r="O1756" s="4">
        <v>37.17</v>
      </c>
      <c r="P1756" s="20">
        <f t="shared" si="152"/>
        <v>0.62829999999999997</v>
      </c>
      <c r="Q1756" s="20">
        <f t="shared" si="148"/>
        <v>0.62829999999999997</v>
      </c>
      <c r="R1756" s="34">
        <f t="shared" si="149"/>
        <v>-37.17</v>
      </c>
      <c r="S1756" s="34">
        <f t="shared" si="150"/>
        <v>-37.17</v>
      </c>
    </row>
    <row r="1757" spans="1:19" hidden="1" x14ac:dyDescent="0.25">
      <c r="A1757" s="2">
        <v>4</v>
      </c>
      <c r="B1757" s="2">
        <v>92401</v>
      </c>
      <c r="C1757" s="2" t="s">
        <v>505</v>
      </c>
      <c r="D1757" s="2">
        <v>2210101</v>
      </c>
      <c r="E1757" s="2" t="s">
        <v>505</v>
      </c>
      <c r="F1757" s="2" t="str">
        <f t="shared" si="151"/>
        <v>4924012210101</v>
      </c>
      <c r="G1757" s="2" t="s">
        <v>193</v>
      </c>
      <c r="H1757" s="4">
        <v>100</v>
      </c>
      <c r="I1757" s="4">
        <v>0</v>
      </c>
      <c r="J1757" s="4">
        <v>100</v>
      </c>
      <c r="K1757" s="4">
        <v>0</v>
      </c>
      <c r="L1757" s="4">
        <v>0</v>
      </c>
      <c r="M1757" s="4">
        <v>0</v>
      </c>
      <c r="N1757" s="4">
        <v>0</v>
      </c>
      <c r="O1757" s="4">
        <v>100</v>
      </c>
      <c r="P1757" s="20">
        <f t="shared" si="152"/>
        <v>0</v>
      </c>
      <c r="Q1757" s="20">
        <f t="shared" si="148"/>
        <v>0</v>
      </c>
      <c r="R1757" s="34">
        <f t="shared" si="149"/>
        <v>-100</v>
      </c>
      <c r="S1757" s="34">
        <f t="shared" si="150"/>
        <v>-100</v>
      </c>
    </row>
    <row r="1758" spans="1:19" hidden="1" x14ac:dyDescent="0.25">
      <c r="A1758" s="2">
        <v>4</v>
      </c>
      <c r="B1758" s="2">
        <v>92402</v>
      </c>
      <c r="C1758" s="2" t="s">
        <v>505</v>
      </c>
      <c r="D1758" s="2">
        <v>2210101</v>
      </c>
      <c r="E1758" s="2" t="s">
        <v>505</v>
      </c>
      <c r="F1758" s="2" t="str">
        <f t="shared" si="151"/>
        <v>4924022210101</v>
      </c>
      <c r="G1758" s="2" t="s">
        <v>193</v>
      </c>
      <c r="H1758" s="4">
        <v>1800</v>
      </c>
      <c r="I1758" s="4">
        <v>0</v>
      </c>
      <c r="J1758" s="4">
        <v>1800</v>
      </c>
      <c r="K1758" s="4">
        <v>1889.71</v>
      </c>
      <c r="L1758" s="4">
        <v>1889.71</v>
      </c>
      <c r="M1758" s="4">
        <v>1889.71</v>
      </c>
      <c r="N1758" s="4">
        <v>0</v>
      </c>
      <c r="O1758" s="4">
        <v>-89.71</v>
      </c>
      <c r="P1758" s="20">
        <f t="shared" si="152"/>
        <v>1.049838888888889</v>
      </c>
      <c r="Q1758" s="20">
        <f t="shared" si="148"/>
        <v>1.049838888888889</v>
      </c>
      <c r="R1758" s="34">
        <f t="shared" si="149"/>
        <v>89.710000000000036</v>
      </c>
      <c r="S1758" s="34">
        <f t="shared" si="150"/>
        <v>89.710000000000036</v>
      </c>
    </row>
    <row r="1759" spans="1:19" hidden="1" x14ac:dyDescent="0.25">
      <c r="A1759" s="2">
        <v>4</v>
      </c>
      <c r="B1759" s="2">
        <v>92403</v>
      </c>
      <c r="C1759" s="2" t="s">
        <v>505</v>
      </c>
      <c r="D1759" s="2">
        <v>2210101</v>
      </c>
      <c r="E1759" s="2" t="s">
        <v>505</v>
      </c>
      <c r="F1759" s="2" t="str">
        <f t="shared" si="151"/>
        <v>4924032210101</v>
      </c>
      <c r="G1759" s="2" t="s">
        <v>193</v>
      </c>
      <c r="H1759" s="4">
        <v>1000</v>
      </c>
      <c r="I1759" s="4">
        <v>0</v>
      </c>
      <c r="J1759" s="4">
        <v>1000</v>
      </c>
      <c r="K1759" s="4">
        <v>1058.3499999999999</v>
      </c>
      <c r="L1759" s="4">
        <v>1058.3499999999999</v>
      </c>
      <c r="M1759" s="4">
        <v>1058.3499999999999</v>
      </c>
      <c r="N1759" s="4">
        <v>0</v>
      </c>
      <c r="O1759" s="4">
        <v>-58.35</v>
      </c>
      <c r="P1759" s="20">
        <f t="shared" si="152"/>
        <v>1.0583499999999999</v>
      </c>
      <c r="Q1759" s="20">
        <f t="shared" si="148"/>
        <v>1.0583499999999999</v>
      </c>
      <c r="R1759" s="34">
        <f t="shared" si="149"/>
        <v>58.349999999999909</v>
      </c>
      <c r="S1759" s="34">
        <f t="shared" si="150"/>
        <v>58.349999999999909</v>
      </c>
    </row>
    <row r="1760" spans="1:19" hidden="1" x14ac:dyDescent="0.25">
      <c r="A1760" s="2">
        <v>4</v>
      </c>
      <c r="B1760" s="2">
        <v>92404</v>
      </c>
      <c r="C1760" s="2" t="s">
        <v>505</v>
      </c>
      <c r="D1760" s="2">
        <v>2210101</v>
      </c>
      <c r="E1760" s="2" t="s">
        <v>505</v>
      </c>
      <c r="F1760" s="2" t="str">
        <f t="shared" si="151"/>
        <v>4924042210101</v>
      </c>
      <c r="G1760" s="2" t="s">
        <v>193</v>
      </c>
      <c r="H1760" s="4">
        <v>130</v>
      </c>
      <c r="I1760" s="4">
        <v>0</v>
      </c>
      <c r="J1760" s="4">
        <v>130</v>
      </c>
      <c r="K1760" s="4">
        <v>176.62</v>
      </c>
      <c r="L1760" s="4">
        <v>176.62</v>
      </c>
      <c r="M1760" s="4">
        <v>176.62</v>
      </c>
      <c r="N1760" s="4">
        <v>0</v>
      </c>
      <c r="O1760" s="4">
        <v>-46.62</v>
      </c>
      <c r="P1760" s="20">
        <f t="shared" si="152"/>
        <v>1.3586153846153846</v>
      </c>
      <c r="Q1760" s="20">
        <f t="shared" si="148"/>
        <v>1.3586153846153846</v>
      </c>
      <c r="R1760" s="34">
        <f t="shared" si="149"/>
        <v>46.620000000000005</v>
      </c>
      <c r="S1760" s="34">
        <f t="shared" si="150"/>
        <v>46.620000000000005</v>
      </c>
    </row>
    <row r="1761" spans="1:19" hidden="1" x14ac:dyDescent="0.25">
      <c r="A1761" s="2">
        <v>4</v>
      </c>
      <c r="B1761" s="2">
        <v>92405</v>
      </c>
      <c r="C1761" s="2" t="s">
        <v>505</v>
      </c>
      <c r="D1761" s="2">
        <v>2210101</v>
      </c>
      <c r="E1761" s="2" t="s">
        <v>505</v>
      </c>
      <c r="F1761" s="2" t="str">
        <f t="shared" si="151"/>
        <v>4924052210101</v>
      </c>
      <c r="G1761" s="2" t="s">
        <v>193</v>
      </c>
      <c r="H1761" s="4">
        <v>450</v>
      </c>
      <c r="I1761" s="4">
        <v>0</v>
      </c>
      <c r="J1761" s="4">
        <v>450</v>
      </c>
      <c r="K1761" s="4">
        <v>560.01</v>
      </c>
      <c r="L1761" s="4">
        <v>560.01</v>
      </c>
      <c r="M1761" s="4">
        <v>560.01</v>
      </c>
      <c r="N1761" s="4">
        <v>0</v>
      </c>
      <c r="O1761" s="4">
        <v>-110.01</v>
      </c>
      <c r="P1761" s="20">
        <f t="shared" si="152"/>
        <v>1.2444666666666666</v>
      </c>
      <c r="Q1761" s="20">
        <f t="shared" si="148"/>
        <v>1.2444666666666666</v>
      </c>
      <c r="R1761" s="34">
        <f t="shared" si="149"/>
        <v>110.00999999999999</v>
      </c>
      <c r="S1761" s="34">
        <f t="shared" si="150"/>
        <v>110.00999999999999</v>
      </c>
    </row>
    <row r="1762" spans="1:19" hidden="1" x14ac:dyDescent="0.25">
      <c r="A1762" s="2">
        <v>4</v>
      </c>
      <c r="B1762" s="2">
        <v>92406</v>
      </c>
      <c r="C1762" s="2" t="s">
        <v>505</v>
      </c>
      <c r="D1762" s="2">
        <v>2210101</v>
      </c>
      <c r="E1762" s="2" t="s">
        <v>505</v>
      </c>
      <c r="F1762" s="2" t="str">
        <f t="shared" si="151"/>
        <v>4924062210101</v>
      </c>
      <c r="G1762" s="2" t="s">
        <v>193</v>
      </c>
      <c r="H1762" s="4">
        <v>350</v>
      </c>
      <c r="I1762" s="4">
        <v>0</v>
      </c>
      <c r="J1762" s="4">
        <v>350</v>
      </c>
      <c r="K1762" s="4">
        <v>211.63</v>
      </c>
      <c r="L1762" s="4">
        <v>211.63</v>
      </c>
      <c r="M1762" s="4">
        <v>211.63</v>
      </c>
      <c r="N1762" s="4">
        <v>0</v>
      </c>
      <c r="O1762" s="4">
        <v>138.37</v>
      </c>
      <c r="P1762" s="20">
        <f t="shared" si="152"/>
        <v>0.60465714285714289</v>
      </c>
      <c r="Q1762" s="20">
        <f t="shared" si="148"/>
        <v>0.60465714285714289</v>
      </c>
      <c r="R1762" s="34">
        <f t="shared" si="149"/>
        <v>-138.37</v>
      </c>
      <c r="S1762" s="34">
        <f t="shared" si="150"/>
        <v>-138.37</v>
      </c>
    </row>
    <row r="1763" spans="1:19" hidden="1" x14ac:dyDescent="0.25">
      <c r="A1763" s="2">
        <v>4</v>
      </c>
      <c r="B1763" s="2">
        <v>15320</v>
      </c>
      <c r="C1763" s="2" t="s">
        <v>505</v>
      </c>
      <c r="D1763" s="2">
        <v>2210102</v>
      </c>
      <c r="E1763" s="2" t="s">
        <v>505</v>
      </c>
      <c r="F1763" s="2" t="str">
        <f t="shared" si="151"/>
        <v>4153202210102</v>
      </c>
      <c r="G1763" s="2" t="s">
        <v>197</v>
      </c>
      <c r="H1763" s="4">
        <v>3000</v>
      </c>
      <c r="I1763" s="4">
        <v>0</v>
      </c>
      <c r="J1763" s="4">
        <v>3000</v>
      </c>
      <c r="K1763" s="4">
        <v>3653.42</v>
      </c>
      <c r="L1763" s="4">
        <v>3653.42</v>
      </c>
      <c r="M1763" s="4">
        <v>3653.42</v>
      </c>
      <c r="N1763" s="4">
        <v>0</v>
      </c>
      <c r="O1763" s="4">
        <v>-653.41999999999996</v>
      </c>
      <c r="P1763" s="20">
        <f t="shared" si="152"/>
        <v>1.2178066666666667</v>
      </c>
      <c r="Q1763" s="20">
        <f t="shared" si="148"/>
        <v>1.2178066666666667</v>
      </c>
      <c r="R1763" s="34">
        <f t="shared" si="149"/>
        <v>653.42000000000007</v>
      </c>
      <c r="S1763" s="34">
        <f t="shared" si="150"/>
        <v>653.42000000000007</v>
      </c>
    </row>
    <row r="1764" spans="1:19" hidden="1" x14ac:dyDescent="0.25">
      <c r="A1764" s="2">
        <v>4</v>
      </c>
      <c r="B1764" s="2">
        <v>17100</v>
      </c>
      <c r="C1764" s="2" t="s">
        <v>505</v>
      </c>
      <c r="D1764" s="2">
        <v>2210102</v>
      </c>
      <c r="E1764" s="2" t="s">
        <v>505</v>
      </c>
      <c r="F1764" s="2" t="str">
        <f t="shared" si="151"/>
        <v>4171002210102</v>
      </c>
      <c r="G1764" s="2" t="s">
        <v>197</v>
      </c>
      <c r="H1764" s="4">
        <v>1000</v>
      </c>
      <c r="I1764" s="4">
        <v>0</v>
      </c>
      <c r="J1764" s="4">
        <v>1000</v>
      </c>
      <c r="K1764" s="4">
        <v>538.41999999999996</v>
      </c>
      <c r="L1764" s="4">
        <v>538.41999999999996</v>
      </c>
      <c r="M1764" s="4">
        <v>538.41999999999996</v>
      </c>
      <c r="N1764" s="4">
        <v>0</v>
      </c>
      <c r="O1764" s="4">
        <v>461.58</v>
      </c>
      <c r="P1764" s="20">
        <f t="shared" si="152"/>
        <v>0.53842000000000001</v>
      </c>
      <c r="Q1764" s="20">
        <f t="shared" si="148"/>
        <v>0.53842000000000001</v>
      </c>
      <c r="R1764" s="34">
        <f t="shared" si="149"/>
        <v>-461.58000000000004</v>
      </c>
      <c r="S1764" s="34">
        <f t="shared" si="150"/>
        <v>-461.58000000000004</v>
      </c>
    </row>
    <row r="1765" spans="1:19" hidden="1" x14ac:dyDescent="0.25">
      <c r="A1765" s="2">
        <v>9</v>
      </c>
      <c r="B1765" s="2">
        <v>34203</v>
      </c>
      <c r="C1765" s="2" t="s">
        <v>505</v>
      </c>
      <c r="D1765" s="2">
        <v>2210300</v>
      </c>
      <c r="E1765" s="2" t="s">
        <v>505</v>
      </c>
      <c r="F1765" s="2" t="str">
        <f t="shared" si="151"/>
        <v>9342032210300</v>
      </c>
      <c r="G1765" s="2" t="s">
        <v>457</v>
      </c>
      <c r="H1765" s="4">
        <v>40000</v>
      </c>
      <c r="I1765" s="4">
        <v>0</v>
      </c>
      <c r="J1765" s="4">
        <v>40000</v>
      </c>
      <c r="K1765" s="4">
        <v>6500</v>
      </c>
      <c r="L1765" s="4">
        <v>5998.13</v>
      </c>
      <c r="M1765" s="4">
        <v>5998.13</v>
      </c>
      <c r="N1765" s="4">
        <v>0</v>
      </c>
      <c r="O1765" s="4">
        <v>34001.870000000003</v>
      </c>
      <c r="P1765" s="20">
        <f t="shared" si="152"/>
        <v>0.14995325000000001</v>
      </c>
      <c r="Q1765" s="20">
        <f t="shared" si="148"/>
        <v>0.14995325000000001</v>
      </c>
      <c r="R1765" s="34">
        <f t="shared" si="149"/>
        <v>-34001.870000000003</v>
      </c>
      <c r="S1765" s="34">
        <f t="shared" si="150"/>
        <v>-34001.870000000003</v>
      </c>
    </row>
    <row r="1766" spans="1:19" hidden="1" x14ac:dyDescent="0.25">
      <c r="A1766" s="2">
        <v>4</v>
      </c>
      <c r="B1766" s="2">
        <v>13200</v>
      </c>
      <c r="C1766" s="2" t="s">
        <v>505</v>
      </c>
      <c r="D1766" s="2">
        <v>2210001</v>
      </c>
      <c r="E1766" s="2" t="s">
        <v>505</v>
      </c>
      <c r="F1766" s="2" t="str">
        <f t="shared" si="151"/>
        <v>4132002210001</v>
      </c>
      <c r="G1766" s="2" t="s">
        <v>192</v>
      </c>
      <c r="H1766" s="4">
        <v>4000</v>
      </c>
      <c r="I1766" s="4">
        <v>7.99</v>
      </c>
      <c r="J1766" s="4">
        <v>4007.99</v>
      </c>
      <c r="K1766" s="4">
        <v>4663.38</v>
      </c>
      <c r="L1766" s="4">
        <v>2965.35</v>
      </c>
      <c r="M1766" s="4">
        <v>2965.35</v>
      </c>
      <c r="N1766" s="4">
        <v>0</v>
      </c>
      <c r="O1766" s="4">
        <v>1042.6400000000001</v>
      </c>
      <c r="P1766" s="20">
        <f t="shared" si="152"/>
        <v>0.74133749999999998</v>
      </c>
      <c r="Q1766" s="20">
        <f t="shared" si="148"/>
        <v>0.73985963038829938</v>
      </c>
      <c r="R1766" s="34">
        <f t="shared" si="149"/>
        <v>-1034.6500000000001</v>
      </c>
      <c r="S1766" s="34">
        <f t="shared" si="150"/>
        <v>-1042.6399999999999</v>
      </c>
    </row>
    <row r="1767" spans="1:19" hidden="1" x14ac:dyDescent="0.25">
      <c r="A1767" s="2">
        <v>4</v>
      </c>
      <c r="B1767" s="2">
        <v>15320</v>
      </c>
      <c r="C1767" s="2" t="s">
        <v>505</v>
      </c>
      <c r="D1767" s="2">
        <v>2210001</v>
      </c>
      <c r="E1767" s="2" t="s">
        <v>505</v>
      </c>
      <c r="F1767" s="2" t="str">
        <f t="shared" si="151"/>
        <v>4153202210001</v>
      </c>
      <c r="G1767" s="2" t="s">
        <v>192</v>
      </c>
      <c r="H1767" s="4">
        <v>12000</v>
      </c>
      <c r="I1767" s="4">
        <v>0</v>
      </c>
      <c r="J1767" s="4">
        <v>12000</v>
      </c>
      <c r="K1767" s="4">
        <v>15624.57</v>
      </c>
      <c r="L1767" s="4">
        <v>12976.35</v>
      </c>
      <c r="M1767" s="4">
        <v>12976.35</v>
      </c>
      <c r="N1767" s="4">
        <v>0</v>
      </c>
      <c r="O1767" s="4">
        <v>-976.35</v>
      </c>
      <c r="P1767" s="20">
        <f t="shared" si="152"/>
        <v>1.0813625</v>
      </c>
      <c r="Q1767" s="20">
        <f t="shared" si="148"/>
        <v>1.0813625</v>
      </c>
      <c r="R1767" s="34">
        <f t="shared" si="149"/>
        <v>976.35000000000036</v>
      </c>
      <c r="S1767" s="34">
        <f t="shared" si="150"/>
        <v>976.35000000000036</v>
      </c>
    </row>
    <row r="1768" spans="1:19" hidden="1" x14ac:dyDescent="0.25">
      <c r="A1768" s="2">
        <v>4</v>
      </c>
      <c r="B1768" s="2">
        <v>16200</v>
      </c>
      <c r="C1768" s="2" t="s">
        <v>505</v>
      </c>
      <c r="D1768" s="2">
        <v>2210001</v>
      </c>
      <c r="E1768" s="2" t="s">
        <v>505</v>
      </c>
      <c r="F1768" s="2" t="str">
        <f t="shared" si="151"/>
        <v>4162002210001</v>
      </c>
      <c r="G1768" s="2" t="s">
        <v>192</v>
      </c>
      <c r="H1768" s="4">
        <v>2500</v>
      </c>
      <c r="I1768" s="4">
        <v>948.37</v>
      </c>
      <c r="J1768" s="4">
        <v>3448.37</v>
      </c>
      <c r="K1768" s="4">
        <v>3628.28</v>
      </c>
      <c r="L1768" s="4">
        <v>1709.24</v>
      </c>
      <c r="M1768" s="4">
        <v>1709.24</v>
      </c>
      <c r="N1768" s="4">
        <v>0</v>
      </c>
      <c r="O1768" s="4">
        <v>1739.13</v>
      </c>
      <c r="P1768" s="20">
        <f t="shared" si="152"/>
        <v>0.68369599999999997</v>
      </c>
      <c r="Q1768" s="20">
        <f t="shared" si="148"/>
        <v>0.49566606831633497</v>
      </c>
      <c r="R1768" s="34">
        <f t="shared" si="149"/>
        <v>-790.76</v>
      </c>
      <c r="S1768" s="34">
        <f t="shared" si="150"/>
        <v>-1739.1299999999999</v>
      </c>
    </row>
    <row r="1769" spans="1:19" hidden="1" x14ac:dyDescent="0.25">
      <c r="A1769" s="2">
        <v>4</v>
      </c>
      <c r="B1769" s="2">
        <v>16500</v>
      </c>
      <c r="C1769" s="2" t="s">
        <v>505</v>
      </c>
      <c r="D1769" s="2">
        <v>2210001</v>
      </c>
      <c r="E1769" s="2" t="s">
        <v>505</v>
      </c>
      <c r="F1769" s="2" t="str">
        <f t="shared" si="151"/>
        <v>4165002210001</v>
      </c>
      <c r="G1769" s="2" t="s">
        <v>192</v>
      </c>
      <c r="H1769" s="4">
        <v>425000</v>
      </c>
      <c r="I1769" s="4">
        <v>15827.23</v>
      </c>
      <c r="J1769" s="4">
        <v>440827.23</v>
      </c>
      <c r="K1769" s="4">
        <v>472802.09</v>
      </c>
      <c r="L1769" s="4">
        <v>373772.01</v>
      </c>
      <c r="M1769" s="4">
        <v>373772.01</v>
      </c>
      <c r="N1769" s="4">
        <v>0</v>
      </c>
      <c r="O1769" s="4">
        <v>67055.22</v>
      </c>
      <c r="P1769" s="20">
        <f t="shared" si="152"/>
        <v>0.87946355294117651</v>
      </c>
      <c r="Q1769" s="20">
        <f t="shared" si="148"/>
        <v>0.84788775412081518</v>
      </c>
      <c r="R1769" s="34">
        <f t="shared" si="149"/>
        <v>-51227.989999999991</v>
      </c>
      <c r="S1769" s="34">
        <f t="shared" si="150"/>
        <v>-67055.219999999972</v>
      </c>
    </row>
    <row r="1770" spans="1:19" hidden="1" x14ac:dyDescent="0.25">
      <c r="A1770" s="2">
        <v>8</v>
      </c>
      <c r="B1770" s="2">
        <v>32702</v>
      </c>
      <c r="C1770" s="2" t="s">
        <v>507</v>
      </c>
      <c r="D1770" s="2">
        <v>4800023</v>
      </c>
      <c r="E1770" s="2" t="s">
        <v>507</v>
      </c>
      <c r="F1770" s="2" t="str">
        <f t="shared" si="151"/>
        <v>8327024800023</v>
      </c>
      <c r="G1770" s="2" t="s">
        <v>409</v>
      </c>
      <c r="H1770" s="4">
        <v>800</v>
      </c>
      <c r="I1770" s="4">
        <v>0</v>
      </c>
      <c r="J1770" s="4">
        <v>800</v>
      </c>
      <c r="K1770" s="4">
        <v>0</v>
      </c>
      <c r="L1770" s="4">
        <v>0</v>
      </c>
      <c r="M1770" s="4">
        <v>0</v>
      </c>
      <c r="N1770" s="4">
        <v>0</v>
      </c>
      <c r="O1770" s="4">
        <v>800</v>
      </c>
      <c r="P1770" s="20">
        <f t="shared" si="152"/>
        <v>0</v>
      </c>
      <c r="Q1770" s="20">
        <f t="shared" si="148"/>
        <v>0</v>
      </c>
      <c r="R1770" s="34">
        <f t="shared" si="149"/>
        <v>-800</v>
      </c>
      <c r="S1770" s="34">
        <f t="shared" si="150"/>
        <v>-800</v>
      </c>
    </row>
    <row r="1771" spans="1:19" hidden="1" x14ac:dyDescent="0.25">
      <c r="A1771" s="2">
        <v>8</v>
      </c>
      <c r="B1771" s="2">
        <v>32702</v>
      </c>
      <c r="C1771" s="2" t="s">
        <v>507</v>
      </c>
      <c r="D1771" s="2">
        <v>4800127</v>
      </c>
      <c r="E1771" s="2" t="s">
        <v>507</v>
      </c>
      <c r="F1771" s="2" t="str">
        <f t="shared" si="151"/>
        <v>8327024800127</v>
      </c>
      <c r="G1771" s="2" t="s">
        <v>410</v>
      </c>
      <c r="H1771" s="4">
        <v>250</v>
      </c>
      <c r="I1771" s="4">
        <v>0</v>
      </c>
      <c r="J1771" s="4">
        <v>250</v>
      </c>
      <c r="K1771" s="4">
        <v>0</v>
      </c>
      <c r="L1771" s="4">
        <v>0</v>
      </c>
      <c r="M1771" s="4">
        <v>0</v>
      </c>
      <c r="N1771" s="4">
        <v>0</v>
      </c>
      <c r="O1771" s="4">
        <v>250</v>
      </c>
      <c r="P1771" s="20">
        <f t="shared" si="152"/>
        <v>0</v>
      </c>
      <c r="Q1771" s="20">
        <f t="shared" si="148"/>
        <v>0</v>
      </c>
      <c r="R1771" s="34">
        <f t="shared" si="149"/>
        <v>-250</v>
      </c>
      <c r="S1771" s="34">
        <f t="shared" si="150"/>
        <v>-250</v>
      </c>
    </row>
    <row r="1772" spans="1:19" hidden="1" x14ac:dyDescent="0.25">
      <c r="A1772" s="2">
        <v>8</v>
      </c>
      <c r="B1772" s="2">
        <v>32702</v>
      </c>
      <c r="C1772" s="2" t="s">
        <v>507</v>
      </c>
      <c r="D1772" s="2">
        <v>4800153</v>
      </c>
      <c r="E1772" s="2" t="s">
        <v>507</v>
      </c>
      <c r="F1772" s="2" t="str">
        <f t="shared" si="151"/>
        <v>8327024800153</v>
      </c>
      <c r="G1772" s="2" t="s">
        <v>411</v>
      </c>
      <c r="H1772" s="4">
        <v>250</v>
      </c>
      <c r="I1772" s="4">
        <v>0</v>
      </c>
      <c r="J1772" s="4">
        <v>250</v>
      </c>
      <c r="K1772" s="4">
        <v>0</v>
      </c>
      <c r="L1772" s="4">
        <v>0</v>
      </c>
      <c r="M1772" s="4">
        <v>0</v>
      </c>
      <c r="N1772" s="4">
        <v>0</v>
      </c>
      <c r="O1772" s="4">
        <v>250</v>
      </c>
      <c r="P1772" s="20">
        <f t="shared" si="152"/>
        <v>0</v>
      </c>
      <c r="Q1772" s="20">
        <f t="shared" si="148"/>
        <v>0</v>
      </c>
      <c r="R1772" s="34">
        <f t="shared" si="149"/>
        <v>-250</v>
      </c>
      <c r="S1772" s="34">
        <f t="shared" si="150"/>
        <v>-250</v>
      </c>
    </row>
    <row r="1773" spans="1:19" hidden="1" x14ac:dyDescent="0.25">
      <c r="A1773" s="2">
        <v>8</v>
      </c>
      <c r="B1773" s="2">
        <v>32702</v>
      </c>
      <c r="C1773" s="2" t="s">
        <v>507</v>
      </c>
      <c r="D1773" s="2">
        <v>4800158</v>
      </c>
      <c r="E1773" s="2" t="s">
        <v>507</v>
      </c>
      <c r="F1773" s="2" t="str">
        <f t="shared" si="151"/>
        <v>8327024800158</v>
      </c>
      <c r="G1773" s="2" t="s">
        <v>412</v>
      </c>
      <c r="H1773" s="4">
        <v>300</v>
      </c>
      <c r="I1773" s="4">
        <v>300</v>
      </c>
      <c r="J1773" s="4">
        <v>600</v>
      </c>
      <c r="K1773" s="4">
        <v>300</v>
      </c>
      <c r="L1773" s="4">
        <v>300</v>
      </c>
      <c r="M1773" s="4">
        <v>300</v>
      </c>
      <c r="N1773" s="4">
        <v>0</v>
      </c>
      <c r="O1773" s="4">
        <v>300</v>
      </c>
      <c r="P1773" s="20">
        <f t="shared" si="152"/>
        <v>1</v>
      </c>
      <c r="Q1773" s="20">
        <f t="shared" si="148"/>
        <v>0.5</v>
      </c>
      <c r="R1773" s="34">
        <f t="shared" si="149"/>
        <v>0</v>
      </c>
      <c r="S1773" s="34">
        <f t="shared" si="150"/>
        <v>-300</v>
      </c>
    </row>
    <row r="1774" spans="1:19" hidden="1" x14ac:dyDescent="0.25">
      <c r="A1774" s="2">
        <v>4</v>
      </c>
      <c r="B1774" s="2">
        <v>17100</v>
      </c>
      <c r="C1774" s="2" t="s">
        <v>505</v>
      </c>
      <c r="D1774" s="2">
        <v>2210001</v>
      </c>
      <c r="E1774" s="2" t="s">
        <v>505</v>
      </c>
      <c r="F1774" s="2" t="str">
        <f t="shared" si="151"/>
        <v>4171002210001</v>
      </c>
      <c r="G1774" s="2" t="s">
        <v>192</v>
      </c>
      <c r="H1774" s="4">
        <v>10000</v>
      </c>
      <c r="I1774" s="4">
        <v>6912.04</v>
      </c>
      <c r="J1774" s="4">
        <v>16912.04</v>
      </c>
      <c r="K1774" s="4">
        <v>17798.79</v>
      </c>
      <c r="L1774" s="4">
        <v>9473.5300000000007</v>
      </c>
      <c r="M1774" s="4">
        <v>9473.5300000000007</v>
      </c>
      <c r="N1774" s="4">
        <v>0</v>
      </c>
      <c r="O1774" s="4">
        <v>7438.51</v>
      </c>
      <c r="P1774" s="20">
        <f t="shared" si="152"/>
        <v>0.94735300000000011</v>
      </c>
      <c r="Q1774" s="20">
        <f t="shared" si="148"/>
        <v>0.5601648293168654</v>
      </c>
      <c r="R1774" s="34">
        <f t="shared" si="149"/>
        <v>-526.46999999999935</v>
      </c>
      <c r="S1774" s="34">
        <f t="shared" si="150"/>
        <v>-7438.51</v>
      </c>
    </row>
    <row r="1775" spans="1:19" hidden="1" x14ac:dyDescent="0.25">
      <c r="A1775" s="2">
        <v>4</v>
      </c>
      <c r="B1775" s="2">
        <v>23100</v>
      </c>
      <c r="C1775" s="2" t="s">
        <v>505</v>
      </c>
      <c r="D1775" s="2">
        <v>2210001</v>
      </c>
      <c r="E1775" s="2" t="s">
        <v>505</v>
      </c>
      <c r="F1775" s="2" t="str">
        <f t="shared" si="151"/>
        <v>4231002210001</v>
      </c>
      <c r="G1775" s="2" t="s">
        <v>192</v>
      </c>
      <c r="H1775" s="4">
        <v>18000</v>
      </c>
      <c r="I1775" s="4">
        <v>11373.78</v>
      </c>
      <c r="J1775" s="4">
        <v>29373.78</v>
      </c>
      <c r="K1775" s="4">
        <v>18188.25</v>
      </c>
      <c r="L1775" s="4">
        <v>4592.9399999999996</v>
      </c>
      <c r="M1775" s="4">
        <v>4592.9399999999996</v>
      </c>
      <c r="N1775" s="4">
        <v>0</v>
      </c>
      <c r="O1775" s="4">
        <v>24780.84</v>
      </c>
      <c r="P1775" s="20">
        <f t="shared" si="152"/>
        <v>0.2551633333333333</v>
      </c>
      <c r="Q1775" s="20">
        <f t="shared" si="148"/>
        <v>0.15636189826437047</v>
      </c>
      <c r="R1775" s="34">
        <f t="shared" si="149"/>
        <v>-13407.060000000001</v>
      </c>
      <c r="S1775" s="34">
        <f t="shared" si="150"/>
        <v>-24780.84</v>
      </c>
    </row>
    <row r="1776" spans="1:19" hidden="1" x14ac:dyDescent="0.25">
      <c r="A1776" s="2">
        <v>4</v>
      </c>
      <c r="B1776" s="2">
        <v>23103</v>
      </c>
      <c r="C1776" s="2" t="s">
        <v>505</v>
      </c>
      <c r="D1776" s="2">
        <v>2210001</v>
      </c>
      <c r="E1776" s="2" t="s">
        <v>505</v>
      </c>
      <c r="F1776" s="2" t="str">
        <f t="shared" si="151"/>
        <v>4231032210001</v>
      </c>
      <c r="G1776" s="2" t="s">
        <v>192</v>
      </c>
      <c r="H1776" s="4">
        <v>2000</v>
      </c>
      <c r="I1776" s="4">
        <v>1526.11</v>
      </c>
      <c r="J1776" s="4">
        <v>3526.11</v>
      </c>
      <c r="K1776" s="4">
        <v>3236.14</v>
      </c>
      <c r="L1776" s="4">
        <v>1689.31</v>
      </c>
      <c r="M1776" s="4">
        <v>1689.31</v>
      </c>
      <c r="N1776" s="4">
        <v>0</v>
      </c>
      <c r="O1776" s="4">
        <v>1836.8</v>
      </c>
      <c r="P1776" s="20">
        <f t="shared" si="152"/>
        <v>0.84465499999999993</v>
      </c>
      <c r="Q1776" s="20">
        <f t="shared" si="148"/>
        <v>0.47908601830345621</v>
      </c>
      <c r="R1776" s="34">
        <f t="shared" si="149"/>
        <v>-310.69000000000005</v>
      </c>
      <c r="S1776" s="34">
        <f t="shared" si="150"/>
        <v>-1836.8000000000002</v>
      </c>
    </row>
    <row r="1777" spans="1:19" hidden="1" x14ac:dyDescent="0.25">
      <c r="A1777" s="2">
        <v>4</v>
      </c>
      <c r="B1777" s="2">
        <v>23104</v>
      </c>
      <c r="C1777" s="2" t="s">
        <v>505</v>
      </c>
      <c r="D1777" s="2">
        <v>2210001</v>
      </c>
      <c r="E1777" s="2" t="s">
        <v>505</v>
      </c>
      <c r="F1777" s="2" t="str">
        <f t="shared" si="151"/>
        <v>4231042210001</v>
      </c>
      <c r="G1777" s="2" t="s">
        <v>192</v>
      </c>
      <c r="H1777" s="4">
        <v>3500</v>
      </c>
      <c r="I1777" s="4">
        <v>7.58</v>
      </c>
      <c r="J1777" s="4">
        <v>3507.58</v>
      </c>
      <c r="K1777" s="4">
        <v>4697.8900000000003</v>
      </c>
      <c r="L1777" s="4">
        <v>4516.37</v>
      </c>
      <c r="M1777" s="4">
        <v>4516.37</v>
      </c>
      <c r="N1777" s="4">
        <v>0</v>
      </c>
      <c r="O1777" s="4">
        <v>-1008.79</v>
      </c>
      <c r="P1777" s="20">
        <f t="shared" si="152"/>
        <v>1.2903914285714286</v>
      </c>
      <c r="Q1777" s="20">
        <f t="shared" si="148"/>
        <v>1.2876028486876991</v>
      </c>
      <c r="R1777" s="34">
        <f t="shared" si="149"/>
        <v>1016.3699999999999</v>
      </c>
      <c r="S1777" s="34">
        <f t="shared" si="150"/>
        <v>1008.79</v>
      </c>
    </row>
    <row r="1778" spans="1:19" hidden="1" x14ac:dyDescent="0.25">
      <c r="A1778" s="2">
        <v>4</v>
      </c>
      <c r="B1778" s="2">
        <v>23106</v>
      </c>
      <c r="C1778" s="2" t="s">
        <v>505</v>
      </c>
      <c r="D1778" s="2">
        <v>2210001</v>
      </c>
      <c r="E1778" s="2" t="s">
        <v>505</v>
      </c>
      <c r="F1778" s="2" t="str">
        <f t="shared" si="151"/>
        <v>4231062210001</v>
      </c>
      <c r="G1778" s="2" t="s">
        <v>192</v>
      </c>
      <c r="H1778" s="4">
        <v>300</v>
      </c>
      <c r="I1778" s="4">
        <v>61.71</v>
      </c>
      <c r="J1778" s="4">
        <v>361.71</v>
      </c>
      <c r="K1778" s="4">
        <v>388.25</v>
      </c>
      <c r="L1778" s="4">
        <v>312.86</v>
      </c>
      <c r="M1778" s="4">
        <v>312.86</v>
      </c>
      <c r="N1778" s="4">
        <v>0</v>
      </c>
      <c r="O1778" s="4">
        <v>48.85</v>
      </c>
      <c r="P1778" s="20">
        <f t="shared" si="152"/>
        <v>1.0428666666666666</v>
      </c>
      <c r="Q1778" s="20">
        <f t="shared" si="148"/>
        <v>0.86494705703464114</v>
      </c>
      <c r="R1778" s="34">
        <f t="shared" si="149"/>
        <v>12.860000000000014</v>
      </c>
      <c r="S1778" s="34">
        <f t="shared" si="150"/>
        <v>-48.849999999999966</v>
      </c>
    </row>
    <row r="1779" spans="1:19" hidden="1" x14ac:dyDescent="0.25">
      <c r="A1779" s="2">
        <v>4</v>
      </c>
      <c r="B1779" s="2">
        <v>23108</v>
      </c>
      <c r="C1779" s="2" t="s">
        <v>505</v>
      </c>
      <c r="D1779" s="2">
        <v>2210001</v>
      </c>
      <c r="E1779" s="2" t="s">
        <v>505</v>
      </c>
      <c r="F1779" s="2" t="str">
        <f t="shared" si="151"/>
        <v>4231082210001</v>
      </c>
      <c r="G1779" s="2" t="s">
        <v>192</v>
      </c>
      <c r="H1779" s="4">
        <v>225</v>
      </c>
      <c r="I1779" s="4">
        <v>975</v>
      </c>
      <c r="J1779" s="4">
        <v>1200</v>
      </c>
      <c r="K1779" s="4">
        <v>0</v>
      </c>
      <c r="L1779" s="4">
        <v>0</v>
      </c>
      <c r="M1779" s="4">
        <v>0</v>
      </c>
      <c r="N1779" s="4">
        <v>0</v>
      </c>
      <c r="O1779" s="4">
        <v>1200</v>
      </c>
      <c r="P1779" s="20">
        <f t="shared" si="152"/>
        <v>0</v>
      </c>
      <c r="Q1779" s="20">
        <f t="shared" si="148"/>
        <v>0</v>
      </c>
      <c r="R1779" s="34">
        <f t="shared" si="149"/>
        <v>-225</v>
      </c>
      <c r="S1779" s="34">
        <f t="shared" si="150"/>
        <v>-1200</v>
      </c>
    </row>
    <row r="1780" spans="1:19" hidden="1" x14ac:dyDescent="0.25">
      <c r="A1780" s="2">
        <v>4</v>
      </c>
      <c r="B1780" s="2">
        <v>24100</v>
      </c>
      <c r="C1780" s="2" t="s">
        <v>505</v>
      </c>
      <c r="D1780" s="2">
        <v>2210001</v>
      </c>
      <c r="E1780" s="2" t="s">
        <v>505</v>
      </c>
      <c r="F1780" s="2" t="str">
        <f t="shared" si="151"/>
        <v>4241002210001</v>
      </c>
      <c r="G1780" s="2" t="s">
        <v>192</v>
      </c>
      <c r="H1780" s="4">
        <v>6000</v>
      </c>
      <c r="I1780" s="4">
        <v>1419.11</v>
      </c>
      <c r="J1780" s="4">
        <v>7419.11</v>
      </c>
      <c r="K1780" s="4">
        <v>7432.49</v>
      </c>
      <c r="L1780" s="4">
        <v>4626.41</v>
      </c>
      <c r="M1780" s="4">
        <v>4626.41</v>
      </c>
      <c r="N1780" s="4">
        <v>0</v>
      </c>
      <c r="O1780" s="4">
        <v>2792.7</v>
      </c>
      <c r="P1780" s="20">
        <f t="shared" si="152"/>
        <v>0.77106833333333336</v>
      </c>
      <c r="Q1780" s="20">
        <f t="shared" si="148"/>
        <v>0.62358018684181793</v>
      </c>
      <c r="R1780" s="34">
        <f t="shared" si="149"/>
        <v>-1373.5900000000001</v>
      </c>
      <c r="S1780" s="34">
        <f t="shared" si="150"/>
        <v>-2792.7</v>
      </c>
    </row>
    <row r="1781" spans="1:19" hidden="1" x14ac:dyDescent="0.25">
      <c r="A1781" s="2">
        <v>4</v>
      </c>
      <c r="B1781" s="2">
        <v>32301</v>
      </c>
      <c r="C1781" s="2" t="s">
        <v>505</v>
      </c>
      <c r="D1781" s="2">
        <v>2210001</v>
      </c>
      <c r="E1781" s="2" t="s">
        <v>505</v>
      </c>
      <c r="F1781" s="2" t="str">
        <f t="shared" si="151"/>
        <v>4323012210001</v>
      </c>
      <c r="G1781" s="2" t="s">
        <v>192</v>
      </c>
      <c r="H1781" s="4">
        <v>15000</v>
      </c>
      <c r="I1781" s="4">
        <v>19900</v>
      </c>
      <c r="J1781" s="4">
        <v>34900</v>
      </c>
      <c r="K1781" s="4">
        <v>21088.78</v>
      </c>
      <c r="L1781" s="4">
        <v>13734.56</v>
      </c>
      <c r="M1781" s="4">
        <v>13734.56</v>
      </c>
      <c r="N1781" s="4">
        <v>0</v>
      </c>
      <c r="O1781" s="4">
        <v>21165.439999999999</v>
      </c>
      <c r="P1781" s="20">
        <f t="shared" si="152"/>
        <v>0.9156373333333333</v>
      </c>
      <c r="Q1781" s="20">
        <f t="shared" si="148"/>
        <v>0.39354040114613181</v>
      </c>
      <c r="R1781" s="34">
        <f t="shared" si="149"/>
        <v>-1265.4400000000005</v>
      </c>
      <c r="S1781" s="34">
        <f t="shared" si="150"/>
        <v>-21165.440000000002</v>
      </c>
    </row>
    <row r="1782" spans="1:19" hidden="1" x14ac:dyDescent="0.25">
      <c r="A1782" s="2">
        <v>4</v>
      </c>
      <c r="B1782" s="2">
        <v>32302</v>
      </c>
      <c r="C1782" s="2" t="s">
        <v>505</v>
      </c>
      <c r="D1782" s="2">
        <v>2210001</v>
      </c>
      <c r="E1782" s="2" t="s">
        <v>505</v>
      </c>
      <c r="F1782" s="2" t="str">
        <f t="shared" si="151"/>
        <v>4323022210001</v>
      </c>
      <c r="G1782" s="2" t="s">
        <v>192</v>
      </c>
      <c r="H1782" s="4">
        <v>10000</v>
      </c>
      <c r="I1782" s="4">
        <v>356.09</v>
      </c>
      <c r="J1782" s="4">
        <v>10356.09</v>
      </c>
      <c r="K1782" s="4">
        <v>13300.43</v>
      </c>
      <c r="L1782" s="4">
        <v>10615.67</v>
      </c>
      <c r="M1782" s="4">
        <v>10615.67</v>
      </c>
      <c r="N1782" s="4">
        <v>0</v>
      </c>
      <c r="O1782" s="4">
        <v>-259.58</v>
      </c>
      <c r="P1782" s="20">
        <f t="shared" si="152"/>
        <v>1.0615669999999999</v>
      </c>
      <c r="Q1782" s="20">
        <f t="shared" si="148"/>
        <v>1.025065444583815</v>
      </c>
      <c r="R1782" s="34">
        <f t="shared" si="149"/>
        <v>615.67000000000007</v>
      </c>
      <c r="S1782" s="34">
        <f t="shared" si="150"/>
        <v>259.57999999999993</v>
      </c>
    </row>
    <row r="1783" spans="1:19" hidden="1" x14ac:dyDescent="0.25">
      <c r="A1783" s="2">
        <v>4</v>
      </c>
      <c r="B1783" s="2">
        <v>32303</v>
      </c>
      <c r="C1783" s="2" t="s">
        <v>505</v>
      </c>
      <c r="D1783" s="2">
        <v>2210001</v>
      </c>
      <c r="E1783" s="2" t="s">
        <v>505</v>
      </c>
      <c r="F1783" s="2" t="str">
        <f t="shared" si="151"/>
        <v>4323032210001</v>
      </c>
      <c r="G1783" s="2" t="s">
        <v>192</v>
      </c>
      <c r="H1783" s="4">
        <v>10000</v>
      </c>
      <c r="I1783" s="4">
        <v>2.9</v>
      </c>
      <c r="J1783" s="4">
        <v>10002.9</v>
      </c>
      <c r="K1783" s="4">
        <v>13362.82</v>
      </c>
      <c r="L1783" s="4">
        <v>12014.4</v>
      </c>
      <c r="M1783" s="4">
        <v>12014.4</v>
      </c>
      <c r="N1783" s="4">
        <v>0</v>
      </c>
      <c r="O1783" s="4">
        <v>-2011.5</v>
      </c>
      <c r="P1783" s="20">
        <f t="shared" si="152"/>
        <v>1.2014400000000001</v>
      </c>
      <c r="Q1783" s="20">
        <f t="shared" si="148"/>
        <v>1.2010916834118106</v>
      </c>
      <c r="R1783" s="34">
        <f t="shared" si="149"/>
        <v>2014.3999999999996</v>
      </c>
      <c r="S1783" s="34">
        <f t="shared" si="150"/>
        <v>2011.5</v>
      </c>
    </row>
    <row r="1784" spans="1:19" hidden="1" x14ac:dyDescent="0.25">
      <c r="A1784" s="2">
        <v>4</v>
      </c>
      <c r="B1784" s="2">
        <v>32304</v>
      </c>
      <c r="C1784" s="2" t="s">
        <v>505</v>
      </c>
      <c r="D1784" s="2">
        <v>2210001</v>
      </c>
      <c r="E1784" s="2" t="s">
        <v>505</v>
      </c>
      <c r="F1784" s="2" t="str">
        <f t="shared" si="151"/>
        <v>4323042210001</v>
      </c>
      <c r="G1784" s="2" t="s">
        <v>192</v>
      </c>
      <c r="H1784" s="4">
        <v>3000</v>
      </c>
      <c r="I1784" s="4">
        <v>478.39</v>
      </c>
      <c r="J1784" s="4">
        <v>3478.39</v>
      </c>
      <c r="K1784" s="4">
        <v>3764.62</v>
      </c>
      <c r="L1784" s="4">
        <v>2047.92</v>
      </c>
      <c r="M1784" s="4">
        <v>2047.92</v>
      </c>
      <c r="N1784" s="4">
        <v>0</v>
      </c>
      <c r="O1784" s="4">
        <v>1430.47</v>
      </c>
      <c r="P1784" s="20">
        <f t="shared" si="152"/>
        <v>0.68264000000000002</v>
      </c>
      <c r="Q1784" s="20">
        <f t="shared" si="148"/>
        <v>0.588755142465336</v>
      </c>
      <c r="R1784" s="34">
        <f t="shared" si="149"/>
        <v>-952.07999999999993</v>
      </c>
      <c r="S1784" s="34">
        <f t="shared" si="150"/>
        <v>-1430.4699999999998</v>
      </c>
    </row>
    <row r="1785" spans="1:19" hidden="1" x14ac:dyDescent="0.25">
      <c r="A1785" s="2">
        <v>4</v>
      </c>
      <c r="B1785" s="2">
        <v>32305</v>
      </c>
      <c r="C1785" s="2" t="s">
        <v>505</v>
      </c>
      <c r="D1785" s="2">
        <v>2210001</v>
      </c>
      <c r="E1785" s="2" t="s">
        <v>505</v>
      </c>
      <c r="F1785" s="2" t="str">
        <f t="shared" si="151"/>
        <v>4323052210001</v>
      </c>
      <c r="G1785" s="2" t="s">
        <v>192</v>
      </c>
      <c r="H1785" s="4">
        <v>14000</v>
      </c>
      <c r="I1785" s="4">
        <v>2531.91</v>
      </c>
      <c r="J1785" s="4">
        <v>16531.91</v>
      </c>
      <c r="K1785" s="4">
        <v>17850.509999999998</v>
      </c>
      <c r="L1785" s="4">
        <v>10433.65</v>
      </c>
      <c r="M1785" s="4">
        <v>10433.65</v>
      </c>
      <c r="N1785" s="4">
        <v>0</v>
      </c>
      <c r="O1785" s="4">
        <v>6098.26</v>
      </c>
      <c r="P1785" s="20">
        <f t="shared" si="152"/>
        <v>0.74526071428571428</v>
      </c>
      <c r="Q1785" s="20">
        <f t="shared" si="148"/>
        <v>0.63112187279025833</v>
      </c>
      <c r="R1785" s="34">
        <f t="shared" si="149"/>
        <v>-3566.3500000000004</v>
      </c>
      <c r="S1785" s="34">
        <f t="shared" si="150"/>
        <v>-6098.26</v>
      </c>
    </row>
    <row r="1786" spans="1:19" hidden="1" x14ac:dyDescent="0.25">
      <c r="A1786" s="2">
        <v>4</v>
      </c>
      <c r="B1786" s="2">
        <v>32600</v>
      </c>
      <c r="C1786" s="2" t="s">
        <v>505</v>
      </c>
      <c r="D1786" s="2">
        <v>2210001</v>
      </c>
      <c r="E1786" s="2" t="s">
        <v>505</v>
      </c>
      <c r="F1786" s="2" t="str">
        <f t="shared" si="151"/>
        <v>4326002210001</v>
      </c>
      <c r="G1786" s="2" t="s">
        <v>192</v>
      </c>
      <c r="H1786" s="4">
        <v>3000</v>
      </c>
      <c r="I1786" s="4">
        <v>2262.0500000000002</v>
      </c>
      <c r="J1786" s="4">
        <v>5262.05</v>
      </c>
      <c r="K1786" s="4">
        <v>4905.6400000000003</v>
      </c>
      <c r="L1786" s="4">
        <v>2355.8200000000002</v>
      </c>
      <c r="M1786" s="4">
        <v>2355.8200000000002</v>
      </c>
      <c r="N1786" s="4">
        <v>0</v>
      </c>
      <c r="O1786" s="4">
        <v>2906.23</v>
      </c>
      <c r="P1786" s="20">
        <f t="shared" si="152"/>
        <v>0.78527333333333338</v>
      </c>
      <c r="Q1786" s="20">
        <f t="shared" si="148"/>
        <v>0.44770004085860077</v>
      </c>
      <c r="R1786" s="34">
        <f t="shared" si="149"/>
        <v>-644.17999999999984</v>
      </c>
      <c r="S1786" s="34">
        <f t="shared" si="150"/>
        <v>-2906.23</v>
      </c>
    </row>
    <row r="1787" spans="1:19" hidden="1" x14ac:dyDescent="0.25">
      <c r="A1787" s="2">
        <v>4</v>
      </c>
      <c r="B1787" s="2">
        <v>32603</v>
      </c>
      <c r="C1787" s="2" t="s">
        <v>505</v>
      </c>
      <c r="D1787" s="2">
        <v>2210001</v>
      </c>
      <c r="E1787" s="2" t="s">
        <v>505</v>
      </c>
      <c r="F1787" s="2" t="str">
        <f t="shared" si="151"/>
        <v>4326032210001</v>
      </c>
      <c r="G1787" s="2" t="s">
        <v>192</v>
      </c>
      <c r="H1787" s="4">
        <v>5000</v>
      </c>
      <c r="I1787" s="4">
        <v>2.6</v>
      </c>
      <c r="J1787" s="4">
        <v>5002.6000000000004</v>
      </c>
      <c r="K1787" s="4">
        <v>8212.82</v>
      </c>
      <c r="L1787" s="4">
        <v>5507.08</v>
      </c>
      <c r="M1787" s="4">
        <v>5507.08</v>
      </c>
      <c r="N1787" s="4">
        <v>0</v>
      </c>
      <c r="O1787" s="4">
        <v>-504.48</v>
      </c>
      <c r="P1787" s="20">
        <f t="shared" si="152"/>
        <v>1.101416</v>
      </c>
      <c r="Q1787" s="20">
        <f t="shared" si="148"/>
        <v>1.1008435613480989</v>
      </c>
      <c r="R1787" s="34">
        <f t="shared" si="149"/>
        <v>507.07999999999993</v>
      </c>
      <c r="S1787" s="34">
        <f t="shared" si="150"/>
        <v>504.47999999999956</v>
      </c>
    </row>
    <row r="1788" spans="1:19" hidden="1" x14ac:dyDescent="0.25">
      <c r="A1788" s="2">
        <v>4</v>
      </c>
      <c r="B1788" s="2">
        <v>32701</v>
      </c>
      <c r="C1788" s="2" t="s">
        <v>505</v>
      </c>
      <c r="D1788" s="2">
        <v>2210001</v>
      </c>
      <c r="E1788" s="2" t="s">
        <v>505</v>
      </c>
      <c r="F1788" s="2" t="str">
        <f t="shared" si="151"/>
        <v>4327012210001</v>
      </c>
      <c r="G1788" s="2" t="s">
        <v>192</v>
      </c>
      <c r="H1788" s="4">
        <v>6500</v>
      </c>
      <c r="I1788" s="4">
        <v>2476.77</v>
      </c>
      <c r="J1788" s="4">
        <v>8976.77</v>
      </c>
      <c r="K1788" s="4">
        <v>8854.2199999999993</v>
      </c>
      <c r="L1788" s="4">
        <v>2533.98</v>
      </c>
      <c r="M1788" s="4">
        <v>2533.98</v>
      </c>
      <c r="N1788" s="4">
        <v>0</v>
      </c>
      <c r="O1788" s="4">
        <v>6442.79</v>
      </c>
      <c r="P1788" s="20">
        <f t="shared" si="152"/>
        <v>0.3898430769230769</v>
      </c>
      <c r="Q1788" s="20">
        <f t="shared" si="148"/>
        <v>0.28228193437060323</v>
      </c>
      <c r="R1788" s="34">
        <f t="shared" si="149"/>
        <v>-3966.02</v>
      </c>
      <c r="S1788" s="34">
        <f t="shared" si="150"/>
        <v>-6442.7900000000009</v>
      </c>
    </row>
    <row r="1789" spans="1:19" hidden="1" x14ac:dyDescent="0.25">
      <c r="A1789" s="2">
        <v>4</v>
      </c>
      <c r="B1789" s="2">
        <v>32702</v>
      </c>
      <c r="C1789" s="2" t="s">
        <v>505</v>
      </c>
      <c r="D1789" s="2">
        <v>2210001</v>
      </c>
      <c r="E1789" s="2" t="s">
        <v>505</v>
      </c>
      <c r="F1789" s="2" t="str">
        <f t="shared" si="151"/>
        <v>4327022210001</v>
      </c>
      <c r="G1789" s="2" t="s">
        <v>227</v>
      </c>
      <c r="H1789" s="4">
        <v>18200</v>
      </c>
      <c r="I1789" s="4">
        <v>11788.37</v>
      </c>
      <c r="J1789" s="4">
        <v>29988.37</v>
      </c>
      <c r="K1789" s="4">
        <v>12260.49</v>
      </c>
      <c r="L1789" s="4">
        <v>2846.34</v>
      </c>
      <c r="M1789" s="4">
        <v>2846.34</v>
      </c>
      <c r="N1789" s="4">
        <v>0</v>
      </c>
      <c r="O1789" s="4">
        <v>27142.03</v>
      </c>
      <c r="P1789" s="20">
        <f t="shared" si="152"/>
        <v>0.15639230769230769</v>
      </c>
      <c r="Q1789" s="20">
        <f t="shared" si="148"/>
        <v>9.4914795302312199E-2</v>
      </c>
      <c r="R1789" s="34">
        <f t="shared" si="149"/>
        <v>-15353.66</v>
      </c>
      <c r="S1789" s="34">
        <f t="shared" si="150"/>
        <v>-27142.03</v>
      </c>
    </row>
    <row r="1790" spans="1:19" hidden="1" x14ac:dyDescent="0.25">
      <c r="A1790" s="2">
        <v>9</v>
      </c>
      <c r="B1790" s="2">
        <v>34100</v>
      </c>
      <c r="C1790" s="2" t="s">
        <v>507</v>
      </c>
      <c r="D1790" s="2">
        <v>4800003</v>
      </c>
      <c r="E1790" s="2" t="s">
        <v>507</v>
      </c>
      <c r="F1790" s="2" t="str">
        <f t="shared" si="151"/>
        <v>9341004800003</v>
      </c>
      <c r="G1790" s="2" t="s">
        <v>415</v>
      </c>
      <c r="H1790" s="4">
        <v>2500</v>
      </c>
      <c r="I1790" s="4">
        <v>-2500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20">
        <f t="shared" si="152"/>
        <v>0</v>
      </c>
      <c r="Q1790" s="20" t="e">
        <f t="shared" si="148"/>
        <v>#DIV/0!</v>
      </c>
      <c r="R1790" s="34">
        <f t="shared" si="149"/>
        <v>-2500</v>
      </c>
      <c r="S1790" s="34">
        <f t="shared" si="150"/>
        <v>0</v>
      </c>
    </row>
    <row r="1791" spans="1:19" hidden="1" x14ac:dyDescent="0.25">
      <c r="A1791" s="2">
        <v>9</v>
      </c>
      <c r="B1791" s="2">
        <v>34100</v>
      </c>
      <c r="C1791" s="2" t="s">
        <v>507</v>
      </c>
      <c r="D1791" s="2">
        <v>4800036</v>
      </c>
      <c r="E1791" s="2" t="s">
        <v>507</v>
      </c>
      <c r="F1791" s="2" t="str">
        <f t="shared" si="151"/>
        <v>9341004800036</v>
      </c>
      <c r="G1791" s="2" t="s">
        <v>416</v>
      </c>
      <c r="H1791" s="4">
        <v>15000</v>
      </c>
      <c r="I1791" s="4">
        <v>14000</v>
      </c>
      <c r="J1791" s="4">
        <v>29000</v>
      </c>
      <c r="K1791" s="4">
        <v>29000</v>
      </c>
      <c r="L1791" s="4">
        <v>18000</v>
      </c>
      <c r="M1791" s="4">
        <v>18000</v>
      </c>
      <c r="N1791" s="4">
        <v>0</v>
      </c>
      <c r="O1791" s="4">
        <v>11000</v>
      </c>
      <c r="P1791" s="20">
        <f t="shared" si="152"/>
        <v>1.2</v>
      </c>
      <c r="Q1791" s="20">
        <f t="shared" si="148"/>
        <v>0.62068965517241381</v>
      </c>
      <c r="R1791" s="34">
        <f t="shared" si="149"/>
        <v>3000</v>
      </c>
      <c r="S1791" s="34">
        <f t="shared" si="150"/>
        <v>-11000</v>
      </c>
    </row>
    <row r="1792" spans="1:19" hidden="1" x14ac:dyDescent="0.25">
      <c r="A1792" s="2">
        <v>9</v>
      </c>
      <c r="B1792" s="2">
        <v>34100</v>
      </c>
      <c r="C1792" s="2" t="s">
        <v>507</v>
      </c>
      <c r="D1792" s="2">
        <v>4800038</v>
      </c>
      <c r="E1792" s="2" t="s">
        <v>507</v>
      </c>
      <c r="F1792" s="2" t="str">
        <f t="shared" si="151"/>
        <v>9341004800038</v>
      </c>
      <c r="G1792" s="2" t="s">
        <v>417</v>
      </c>
      <c r="H1792" s="4">
        <v>1000</v>
      </c>
      <c r="I1792" s="4">
        <v>1000</v>
      </c>
      <c r="J1792" s="4">
        <v>2000</v>
      </c>
      <c r="K1792" s="4">
        <v>2000</v>
      </c>
      <c r="L1792" s="4">
        <v>1000</v>
      </c>
      <c r="M1792" s="4">
        <v>1000</v>
      </c>
      <c r="N1792" s="4">
        <v>0</v>
      </c>
      <c r="O1792" s="4">
        <v>1000</v>
      </c>
      <c r="P1792" s="20">
        <f t="shared" si="152"/>
        <v>1</v>
      </c>
      <c r="Q1792" s="20">
        <f t="shared" si="148"/>
        <v>0.5</v>
      </c>
      <c r="R1792" s="34">
        <f t="shared" si="149"/>
        <v>0</v>
      </c>
      <c r="S1792" s="34">
        <f t="shared" si="150"/>
        <v>-1000</v>
      </c>
    </row>
    <row r="1793" spans="1:19" hidden="1" x14ac:dyDescent="0.25">
      <c r="A1793" s="2">
        <v>9</v>
      </c>
      <c r="B1793" s="2">
        <v>34100</v>
      </c>
      <c r="C1793" s="2" t="s">
        <v>507</v>
      </c>
      <c r="D1793" s="2">
        <v>4800039</v>
      </c>
      <c r="E1793" s="2" t="s">
        <v>507</v>
      </c>
      <c r="F1793" s="2" t="str">
        <f t="shared" si="151"/>
        <v>9341004800039</v>
      </c>
      <c r="G1793" s="2" t="s">
        <v>418</v>
      </c>
      <c r="H1793" s="4">
        <v>22000</v>
      </c>
      <c r="I1793" s="4">
        <v>4500</v>
      </c>
      <c r="J1793" s="4">
        <v>26500</v>
      </c>
      <c r="K1793" s="4">
        <v>26500</v>
      </c>
      <c r="L1793" s="4">
        <v>18143.759999999998</v>
      </c>
      <c r="M1793" s="4">
        <v>18143.759999999998</v>
      </c>
      <c r="N1793" s="4">
        <v>0</v>
      </c>
      <c r="O1793" s="4">
        <v>8356.24</v>
      </c>
      <c r="P1793" s="20">
        <f t="shared" si="152"/>
        <v>0.82471636363636358</v>
      </c>
      <c r="Q1793" s="20">
        <f t="shared" si="148"/>
        <v>0.68467018867924523</v>
      </c>
      <c r="R1793" s="34">
        <f t="shared" si="149"/>
        <v>-3856.2400000000016</v>
      </c>
      <c r="S1793" s="34">
        <f t="shared" si="150"/>
        <v>-8356.2400000000016</v>
      </c>
    </row>
    <row r="1794" spans="1:19" hidden="1" x14ac:dyDescent="0.25">
      <c r="A1794" s="2">
        <v>9</v>
      </c>
      <c r="B1794" s="2">
        <v>34100</v>
      </c>
      <c r="C1794" s="2" t="s">
        <v>507</v>
      </c>
      <c r="D1794" s="2">
        <v>4800041</v>
      </c>
      <c r="E1794" s="2" t="s">
        <v>507</v>
      </c>
      <c r="F1794" s="2" t="str">
        <f t="shared" si="151"/>
        <v>9341004800041</v>
      </c>
      <c r="G1794" s="2" t="s">
        <v>419</v>
      </c>
      <c r="H1794" s="4">
        <v>7500</v>
      </c>
      <c r="I1794" s="4">
        <v>7500</v>
      </c>
      <c r="J1794" s="4">
        <v>15000</v>
      </c>
      <c r="K1794" s="4">
        <v>15000</v>
      </c>
      <c r="L1794" s="4">
        <v>7500</v>
      </c>
      <c r="M1794" s="4">
        <v>7500</v>
      </c>
      <c r="N1794" s="4">
        <v>0</v>
      </c>
      <c r="O1794" s="4">
        <v>7500</v>
      </c>
      <c r="P1794" s="20">
        <f t="shared" si="152"/>
        <v>1</v>
      </c>
      <c r="Q1794" s="20">
        <f t="shared" si="148"/>
        <v>0.5</v>
      </c>
      <c r="R1794" s="34">
        <f t="shared" si="149"/>
        <v>0</v>
      </c>
      <c r="S1794" s="34">
        <f t="shared" si="150"/>
        <v>-7500</v>
      </c>
    </row>
    <row r="1795" spans="1:19" hidden="1" x14ac:dyDescent="0.25">
      <c r="A1795" s="2">
        <v>9</v>
      </c>
      <c r="B1795" s="2">
        <v>34100</v>
      </c>
      <c r="C1795" s="2" t="s">
        <v>507</v>
      </c>
      <c r="D1795" s="2">
        <v>4800042</v>
      </c>
      <c r="E1795" s="2" t="s">
        <v>507</v>
      </c>
      <c r="F1795" s="2" t="str">
        <f t="shared" si="151"/>
        <v>9341004800042</v>
      </c>
      <c r="G1795" s="2" t="s">
        <v>420</v>
      </c>
      <c r="H1795" s="4">
        <v>1000</v>
      </c>
      <c r="I1795" s="4">
        <v>1000</v>
      </c>
      <c r="J1795" s="4">
        <v>2000</v>
      </c>
      <c r="K1795" s="4">
        <v>1000</v>
      </c>
      <c r="L1795" s="4">
        <v>1000</v>
      </c>
      <c r="M1795" s="4">
        <v>1000</v>
      </c>
      <c r="N1795" s="4">
        <v>0</v>
      </c>
      <c r="O1795" s="4">
        <v>1000</v>
      </c>
      <c r="P1795" s="20">
        <f t="shared" si="152"/>
        <v>1</v>
      </c>
      <c r="Q1795" s="20">
        <f t="shared" ref="Q1795:Q1858" si="153">(L1795*100%)/J1795</f>
        <v>0.5</v>
      </c>
      <c r="R1795" s="34">
        <f t="shared" ref="R1795:R1858" si="154">L1795-H1795</f>
        <v>0</v>
      </c>
      <c r="S1795" s="34">
        <f t="shared" ref="S1795:S1858" si="155">L1795-J1795</f>
        <v>-1000</v>
      </c>
    </row>
    <row r="1796" spans="1:19" hidden="1" x14ac:dyDescent="0.25">
      <c r="A1796" s="2">
        <v>9</v>
      </c>
      <c r="B1796" s="2">
        <v>34100</v>
      </c>
      <c r="C1796" s="2" t="s">
        <v>507</v>
      </c>
      <c r="D1796" s="2">
        <v>4800043</v>
      </c>
      <c r="E1796" s="2" t="s">
        <v>507</v>
      </c>
      <c r="F1796" s="2" t="str">
        <f t="shared" si="151"/>
        <v>9341004800043</v>
      </c>
      <c r="G1796" s="2" t="s">
        <v>421</v>
      </c>
      <c r="H1796" s="4">
        <v>2000</v>
      </c>
      <c r="I1796" s="4">
        <v>2000</v>
      </c>
      <c r="J1796" s="4">
        <v>4000</v>
      </c>
      <c r="K1796" s="4">
        <v>4000</v>
      </c>
      <c r="L1796" s="4">
        <v>2000</v>
      </c>
      <c r="M1796" s="4">
        <v>2000</v>
      </c>
      <c r="N1796" s="4">
        <v>0</v>
      </c>
      <c r="O1796" s="4">
        <v>2000</v>
      </c>
      <c r="P1796" s="20">
        <f t="shared" si="152"/>
        <v>1</v>
      </c>
      <c r="Q1796" s="20">
        <f t="shared" si="153"/>
        <v>0.5</v>
      </c>
      <c r="R1796" s="34">
        <f t="shared" si="154"/>
        <v>0</v>
      </c>
      <c r="S1796" s="34">
        <f t="shared" si="155"/>
        <v>-2000</v>
      </c>
    </row>
    <row r="1797" spans="1:19" hidden="1" x14ac:dyDescent="0.25">
      <c r="A1797" s="2">
        <v>9</v>
      </c>
      <c r="B1797" s="2">
        <v>34100</v>
      </c>
      <c r="C1797" s="2" t="s">
        <v>507</v>
      </c>
      <c r="D1797" s="2">
        <v>4800044</v>
      </c>
      <c r="E1797" s="2" t="s">
        <v>507</v>
      </c>
      <c r="F1797" s="2" t="str">
        <f t="shared" si="151"/>
        <v>9341004800044</v>
      </c>
      <c r="G1797" s="2" t="s">
        <v>422</v>
      </c>
      <c r="H1797" s="4">
        <v>2500</v>
      </c>
      <c r="I1797" s="4">
        <v>500</v>
      </c>
      <c r="J1797" s="4">
        <v>3000</v>
      </c>
      <c r="K1797" s="4">
        <v>2800</v>
      </c>
      <c r="L1797" s="4">
        <v>1000</v>
      </c>
      <c r="M1797" s="4">
        <v>1000</v>
      </c>
      <c r="N1797" s="4">
        <v>0</v>
      </c>
      <c r="O1797" s="4">
        <v>2000</v>
      </c>
      <c r="P1797" s="20">
        <f t="shared" si="152"/>
        <v>0.4</v>
      </c>
      <c r="Q1797" s="20">
        <f t="shared" si="153"/>
        <v>0.33333333333333331</v>
      </c>
      <c r="R1797" s="34">
        <f t="shared" si="154"/>
        <v>-1500</v>
      </c>
      <c r="S1797" s="34">
        <f t="shared" si="155"/>
        <v>-2000</v>
      </c>
    </row>
    <row r="1798" spans="1:19" hidden="1" x14ac:dyDescent="0.25">
      <c r="A1798" s="2">
        <v>9</v>
      </c>
      <c r="B1798" s="2">
        <v>34100</v>
      </c>
      <c r="C1798" s="2" t="s">
        <v>507</v>
      </c>
      <c r="D1798" s="2">
        <v>4800045</v>
      </c>
      <c r="E1798" s="2" t="s">
        <v>507</v>
      </c>
      <c r="F1798" s="2" t="str">
        <f t="shared" si="151"/>
        <v>9341004800045</v>
      </c>
      <c r="G1798" s="2" t="s">
        <v>423</v>
      </c>
      <c r="H1798" s="4">
        <v>25000</v>
      </c>
      <c r="I1798" s="4">
        <v>-25000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20">
        <f t="shared" si="152"/>
        <v>0</v>
      </c>
      <c r="Q1798" s="20" t="e">
        <f t="shared" si="153"/>
        <v>#DIV/0!</v>
      </c>
      <c r="R1798" s="34">
        <f t="shared" si="154"/>
        <v>-25000</v>
      </c>
      <c r="S1798" s="34">
        <f t="shared" si="155"/>
        <v>0</v>
      </c>
    </row>
    <row r="1799" spans="1:19" hidden="1" x14ac:dyDescent="0.25">
      <c r="A1799" s="2">
        <v>9</v>
      </c>
      <c r="B1799" s="2">
        <v>34100</v>
      </c>
      <c r="C1799" s="2" t="s">
        <v>507</v>
      </c>
      <c r="D1799" s="2">
        <v>4800046</v>
      </c>
      <c r="E1799" s="2" t="s">
        <v>507</v>
      </c>
      <c r="F1799" s="2" t="str">
        <f t="shared" si="151"/>
        <v>9341004800046</v>
      </c>
      <c r="G1799" s="2" t="s">
        <v>424</v>
      </c>
      <c r="H1799" s="4">
        <v>8200</v>
      </c>
      <c r="I1799" s="4">
        <v>1640</v>
      </c>
      <c r="J1799" s="4">
        <v>9840</v>
      </c>
      <c r="K1799" s="4">
        <v>9840</v>
      </c>
      <c r="L1799" s="4">
        <v>8200</v>
      </c>
      <c r="M1799" s="4">
        <v>8200</v>
      </c>
      <c r="N1799" s="4">
        <v>0</v>
      </c>
      <c r="O1799" s="4">
        <v>1640</v>
      </c>
      <c r="P1799" s="20">
        <f t="shared" si="152"/>
        <v>1</v>
      </c>
      <c r="Q1799" s="20">
        <f t="shared" si="153"/>
        <v>0.83333333333333337</v>
      </c>
      <c r="R1799" s="34">
        <f t="shared" si="154"/>
        <v>0</v>
      </c>
      <c r="S1799" s="34">
        <f t="shared" si="155"/>
        <v>-1640</v>
      </c>
    </row>
    <row r="1800" spans="1:19" hidden="1" x14ac:dyDescent="0.25">
      <c r="A1800" s="2">
        <v>9</v>
      </c>
      <c r="B1800" s="2">
        <v>34100</v>
      </c>
      <c r="C1800" s="2" t="s">
        <v>507</v>
      </c>
      <c r="D1800" s="2">
        <v>4800047</v>
      </c>
      <c r="E1800" s="2" t="s">
        <v>507</v>
      </c>
      <c r="F1800" s="2" t="str">
        <f t="shared" si="151"/>
        <v>9341004800047</v>
      </c>
      <c r="G1800" s="2" t="s">
        <v>425</v>
      </c>
      <c r="H1800" s="4">
        <v>5500</v>
      </c>
      <c r="I1800" s="4">
        <v>0</v>
      </c>
      <c r="J1800" s="4">
        <v>5500</v>
      </c>
      <c r="K1800" s="4">
        <v>5500</v>
      </c>
      <c r="L1800" s="4">
        <v>5500</v>
      </c>
      <c r="M1800" s="4">
        <v>5500</v>
      </c>
      <c r="N1800" s="4">
        <v>0</v>
      </c>
      <c r="O1800" s="4">
        <v>0</v>
      </c>
      <c r="P1800" s="20">
        <f t="shared" si="152"/>
        <v>1</v>
      </c>
      <c r="Q1800" s="20">
        <f t="shared" si="153"/>
        <v>1</v>
      </c>
      <c r="R1800" s="34">
        <f t="shared" si="154"/>
        <v>0</v>
      </c>
      <c r="S1800" s="34">
        <f t="shared" si="155"/>
        <v>0</v>
      </c>
    </row>
    <row r="1801" spans="1:19" hidden="1" x14ac:dyDescent="0.25">
      <c r="A1801" s="2">
        <v>9</v>
      </c>
      <c r="B1801" s="2">
        <v>34100</v>
      </c>
      <c r="C1801" s="2" t="s">
        <v>507</v>
      </c>
      <c r="D1801" s="2">
        <v>4800048</v>
      </c>
      <c r="E1801" s="2" t="s">
        <v>507</v>
      </c>
      <c r="F1801" s="2" t="str">
        <f t="shared" si="151"/>
        <v>9341004800048</v>
      </c>
      <c r="G1801" s="2" t="s">
        <v>426</v>
      </c>
      <c r="H1801" s="4">
        <v>1000</v>
      </c>
      <c r="I1801" s="4">
        <v>0</v>
      </c>
      <c r="J1801" s="4">
        <v>1000</v>
      </c>
      <c r="K1801" s="4">
        <v>1000</v>
      </c>
      <c r="L1801" s="4">
        <v>995.22</v>
      </c>
      <c r="M1801" s="4">
        <v>995.22</v>
      </c>
      <c r="N1801" s="4">
        <v>0</v>
      </c>
      <c r="O1801" s="4">
        <v>4.78</v>
      </c>
      <c r="P1801" s="20">
        <f t="shared" si="152"/>
        <v>0.99521999999999999</v>
      </c>
      <c r="Q1801" s="20">
        <f t="shared" si="153"/>
        <v>0.99521999999999999</v>
      </c>
      <c r="R1801" s="34">
        <f t="shared" si="154"/>
        <v>-4.7799999999999727</v>
      </c>
      <c r="S1801" s="34">
        <f t="shared" si="155"/>
        <v>-4.7799999999999727</v>
      </c>
    </row>
    <row r="1802" spans="1:19" hidden="1" x14ac:dyDescent="0.25">
      <c r="A1802" s="2">
        <v>9</v>
      </c>
      <c r="B1802" s="2">
        <v>34100</v>
      </c>
      <c r="C1802" s="2" t="s">
        <v>507</v>
      </c>
      <c r="D1802" s="2">
        <v>4800050</v>
      </c>
      <c r="E1802" s="2" t="s">
        <v>507</v>
      </c>
      <c r="F1802" s="2" t="str">
        <f t="shared" si="151"/>
        <v>9341004800050</v>
      </c>
      <c r="G1802" s="2" t="s">
        <v>427</v>
      </c>
      <c r="H1802" s="4">
        <v>1000</v>
      </c>
      <c r="I1802" s="4">
        <v>1000</v>
      </c>
      <c r="J1802" s="4">
        <v>2000</v>
      </c>
      <c r="K1802" s="4">
        <v>2000</v>
      </c>
      <c r="L1802" s="4">
        <v>1000</v>
      </c>
      <c r="M1802" s="4">
        <v>1000</v>
      </c>
      <c r="N1802" s="4">
        <v>0</v>
      </c>
      <c r="O1802" s="4">
        <v>1000</v>
      </c>
      <c r="P1802" s="20">
        <f t="shared" si="152"/>
        <v>1</v>
      </c>
      <c r="Q1802" s="20">
        <f t="shared" si="153"/>
        <v>0.5</v>
      </c>
      <c r="R1802" s="34">
        <f t="shared" si="154"/>
        <v>0</v>
      </c>
      <c r="S1802" s="34">
        <f t="shared" si="155"/>
        <v>-1000</v>
      </c>
    </row>
    <row r="1803" spans="1:19" hidden="1" x14ac:dyDescent="0.25">
      <c r="A1803" s="2">
        <v>9</v>
      </c>
      <c r="B1803" s="2">
        <v>34100</v>
      </c>
      <c r="C1803" s="2" t="s">
        <v>507</v>
      </c>
      <c r="D1803" s="2">
        <v>4800052</v>
      </c>
      <c r="E1803" s="2" t="s">
        <v>507</v>
      </c>
      <c r="F1803" s="2" t="str">
        <f t="shared" si="151"/>
        <v>9341004800052</v>
      </c>
      <c r="G1803" s="2" t="s">
        <v>428</v>
      </c>
      <c r="H1803" s="4">
        <v>5000</v>
      </c>
      <c r="I1803" s="4">
        <v>4300</v>
      </c>
      <c r="J1803" s="4">
        <v>9300</v>
      </c>
      <c r="K1803" s="4">
        <v>9300</v>
      </c>
      <c r="L1803" s="4">
        <v>5000</v>
      </c>
      <c r="M1803" s="4">
        <v>5000</v>
      </c>
      <c r="N1803" s="4">
        <v>0</v>
      </c>
      <c r="O1803" s="4">
        <v>4300</v>
      </c>
      <c r="P1803" s="20">
        <f t="shared" si="152"/>
        <v>1</v>
      </c>
      <c r="Q1803" s="20">
        <f t="shared" si="153"/>
        <v>0.5376344086021505</v>
      </c>
      <c r="R1803" s="34">
        <f t="shared" si="154"/>
        <v>0</v>
      </c>
      <c r="S1803" s="34">
        <f t="shared" si="155"/>
        <v>-4300</v>
      </c>
    </row>
    <row r="1804" spans="1:19" hidden="1" x14ac:dyDescent="0.25">
      <c r="A1804" s="2">
        <v>9</v>
      </c>
      <c r="B1804" s="2">
        <v>34100</v>
      </c>
      <c r="C1804" s="2" t="s">
        <v>507</v>
      </c>
      <c r="D1804" s="2">
        <v>4800053</v>
      </c>
      <c r="E1804" s="2" t="s">
        <v>507</v>
      </c>
      <c r="F1804" s="2" t="str">
        <f t="shared" si="151"/>
        <v>9341004800053</v>
      </c>
      <c r="G1804" s="2" t="s">
        <v>429</v>
      </c>
      <c r="H1804" s="4">
        <v>3500</v>
      </c>
      <c r="I1804" s="4">
        <v>0</v>
      </c>
      <c r="J1804" s="4">
        <v>3500</v>
      </c>
      <c r="K1804" s="4">
        <v>3500</v>
      </c>
      <c r="L1804" s="4">
        <v>2800</v>
      </c>
      <c r="M1804" s="4">
        <v>2800</v>
      </c>
      <c r="N1804" s="4">
        <v>0</v>
      </c>
      <c r="O1804" s="4">
        <v>700</v>
      </c>
      <c r="P1804" s="20">
        <f t="shared" si="152"/>
        <v>0.8</v>
      </c>
      <c r="Q1804" s="20">
        <f t="shared" si="153"/>
        <v>0.8</v>
      </c>
      <c r="R1804" s="34">
        <f t="shared" si="154"/>
        <v>-700</v>
      </c>
      <c r="S1804" s="34">
        <f t="shared" si="155"/>
        <v>-700</v>
      </c>
    </row>
    <row r="1805" spans="1:19" hidden="1" x14ac:dyDescent="0.25">
      <c r="A1805" s="2">
        <v>9</v>
      </c>
      <c r="B1805" s="2">
        <v>34100</v>
      </c>
      <c r="C1805" s="2" t="s">
        <v>507</v>
      </c>
      <c r="D1805" s="2">
        <v>4800060</v>
      </c>
      <c r="E1805" s="2" t="s">
        <v>507</v>
      </c>
      <c r="F1805" s="2" t="str">
        <f t="shared" si="151"/>
        <v>9341004800060</v>
      </c>
      <c r="G1805" s="2" t="s">
        <v>430</v>
      </c>
      <c r="H1805" s="4">
        <v>500</v>
      </c>
      <c r="I1805" s="4">
        <v>0</v>
      </c>
      <c r="J1805" s="4">
        <v>500</v>
      </c>
      <c r="K1805" s="4">
        <v>0</v>
      </c>
      <c r="L1805" s="4">
        <v>0</v>
      </c>
      <c r="M1805" s="4">
        <v>0</v>
      </c>
      <c r="N1805" s="4">
        <v>0</v>
      </c>
      <c r="O1805" s="4">
        <v>500</v>
      </c>
      <c r="P1805" s="20">
        <f t="shared" si="152"/>
        <v>0</v>
      </c>
      <c r="Q1805" s="20">
        <f t="shared" si="153"/>
        <v>0</v>
      </c>
      <c r="R1805" s="34">
        <f t="shared" si="154"/>
        <v>-500</v>
      </c>
      <c r="S1805" s="34">
        <f t="shared" si="155"/>
        <v>-500</v>
      </c>
    </row>
    <row r="1806" spans="1:19" hidden="1" x14ac:dyDescent="0.25">
      <c r="A1806" s="2">
        <v>9</v>
      </c>
      <c r="B1806" s="2">
        <v>34100</v>
      </c>
      <c r="C1806" s="2" t="s">
        <v>507</v>
      </c>
      <c r="D1806" s="2">
        <v>4800064</v>
      </c>
      <c r="E1806" s="2" t="s">
        <v>507</v>
      </c>
      <c r="F1806" s="2" t="str">
        <f t="shared" si="151"/>
        <v>9341004800064</v>
      </c>
      <c r="G1806" s="2" t="s">
        <v>431</v>
      </c>
      <c r="H1806" s="4">
        <v>3000</v>
      </c>
      <c r="I1806" s="4">
        <v>3000</v>
      </c>
      <c r="J1806" s="4">
        <v>6000</v>
      </c>
      <c r="K1806" s="4">
        <v>6000</v>
      </c>
      <c r="L1806" s="4">
        <v>3000</v>
      </c>
      <c r="M1806" s="4">
        <v>3000</v>
      </c>
      <c r="N1806" s="4">
        <v>0</v>
      </c>
      <c r="O1806" s="4">
        <v>3000</v>
      </c>
      <c r="P1806" s="20">
        <f t="shared" si="152"/>
        <v>1</v>
      </c>
      <c r="Q1806" s="20">
        <f t="shared" si="153"/>
        <v>0.5</v>
      </c>
      <c r="R1806" s="34">
        <f t="shared" si="154"/>
        <v>0</v>
      </c>
      <c r="S1806" s="34">
        <f t="shared" si="155"/>
        <v>-3000</v>
      </c>
    </row>
    <row r="1807" spans="1:19" hidden="1" x14ac:dyDescent="0.25">
      <c r="A1807" s="2">
        <v>9</v>
      </c>
      <c r="B1807" s="2">
        <v>34100</v>
      </c>
      <c r="C1807" s="2" t="s">
        <v>507</v>
      </c>
      <c r="D1807" s="2">
        <v>4800065</v>
      </c>
      <c r="E1807" s="2" t="s">
        <v>507</v>
      </c>
      <c r="F1807" s="2" t="str">
        <f t="shared" si="151"/>
        <v>9341004800065</v>
      </c>
      <c r="G1807" s="2" t="s">
        <v>432</v>
      </c>
      <c r="H1807" s="4">
        <v>1500</v>
      </c>
      <c r="I1807" s="4">
        <v>1500</v>
      </c>
      <c r="J1807" s="4">
        <v>3000</v>
      </c>
      <c r="K1807" s="4">
        <v>3000</v>
      </c>
      <c r="L1807" s="4">
        <v>1500</v>
      </c>
      <c r="M1807" s="4">
        <v>1500</v>
      </c>
      <c r="N1807" s="4">
        <v>0</v>
      </c>
      <c r="O1807" s="4">
        <v>1500</v>
      </c>
      <c r="P1807" s="20">
        <f t="shared" si="152"/>
        <v>1</v>
      </c>
      <c r="Q1807" s="20">
        <f t="shared" si="153"/>
        <v>0.5</v>
      </c>
      <c r="R1807" s="34">
        <f t="shared" si="154"/>
        <v>0</v>
      </c>
      <c r="S1807" s="34">
        <f t="shared" si="155"/>
        <v>-1500</v>
      </c>
    </row>
    <row r="1808" spans="1:19" hidden="1" x14ac:dyDescent="0.25">
      <c r="A1808" s="2">
        <v>9</v>
      </c>
      <c r="B1808" s="2">
        <v>34100</v>
      </c>
      <c r="C1808" s="2" t="s">
        <v>507</v>
      </c>
      <c r="D1808" s="2">
        <v>4800066</v>
      </c>
      <c r="E1808" s="2" t="s">
        <v>507</v>
      </c>
      <c r="F1808" s="2" t="str">
        <f t="shared" si="151"/>
        <v>9341004800066</v>
      </c>
      <c r="G1808" s="2" t="s">
        <v>433</v>
      </c>
      <c r="H1808" s="4">
        <v>500</v>
      </c>
      <c r="I1808" s="4">
        <v>-500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20">
        <f t="shared" si="152"/>
        <v>0</v>
      </c>
      <c r="Q1808" s="20" t="e">
        <f t="shared" si="153"/>
        <v>#DIV/0!</v>
      </c>
      <c r="R1808" s="34">
        <f t="shared" si="154"/>
        <v>-500</v>
      </c>
      <c r="S1808" s="34">
        <f t="shared" si="155"/>
        <v>0</v>
      </c>
    </row>
    <row r="1809" spans="1:19" hidden="1" x14ac:dyDescent="0.25">
      <c r="A1809" s="2">
        <v>9</v>
      </c>
      <c r="B1809" s="2">
        <v>34100</v>
      </c>
      <c r="C1809" s="2" t="s">
        <v>507</v>
      </c>
      <c r="D1809" s="2">
        <v>4800067</v>
      </c>
      <c r="E1809" s="2" t="s">
        <v>507</v>
      </c>
      <c r="F1809" s="2" t="str">
        <f t="shared" si="151"/>
        <v>9341004800067</v>
      </c>
      <c r="G1809" s="2" t="s">
        <v>434</v>
      </c>
      <c r="H1809" s="4">
        <v>2000</v>
      </c>
      <c r="I1809" s="4">
        <v>0</v>
      </c>
      <c r="J1809" s="4">
        <v>2000</v>
      </c>
      <c r="K1809" s="4">
        <v>0</v>
      </c>
      <c r="L1809" s="4">
        <v>0</v>
      </c>
      <c r="M1809" s="4">
        <v>0</v>
      </c>
      <c r="N1809" s="4">
        <v>0</v>
      </c>
      <c r="O1809" s="4">
        <v>2000</v>
      </c>
      <c r="P1809" s="20">
        <f t="shared" si="152"/>
        <v>0</v>
      </c>
      <c r="Q1809" s="20">
        <f t="shared" si="153"/>
        <v>0</v>
      </c>
      <c r="R1809" s="34">
        <f t="shared" si="154"/>
        <v>-2000</v>
      </c>
      <c r="S1809" s="34">
        <f t="shared" si="155"/>
        <v>-2000</v>
      </c>
    </row>
    <row r="1810" spans="1:19" hidden="1" x14ac:dyDescent="0.25">
      <c r="A1810" s="2">
        <v>9</v>
      </c>
      <c r="B1810" s="2">
        <v>34100</v>
      </c>
      <c r="C1810" s="2" t="s">
        <v>507</v>
      </c>
      <c r="D1810" s="2">
        <v>4800093</v>
      </c>
      <c r="E1810" s="2" t="s">
        <v>507</v>
      </c>
      <c r="F1810" s="2" t="str">
        <f t="shared" si="151"/>
        <v>9341004800093</v>
      </c>
      <c r="G1810" s="2" t="s">
        <v>435</v>
      </c>
      <c r="H1810" s="4">
        <v>4400</v>
      </c>
      <c r="I1810" s="4">
        <v>-2000</v>
      </c>
      <c r="J1810" s="4">
        <v>2400</v>
      </c>
      <c r="K1810" s="4">
        <v>0</v>
      </c>
      <c r="L1810" s="4">
        <v>0</v>
      </c>
      <c r="M1810" s="4">
        <v>0</v>
      </c>
      <c r="N1810" s="4">
        <v>0</v>
      </c>
      <c r="O1810" s="4">
        <v>2400</v>
      </c>
      <c r="P1810" s="20">
        <f t="shared" si="152"/>
        <v>0</v>
      </c>
      <c r="Q1810" s="20">
        <f t="shared" si="153"/>
        <v>0</v>
      </c>
      <c r="R1810" s="34">
        <f t="shared" si="154"/>
        <v>-4400</v>
      </c>
      <c r="S1810" s="34">
        <f t="shared" si="155"/>
        <v>-2400</v>
      </c>
    </row>
    <row r="1811" spans="1:19" hidden="1" x14ac:dyDescent="0.25">
      <c r="A1811" s="2">
        <v>9</v>
      </c>
      <c r="B1811" s="2">
        <v>34100</v>
      </c>
      <c r="C1811" s="2" t="s">
        <v>507</v>
      </c>
      <c r="D1811" s="2">
        <v>4800124</v>
      </c>
      <c r="E1811" s="2" t="s">
        <v>507</v>
      </c>
      <c r="F1811" s="2" t="str">
        <f t="shared" si="151"/>
        <v>9341004800124</v>
      </c>
      <c r="G1811" s="2" t="s">
        <v>436</v>
      </c>
      <c r="H1811" s="4">
        <v>800</v>
      </c>
      <c r="I1811" s="4">
        <v>160</v>
      </c>
      <c r="J1811" s="4">
        <v>960</v>
      </c>
      <c r="K1811" s="4">
        <v>960</v>
      </c>
      <c r="L1811" s="4">
        <v>800</v>
      </c>
      <c r="M1811" s="4">
        <v>800</v>
      </c>
      <c r="N1811" s="4">
        <v>0</v>
      </c>
      <c r="O1811" s="4">
        <v>160</v>
      </c>
      <c r="P1811" s="20">
        <f t="shared" si="152"/>
        <v>1</v>
      </c>
      <c r="Q1811" s="20">
        <f t="shared" si="153"/>
        <v>0.83333333333333337</v>
      </c>
      <c r="R1811" s="34">
        <f t="shared" si="154"/>
        <v>0</v>
      </c>
      <c r="S1811" s="34">
        <f t="shared" si="155"/>
        <v>-160</v>
      </c>
    </row>
    <row r="1812" spans="1:19" hidden="1" x14ac:dyDescent="0.25">
      <c r="A1812" s="2">
        <v>9</v>
      </c>
      <c r="B1812" s="2">
        <v>34100</v>
      </c>
      <c r="C1812" s="2" t="s">
        <v>507</v>
      </c>
      <c r="D1812" s="2">
        <v>4800130</v>
      </c>
      <c r="E1812" s="2" t="s">
        <v>507</v>
      </c>
      <c r="F1812" s="2" t="str">
        <f t="shared" si="151"/>
        <v>9341004800130</v>
      </c>
      <c r="G1812" s="2" t="s">
        <v>437</v>
      </c>
      <c r="H1812" s="4">
        <v>2000</v>
      </c>
      <c r="I1812" s="4">
        <v>0</v>
      </c>
      <c r="J1812" s="4">
        <v>2000</v>
      </c>
      <c r="K1812" s="4">
        <v>2000</v>
      </c>
      <c r="L1812" s="4">
        <v>0</v>
      </c>
      <c r="M1812" s="4">
        <v>0</v>
      </c>
      <c r="N1812" s="4">
        <v>0</v>
      </c>
      <c r="O1812" s="4">
        <v>2000</v>
      </c>
      <c r="P1812" s="20">
        <f t="shared" si="152"/>
        <v>0</v>
      </c>
      <c r="Q1812" s="20">
        <f t="shared" si="153"/>
        <v>0</v>
      </c>
      <c r="R1812" s="34">
        <f t="shared" si="154"/>
        <v>-2000</v>
      </c>
      <c r="S1812" s="34">
        <f t="shared" si="155"/>
        <v>-2000</v>
      </c>
    </row>
    <row r="1813" spans="1:19" hidden="1" x14ac:dyDescent="0.25">
      <c r="A1813" s="2">
        <v>9</v>
      </c>
      <c r="B1813" s="2">
        <v>34100</v>
      </c>
      <c r="C1813" s="2" t="s">
        <v>507</v>
      </c>
      <c r="D1813" s="2">
        <v>4800154</v>
      </c>
      <c r="E1813" s="2" t="s">
        <v>507</v>
      </c>
      <c r="F1813" s="2" t="str">
        <f t="shared" si="151"/>
        <v>9341004800154</v>
      </c>
      <c r="G1813" s="2" t="s">
        <v>438</v>
      </c>
      <c r="H1813" s="4">
        <v>2000</v>
      </c>
      <c r="I1813" s="4">
        <v>-2000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20">
        <f t="shared" si="152"/>
        <v>0</v>
      </c>
      <c r="Q1813" s="20" t="e">
        <f t="shared" si="153"/>
        <v>#DIV/0!</v>
      </c>
      <c r="R1813" s="34">
        <f t="shared" si="154"/>
        <v>-2000</v>
      </c>
      <c r="S1813" s="34">
        <f t="shared" si="155"/>
        <v>0</v>
      </c>
    </row>
    <row r="1814" spans="1:19" hidden="1" x14ac:dyDescent="0.25">
      <c r="A1814" s="2">
        <v>9</v>
      </c>
      <c r="B1814" s="2">
        <v>34100</v>
      </c>
      <c r="C1814" s="2" t="s">
        <v>507</v>
      </c>
      <c r="D1814" s="2">
        <v>4800156</v>
      </c>
      <c r="E1814" s="2" t="s">
        <v>507</v>
      </c>
      <c r="F1814" s="2" t="str">
        <f t="shared" si="151"/>
        <v>9341004800156</v>
      </c>
      <c r="G1814" s="2" t="s">
        <v>439</v>
      </c>
      <c r="H1814" s="4">
        <v>870</v>
      </c>
      <c r="I1814" s="4">
        <v>870</v>
      </c>
      <c r="J1814" s="4">
        <v>1740</v>
      </c>
      <c r="K1814" s="4">
        <v>1740</v>
      </c>
      <c r="L1814" s="4">
        <v>870</v>
      </c>
      <c r="M1814" s="4">
        <v>870</v>
      </c>
      <c r="N1814" s="4">
        <v>0</v>
      </c>
      <c r="O1814" s="4">
        <v>870</v>
      </c>
      <c r="P1814" s="20">
        <f t="shared" si="152"/>
        <v>1</v>
      </c>
      <c r="Q1814" s="20">
        <f t="shared" si="153"/>
        <v>0.5</v>
      </c>
      <c r="R1814" s="34">
        <f t="shared" si="154"/>
        <v>0</v>
      </c>
      <c r="S1814" s="34">
        <f t="shared" si="155"/>
        <v>-870</v>
      </c>
    </row>
    <row r="1815" spans="1:19" hidden="1" x14ac:dyDescent="0.25">
      <c r="A1815" s="2">
        <v>9</v>
      </c>
      <c r="B1815" s="2">
        <v>34100</v>
      </c>
      <c r="C1815" s="2" t="s">
        <v>507</v>
      </c>
      <c r="D1815" s="2">
        <v>4800197</v>
      </c>
      <c r="E1815" s="2" t="s">
        <v>507</v>
      </c>
      <c r="F1815" s="2" t="str">
        <f t="shared" ref="F1815:F1878" si="156">_xlfn.CONCAT(A1815,B1815,D1815)</f>
        <v>9341004800197</v>
      </c>
      <c r="G1815" s="2" t="s">
        <v>440</v>
      </c>
      <c r="H1815" s="4">
        <v>0</v>
      </c>
      <c r="I1815" s="4">
        <v>800</v>
      </c>
      <c r="J1815" s="4">
        <v>800</v>
      </c>
      <c r="K1815" s="4">
        <v>800</v>
      </c>
      <c r="L1815" s="4">
        <v>800</v>
      </c>
      <c r="M1815" s="4">
        <v>800</v>
      </c>
      <c r="N1815" s="4">
        <v>0</v>
      </c>
      <c r="O1815" s="4">
        <v>0</v>
      </c>
      <c r="P1815" s="20" t="e">
        <f t="shared" ref="P1815:P1878" si="157">(L1815*100%)/H1815</f>
        <v>#DIV/0!</v>
      </c>
      <c r="Q1815" s="20">
        <f t="shared" si="153"/>
        <v>1</v>
      </c>
      <c r="R1815" s="34">
        <f t="shared" si="154"/>
        <v>800</v>
      </c>
      <c r="S1815" s="34">
        <f t="shared" si="155"/>
        <v>0</v>
      </c>
    </row>
    <row r="1816" spans="1:19" hidden="1" x14ac:dyDescent="0.25">
      <c r="A1816" s="2">
        <v>9</v>
      </c>
      <c r="B1816" s="2">
        <v>34100</v>
      </c>
      <c r="C1816" s="2" t="s">
        <v>507</v>
      </c>
      <c r="D1816" s="2">
        <v>4800198</v>
      </c>
      <c r="E1816" s="2" t="s">
        <v>507</v>
      </c>
      <c r="F1816" s="2" t="str">
        <f t="shared" si="156"/>
        <v>9341004800198</v>
      </c>
      <c r="G1816" s="2" t="s">
        <v>441</v>
      </c>
      <c r="H1816" s="4">
        <v>0</v>
      </c>
      <c r="I1816" s="4">
        <v>1000</v>
      </c>
      <c r="J1816" s="4">
        <v>1000</v>
      </c>
      <c r="K1816" s="4">
        <v>1000</v>
      </c>
      <c r="L1816" s="4">
        <v>1000</v>
      </c>
      <c r="M1816" s="4">
        <v>1000</v>
      </c>
      <c r="N1816" s="4">
        <v>0</v>
      </c>
      <c r="O1816" s="4">
        <v>0</v>
      </c>
      <c r="P1816" s="20" t="e">
        <f t="shared" si="157"/>
        <v>#DIV/0!</v>
      </c>
      <c r="Q1816" s="20">
        <f t="shared" si="153"/>
        <v>1</v>
      </c>
      <c r="R1816" s="34">
        <f t="shared" si="154"/>
        <v>1000</v>
      </c>
      <c r="S1816" s="34">
        <f t="shared" si="155"/>
        <v>0</v>
      </c>
    </row>
    <row r="1817" spans="1:19" hidden="1" x14ac:dyDescent="0.25">
      <c r="A1817" s="2">
        <v>9</v>
      </c>
      <c r="B1817" s="2">
        <v>34100</v>
      </c>
      <c r="C1817" s="2" t="s">
        <v>507</v>
      </c>
      <c r="D1817" s="2">
        <v>4800202</v>
      </c>
      <c r="E1817" s="2" t="s">
        <v>507</v>
      </c>
      <c r="F1817" s="2" t="str">
        <f t="shared" si="156"/>
        <v>9341004800202</v>
      </c>
      <c r="G1817" s="2" t="s">
        <v>442</v>
      </c>
      <c r="H1817" s="4">
        <v>0</v>
      </c>
      <c r="I1817" s="4">
        <v>500</v>
      </c>
      <c r="J1817" s="4">
        <v>500</v>
      </c>
      <c r="K1817" s="4">
        <v>500</v>
      </c>
      <c r="L1817" s="4">
        <v>500</v>
      </c>
      <c r="M1817" s="4">
        <v>500</v>
      </c>
      <c r="N1817" s="4">
        <v>0</v>
      </c>
      <c r="O1817" s="4">
        <v>0</v>
      </c>
      <c r="P1817" s="20" t="e">
        <f t="shared" si="157"/>
        <v>#DIV/0!</v>
      </c>
      <c r="Q1817" s="20">
        <f t="shared" si="153"/>
        <v>1</v>
      </c>
      <c r="R1817" s="34">
        <f t="shared" si="154"/>
        <v>500</v>
      </c>
      <c r="S1817" s="34">
        <f t="shared" si="155"/>
        <v>0</v>
      </c>
    </row>
    <row r="1818" spans="1:19" hidden="1" x14ac:dyDescent="0.25">
      <c r="A1818" s="2">
        <v>9</v>
      </c>
      <c r="B1818" s="2">
        <v>34100</v>
      </c>
      <c r="C1818" s="2" t="s">
        <v>507</v>
      </c>
      <c r="D1818" s="2">
        <v>4800203</v>
      </c>
      <c r="E1818" s="2" t="s">
        <v>507</v>
      </c>
      <c r="F1818" s="2" t="str">
        <f t="shared" si="156"/>
        <v>9341004800203</v>
      </c>
      <c r="G1818" s="2" t="s">
        <v>443</v>
      </c>
      <c r="H1818" s="4">
        <v>0</v>
      </c>
      <c r="I1818" s="4">
        <v>7000</v>
      </c>
      <c r="J1818" s="4">
        <v>7000</v>
      </c>
      <c r="K1818" s="4">
        <v>7000</v>
      </c>
      <c r="L1818" s="4">
        <v>5000</v>
      </c>
      <c r="M1818" s="4">
        <v>5000</v>
      </c>
      <c r="N1818" s="4">
        <v>0</v>
      </c>
      <c r="O1818" s="4">
        <v>2000</v>
      </c>
      <c r="P1818" s="20" t="e">
        <f t="shared" si="157"/>
        <v>#DIV/0!</v>
      </c>
      <c r="Q1818" s="20">
        <f t="shared" si="153"/>
        <v>0.7142857142857143</v>
      </c>
      <c r="R1818" s="34">
        <f t="shared" si="154"/>
        <v>5000</v>
      </c>
      <c r="S1818" s="34">
        <f t="shared" si="155"/>
        <v>-2000</v>
      </c>
    </row>
    <row r="1819" spans="1:19" hidden="1" x14ac:dyDescent="0.25">
      <c r="A1819" s="2">
        <v>9</v>
      </c>
      <c r="B1819" s="2">
        <v>34100</v>
      </c>
      <c r="C1819" s="2" t="s">
        <v>507</v>
      </c>
      <c r="D1819" s="2">
        <v>4800204</v>
      </c>
      <c r="E1819" s="2" t="s">
        <v>507</v>
      </c>
      <c r="F1819" s="2" t="str">
        <f t="shared" si="156"/>
        <v>9341004800204</v>
      </c>
      <c r="G1819" s="2" t="s">
        <v>444</v>
      </c>
      <c r="H1819" s="4">
        <v>0</v>
      </c>
      <c r="I1819" s="4">
        <v>4000</v>
      </c>
      <c r="J1819" s="4">
        <v>4000</v>
      </c>
      <c r="K1819" s="4">
        <v>4000</v>
      </c>
      <c r="L1819" s="4">
        <v>3200</v>
      </c>
      <c r="M1819" s="4">
        <v>3200</v>
      </c>
      <c r="N1819" s="4">
        <v>0</v>
      </c>
      <c r="O1819" s="4">
        <v>800</v>
      </c>
      <c r="P1819" s="20" t="e">
        <f t="shared" si="157"/>
        <v>#DIV/0!</v>
      </c>
      <c r="Q1819" s="20">
        <f t="shared" si="153"/>
        <v>0.8</v>
      </c>
      <c r="R1819" s="34">
        <f t="shared" si="154"/>
        <v>3200</v>
      </c>
      <c r="S1819" s="34">
        <f t="shared" si="155"/>
        <v>-800</v>
      </c>
    </row>
    <row r="1820" spans="1:19" hidden="1" x14ac:dyDescent="0.25">
      <c r="A1820" s="2">
        <v>9</v>
      </c>
      <c r="B1820" s="2">
        <v>34100</v>
      </c>
      <c r="C1820" s="2" t="s">
        <v>507</v>
      </c>
      <c r="D1820" s="2">
        <v>4800205</v>
      </c>
      <c r="E1820" s="2" t="s">
        <v>507</v>
      </c>
      <c r="F1820" s="2" t="str">
        <f t="shared" si="156"/>
        <v>9341004800205</v>
      </c>
      <c r="G1820" s="2" t="s">
        <v>445</v>
      </c>
      <c r="H1820" s="4">
        <v>0</v>
      </c>
      <c r="I1820" s="4">
        <v>2000</v>
      </c>
      <c r="J1820" s="4">
        <v>2000</v>
      </c>
      <c r="K1820" s="4">
        <v>2000</v>
      </c>
      <c r="L1820" s="4">
        <v>1600</v>
      </c>
      <c r="M1820" s="4">
        <v>1600</v>
      </c>
      <c r="N1820" s="4">
        <v>0</v>
      </c>
      <c r="O1820" s="4">
        <v>400</v>
      </c>
      <c r="P1820" s="20" t="e">
        <f t="shared" si="157"/>
        <v>#DIV/0!</v>
      </c>
      <c r="Q1820" s="20">
        <f t="shared" si="153"/>
        <v>0.8</v>
      </c>
      <c r="R1820" s="34">
        <f t="shared" si="154"/>
        <v>1600</v>
      </c>
      <c r="S1820" s="34">
        <f t="shared" si="155"/>
        <v>-400</v>
      </c>
    </row>
    <row r="1821" spans="1:19" hidden="1" x14ac:dyDescent="0.25">
      <c r="A1821" s="2">
        <v>9</v>
      </c>
      <c r="B1821" s="2">
        <v>34100</v>
      </c>
      <c r="C1821" s="2" t="s">
        <v>507</v>
      </c>
      <c r="D1821" s="2">
        <v>4800207</v>
      </c>
      <c r="E1821" s="2" t="s">
        <v>507</v>
      </c>
      <c r="F1821" s="2" t="str">
        <f t="shared" si="156"/>
        <v>9341004800207</v>
      </c>
      <c r="G1821" s="2" t="s">
        <v>446</v>
      </c>
      <c r="H1821" s="4">
        <v>0</v>
      </c>
      <c r="I1821" s="4">
        <v>700</v>
      </c>
      <c r="J1821" s="4">
        <v>700</v>
      </c>
      <c r="K1821" s="4">
        <v>700</v>
      </c>
      <c r="L1821" s="4">
        <v>0</v>
      </c>
      <c r="M1821" s="4">
        <v>0</v>
      </c>
      <c r="N1821" s="4">
        <v>0</v>
      </c>
      <c r="O1821" s="4">
        <v>700</v>
      </c>
      <c r="P1821" s="20" t="e">
        <f t="shared" si="157"/>
        <v>#DIV/0!</v>
      </c>
      <c r="Q1821" s="20">
        <f t="shared" si="153"/>
        <v>0</v>
      </c>
      <c r="R1821" s="34">
        <f t="shared" si="154"/>
        <v>0</v>
      </c>
      <c r="S1821" s="34">
        <f t="shared" si="155"/>
        <v>-700</v>
      </c>
    </row>
    <row r="1822" spans="1:19" hidden="1" x14ac:dyDescent="0.25">
      <c r="A1822" s="2">
        <v>9</v>
      </c>
      <c r="B1822" s="2">
        <v>34100</v>
      </c>
      <c r="C1822" s="2" t="s">
        <v>511</v>
      </c>
      <c r="D1822" s="2">
        <v>7800003</v>
      </c>
      <c r="E1822" s="2" t="s">
        <v>511</v>
      </c>
      <c r="F1822" s="2" t="str">
        <f t="shared" si="156"/>
        <v>9341007800003</v>
      </c>
      <c r="G1822" s="2" t="s">
        <v>447</v>
      </c>
      <c r="H1822" s="4">
        <v>10000</v>
      </c>
      <c r="I1822" s="4">
        <v>0</v>
      </c>
      <c r="J1822" s="4">
        <v>10000</v>
      </c>
      <c r="K1822" s="4">
        <v>0</v>
      </c>
      <c r="L1822" s="4">
        <v>0</v>
      </c>
      <c r="M1822" s="4">
        <v>0</v>
      </c>
      <c r="N1822" s="4">
        <v>0</v>
      </c>
      <c r="O1822" s="4">
        <v>10000</v>
      </c>
      <c r="P1822" s="20">
        <f t="shared" si="157"/>
        <v>0</v>
      </c>
      <c r="Q1822" s="20">
        <f t="shared" si="153"/>
        <v>0</v>
      </c>
      <c r="R1822" s="34">
        <f t="shared" si="154"/>
        <v>-10000</v>
      </c>
      <c r="S1822" s="34">
        <f t="shared" si="155"/>
        <v>-10000</v>
      </c>
    </row>
    <row r="1823" spans="1:19" hidden="1" x14ac:dyDescent="0.25">
      <c r="A1823" s="2">
        <v>9</v>
      </c>
      <c r="B1823" s="2">
        <v>34100</v>
      </c>
      <c r="C1823" s="2" t="s">
        <v>511</v>
      </c>
      <c r="D1823" s="2">
        <v>7800024</v>
      </c>
      <c r="E1823" s="2" t="s">
        <v>511</v>
      </c>
      <c r="F1823" s="2" t="str">
        <f t="shared" si="156"/>
        <v>9341007800024</v>
      </c>
      <c r="G1823" s="2" t="s">
        <v>448</v>
      </c>
      <c r="H1823" s="4">
        <v>0</v>
      </c>
      <c r="I1823" s="4">
        <v>1000</v>
      </c>
      <c r="J1823" s="4">
        <v>1000</v>
      </c>
      <c r="K1823" s="4">
        <v>1000</v>
      </c>
      <c r="L1823" s="4">
        <v>786.13</v>
      </c>
      <c r="M1823" s="4">
        <v>786.13</v>
      </c>
      <c r="N1823" s="4">
        <v>0</v>
      </c>
      <c r="O1823" s="4">
        <v>213.87</v>
      </c>
      <c r="P1823" s="20" t="e">
        <f t="shared" si="157"/>
        <v>#DIV/0!</v>
      </c>
      <c r="Q1823" s="20">
        <f t="shared" si="153"/>
        <v>0.78613</v>
      </c>
      <c r="R1823" s="34">
        <f t="shared" si="154"/>
        <v>786.13</v>
      </c>
      <c r="S1823" s="34">
        <f t="shared" si="155"/>
        <v>-213.87</v>
      </c>
    </row>
    <row r="1824" spans="1:19" hidden="1" x14ac:dyDescent="0.25">
      <c r="A1824" s="2">
        <v>9</v>
      </c>
      <c r="B1824" s="2">
        <v>34100</v>
      </c>
      <c r="C1824" s="2" t="s">
        <v>511</v>
      </c>
      <c r="D1824" s="2">
        <v>7800025</v>
      </c>
      <c r="E1824" s="2" t="s">
        <v>511</v>
      </c>
      <c r="F1824" s="2" t="str">
        <f t="shared" si="156"/>
        <v>9341007800025</v>
      </c>
      <c r="G1824" s="2" t="s">
        <v>449</v>
      </c>
      <c r="H1824" s="4">
        <v>0</v>
      </c>
      <c r="I1824" s="4">
        <v>2200</v>
      </c>
      <c r="J1824" s="4">
        <v>2200</v>
      </c>
      <c r="K1824" s="4">
        <v>2200</v>
      </c>
      <c r="L1824" s="4">
        <v>2200</v>
      </c>
      <c r="M1824" s="4">
        <v>2200</v>
      </c>
      <c r="N1824" s="4">
        <v>0</v>
      </c>
      <c r="O1824" s="4">
        <v>0</v>
      </c>
      <c r="P1824" s="20" t="e">
        <f t="shared" si="157"/>
        <v>#DIV/0!</v>
      </c>
      <c r="Q1824" s="20">
        <f t="shared" si="153"/>
        <v>1</v>
      </c>
      <c r="R1824" s="34">
        <f t="shared" si="154"/>
        <v>2200</v>
      </c>
      <c r="S1824" s="34">
        <f t="shared" si="155"/>
        <v>0</v>
      </c>
    </row>
    <row r="1825" spans="1:19" hidden="1" x14ac:dyDescent="0.25">
      <c r="A1825" s="2">
        <v>9</v>
      </c>
      <c r="B1825" s="2">
        <v>34100</v>
      </c>
      <c r="C1825" s="2" t="s">
        <v>511</v>
      </c>
      <c r="D1825" s="2">
        <v>7800027</v>
      </c>
      <c r="E1825" s="2" t="s">
        <v>511</v>
      </c>
      <c r="F1825" s="2" t="str">
        <f t="shared" si="156"/>
        <v>9341007800027</v>
      </c>
      <c r="G1825" s="2" t="s">
        <v>450</v>
      </c>
      <c r="H1825" s="4">
        <v>0</v>
      </c>
      <c r="I1825" s="4">
        <v>14000</v>
      </c>
      <c r="J1825" s="4">
        <v>14000</v>
      </c>
      <c r="K1825" s="4">
        <v>14000</v>
      </c>
      <c r="L1825" s="4">
        <v>11200</v>
      </c>
      <c r="M1825" s="4">
        <v>11200</v>
      </c>
      <c r="N1825" s="4">
        <v>0</v>
      </c>
      <c r="O1825" s="4">
        <v>2800</v>
      </c>
      <c r="P1825" s="20" t="e">
        <f t="shared" si="157"/>
        <v>#DIV/0!</v>
      </c>
      <c r="Q1825" s="20">
        <f t="shared" si="153"/>
        <v>0.8</v>
      </c>
      <c r="R1825" s="34">
        <f t="shared" si="154"/>
        <v>11200</v>
      </c>
      <c r="S1825" s="34">
        <f t="shared" si="155"/>
        <v>-2800</v>
      </c>
    </row>
    <row r="1826" spans="1:19" hidden="1" x14ac:dyDescent="0.25">
      <c r="A1826" s="2">
        <v>4</v>
      </c>
      <c r="B1826" s="2">
        <v>33000</v>
      </c>
      <c r="C1826" s="2" t="s">
        <v>505</v>
      </c>
      <c r="D1826" s="2">
        <v>2210001</v>
      </c>
      <c r="E1826" s="2" t="s">
        <v>505</v>
      </c>
      <c r="F1826" s="2" t="str">
        <f t="shared" si="156"/>
        <v>4330002210001</v>
      </c>
      <c r="G1826" s="2" t="s">
        <v>192</v>
      </c>
      <c r="H1826" s="4">
        <v>11000</v>
      </c>
      <c r="I1826" s="4">
        <v>6944.49</v>
      </c>
      <c r="J1826" s="4">
        <v>17944.490000000002</v>
      </c>
      <c r="K1826" s="4">
        <v>18234.16</v>
      </c>
      <c r="L1826" s="4">
        <v>2371.7800000000002</v>
      </c>
      <c r="M1826" s="4">
        <v>2371.7800000000002</v>
      </c>
      <c r="N1826" s="4">
        <v>0</v>
      </c>
      <c r="O1826" s="4">
        <v>15572.71</v>
      </c>
      <c r="P1826" s="20">
        <f t="shared" si="157"/>
        <v>0.21561636363636366</v>
      </c>
      <c r="Q1826" s="20">
        <f t="shared" si="153"/>
        <v>0.13217316290404463</v>
      </c>
      <c r="R1826" s="34">
        <f t="shared" si="154"/>
        <v>-8628.2199999999993</v>
      </c>
      <c r="S1826" s="34">
        <f t="shared" si="155"/>
        <v>-15572.710000000001</v>
      </c>
    </row>
    <row r="1827" spans="1:19" hidden="1" x14ac:dyDescent="0.25">
      <c r="A1827" s="2">
        <v>4</v>
      </c>
      <c r="B1827" s="2">
        <v>33210</v>
      </c>
      <c r="C1827" s="2" t="s">
        <v>505</v>
      </c>
      <c r="D1827" s="2">
        <v>2210001</v>
      </c>
      <c r="E1827" s="2" t="s">
        <v>505</v>
      </c>
      <c r="F1827" s="2" t="str">
        <f t="shared" si="156"/>
        <v>4332102210001</v>
      </c>
      <c r="G1827" s="2" t="s">
        <v>192</v>
      </c>
      <c r="H1827" s="4">
        <v>12500</v>
      </c>
      <c r="I1827" s="4">
        <v>1038.22</v>
      </c>
      <c r="J1827" s="4">
        <v>13538.22</v>
      </c>
      <c r="K1827" s="4">
        <v>15487.64</v>
      </c>
      <c r="L1827" s="4">
        <v>9453.25</v>
      </c>
      <c r="M1827" s="4">
        <v>9453.25</v>
      </c>
      <c r="N1827" s="4">
        <v>0</v>
      </c>
      <c r="O1827" s="4">
        <v>4084.97</v>
      </c>
      <c r="P1827" s="20">
        <f t="shared" si="157"/>
        <v>0.75626000000000004</v>
      </c>
      <c r="Q1827" s="20">
        <f t="shared" si="153"/>
        <v>0.69826387811691648</v>
      </c>
      <c r="R1827" s="34">
        <f t="shared" si="154"/>
        <v>-3046.75</v>
      </c>
      <c r="S1827" s="34">
        <f t="shared" si="155"/>
        <v>-4084.9699999999993</v>
      </c>
    </row>
    <row r="1828" spans="1:19" hidden="1" x14ac:dyDescent="0.25">
      <c r="A1828" s="2">
        <v>4</v>
      </c>
      <c r="B1828" s="2">
        <v>33220</v>
      </c>
      <c r="C1828" s="2" t="s">
        <v>505</v>
      </c>
      <c r="D1828" s="2">
        <v>2210001</v>
      </c>
      <c r="E1828" s="2" t="s">
        <v>505</v>
      </c>
      <c r="F1828" s="2" t="str">
        <f t="shared" si="156"/>
        <v>4332202210001</v>
      </c>
      <c r="G1828" s="2" t="s">
        <v>192</v>
      </c>
      <c r="H1828" s="4">
        <v>4000</v>
      </c>
      <c r="I1828" s="4">
        <v>3433.3</v>
      </c>
      <c r="J1828" s="4">
        <v>7433.3</v>
      </c>
      <c r="K1828" s="4">
        <v>7637.21</v>
      </c>
      <c r="L1828" s="4">
        <v>1749.56</v>
      </c>
      <c r="M1828" s="4">
        <v>1749.56</v>
      </c>
      <c r="N1828" s="4">
        <v>0</v>
      </c>
      <c r="O1828" s="4">
        <v>5683.74</v>
      </c>
      <c r="P1828" s="20">
        <f t="shared" si="157"/>
        <v>0.43739</v>
      </c>
      <c r="Q1828" s="20">
        <f t="shared" si="153"/>
        <v>0.23536787160480538</v>
      </c>
      <c r="R1828" s="34">
        <f t="shared" si="154"/>
        <v>-2250.44</v>
      </c>
      <c r="S1828" s="34">
        <f t="shared" si="155"/>
        <v>-5683.74</v>
      </c>
    </row>
    <row r="1829" spans="1:19" hidden="1" x14ac:dyDescent="0.25">
      <c r="A1829" s="2">
        <v>4</v>
      </c>
      <c r="B1829" s="2">
        <v>33301</v>
      </c>
      <c r="C1829" s="2" t="s">
        <v>505</v>
      </c>
      <c r="D1829" s="2">
        <v>2210001</v>
      </c>
      <c r="E1829" s="2" t="s">
        <v>505</v>
      </c>
      <c r="F1829" s="2" t="str">
        <f t="shared" si="156"/>
        <v>4333012210001</v>
      </c>
      <c r="G1829" s="2" t="s">
        <v>192</v>
      </c>
      <c r="H1829" s="4">
        <v>10000</v>
      </c>
      <c r="I1829" s="4">
        <v>3767.34</v>
      </c>
      <c r="J1829" s="4">
        <v>13767.34</v>
      </c>
      <c r="K1829" s="4">
        <v>12380.73</v>
      </c>
      <c r="L1829" s="4">
        <v>4089.58</v>
      </c>
      <c r="M1829" s="4">
        <v>4089.58</v>
      </c>
      <c r="N1829" s="4">
        <v>0</v>
      </c>
      <c r="O1829" s="4">
        <v>9677.76</v>
      </c>
      <c r="P1829" s="20">
        <f t="shared" si="157"/>
        <v>0.40895799999999999</v>
      </c>
      <c r="Q1829" s="20">
        <f t="shared" si="153"/>
        <v>0.2970493937100413</v>
      </c>
      <c r="R1829" s="34">
        <f t="shared" si="154"/>
        <v>-5910.42</v>
      </c>
      <c r="S1829" s="34">
        <f t="shared" si="155"/>
        <v>-9677.76</v>
      </c>
    </row>
    <row r="1830" spans="1:19" hidden="1" x14ac:dyDescent="0.25">
      <c r="A1830" s="2">
        <v>4</v>
      </c>
      <c r="B1830" s="2">
        <v>33302</v>
      </c>
      <c r="C1830" s="2" t="s">
        <v>505</v>
      </c>
      <c r="D1830" s="2">
        <v>2210001</v>
      </c>
      <c r="E1830" s="2" t="s">
        <v>505</v>
      </c>
      <c r="F1830" s="2" t="str">
        <f t="shared" si="156"/>
        <v>4333022210001</v>
      </c>
      <c r="G1830" s="2" t="s">
        <v>192</v>
      </c>
      <c r="H1830" s="4">
        <v>10000</v>
      </c>
      <c r="I1830" s="4">
        <v>5257.65</v>
      </c>
      <c r="J1830" s="4">
        <v>15257.65</v>
      </c>
      <c r="K1830" s="4">
        <v>15723.64</v>
      </c>
      <c r="L1830" s="4">
        <v>8143.63</v>
      </c>
      <c r="M1830" s="4">
        <v>8143.63</v>
      </c>
      <c r="N1830" s="4">
        <v>0</v>
      </c>
      <c r="O1830" s="4">
        <v>7114.02</v>
      </c>
      <c r="P1830" s="20">
        <f t="shared" si="157"/>
        <v>0.81436300000000006</v>
      </c>
      <c r="Q1830" s="20">
        <f t="shared" si="153"/>
        <v>0.5337407792156722</v>
      </c>
      <c r="R1830" s="34">
        <f t="shared" si="154"/>
        <v>-1856.37</v>
      </c>
      <c r="S1830" s="34">
        <f t="shared" si="155"/>
        <v>-7114.0199999999995</v>
      </c>
    </row>
    <row r="1831" spans="1:19" hidden="1" x14ac:dyDescent="0.25">
      <c r="A1831" s="2">
        <v>4</v>
      </c>
      <c r="B1831" s="2">
        <v>33401</v>
      </c>
      <c r="C1831" s="2" t="s">
        <v>505</v>
      </c>
      <c r="D1831" s="2">
        <v>2210001</v>
      </c>
      <c r="E1831" s="2" t="s">
        <v>505</v>
      </c>
      <c r="F1831" s="2" t="str">
        <f t="shared" si="156"/>
        <v>4334012210001</v>
      </c>
      <c r="G1831" s="2" t="s">
        <v>192</v>
      </c>
      <c r="H1831" s="4">
        <v>7500</v>
      </c>
      <c r="I1831" s="4">
        <v>3561.51</v>
      </c>
      <c r="J1831" s="4">
        <v>11061.51</v>
      </c>
      <c r="K1831" s="4">
        <v>11416.83</v>
      </c>
      <c r="L1831" s="4">
        <v>5240.2299999999996</v>
      </c>
      <c r="M1831" s="4">
        <v>5240.2299999999996</v>
      </c>
      <c r="N1831" s="4">
        <v>0</v>
      </c>
      <c r="O1831" s="4">
        <v>5821.28</v>
      </c>
      <c r="P1831" s="20">
        <f t="shared" si="157"/>
        <v>0.69869733333333328</v>
      </c>
      <c r="Q1831" s="20">
        <f t="shared" si="153"/>
        <v>0.47373550265741293</v>
      </c>
      <c r="R1831" s="34">
        <f t="shared" si="154"/>
        <v>-2259.7700000000004</v>
      </c>
      <c r="S1831" s="34">
        <f t="shared" si="155"/>
        <v>-5821.2800000000007</v>
      </c>
    </row>
    <row r="1832" spans="1:19" hidden="1" x14ac:dyDescent="0.25">
      <c r="A1832" s="2">
        <v>4</v>
      </c>
      <c r="B1832" s="2">
        <v>33700</v>
      </c>
      <c r="C1832" s="2" t="s">
        <v>505</v>
      </c>
      <c r="D1832" s="2">
        <v>2210001</v>
      </c>
      <c r="E1832" s="2" t="s">
        <v>505</v>
      </c>
      <c r="F1832" s="2" t="str">
        <f t="shared" si="156"/>
        <v>4337002210001</v>
      </c>
      <c r="G1832" s="2" t="s">
        <v>192</v>
      </c>
      <c r="H1832" s="4">
        <v>10000</v>
      </c>
      <c r="I1832" s="4">
        <v>4838.2700000000004</v>
      </c>
      <c r="J1832" s="4">
        <v>14838.27</v>
      </c>
      <c r="K1832" s="4">
        <v>21838.27</v>
      </c>
      <c r="L1832" s="4">
        <v>6318.36</v>
      </c>
      <c r="M1832" s="4">
        <v>6318.36</v>
      </c>
      <c r="N1832" s="4">
        <v>0</v>
      </c>
      <c r="O1832" s="4">
        <v>8519.91</v>
      </c>
      <c r="P1832" s="20">
        <f t="shared" si="157"/>
        <v>0.63183599999999995</v>
      </c>
      <c r="Q1832" s="20">
        <f t="shared" si="153"/>
        <v>0.42581513882683086</v>
      </c>
      <c r="R1832" s="34">
        <f t="shared" si="154"/>
        <v>-3681.6400000000003</v>
      </c>
      <c r="S1832" s="34">
        <f t="shared" si="155"/>
        <v>-8519.91</v>
      </c>
    </row>
    <row r="1833" spans="1:19" hidden="1" x14ac:dyDescent="0.25">
      <c r="A1833" s="2">
        <v>4</v>
      </c>
      <c r="B1833" s="2">
        <v>34200</v>
      </c>
      <c r="C1833" s="2" t="s">
        <v>505</v>
      </c>
      <c r="D1833" s="2">
        <v>2210001</v>
      </c>
      <c r="E1833" s="2" t="s">
        <v>505</v>
      </c>
      <c r="F1833" s="2" t="str">
        <f t="shared" si="156"/>
        <v>4342002210001</v>
      </c>
      <c r="G1833" s="2" t="s">
        <v>192</v>
      </c>
      <c r="H1833" s="4">
        <v>25000</v>
      </c>
      <c r="I1833" s="4">
        <v>6.42</v>
      </c>
      <c r="J1833" s="4">
        <v>25006.42</v>
      </c>
      <c r="K1833" s="4">
        <v>30066.39</v>
      </c>
      <c r="L1833" s="4">
        <v>30066.39</v>
      </c>
      <c r="M1833" s="4">
        <v>30066.39</v>
      </c>
      <c r="N1833" s="4">
        <v>0</v>
      </c>
      <c r="O1833" s="4">
        <v>-5059.97</v>
      </c>
      <c r="P1833" s="20">
        <f t="shared" si="157"/>
        <v>1.2026555999999999</v>
      </c>
      <c r="Q1833" s="20">
        <f t="shared" si="153"/>
        <v>1.2023468373321731</v>
      </c>
      <c r="R1833" s="34">
        <f t="shared" si="154"/>
        <v>5066.3899999999994</v>
      </c>
      <c r="S1833" s="34">
        <f t="shared" si="155"/>
        <v>5059.9700000000012</v>
      </c>
    </row>
    <row r="1834" spans="1:19" hidden="1" x14ac:dyDescent="0.25">
      <c r="A1834" s="2">
        <v>4</v>
      </c>
      <c r="B1834" s="2">
        <v>34201</v>
      </c>
      <c r="C1834" s="2" t="s">
        <v>505</v>
      </c>
      <c r="D1834" s="2">
        <v>2210001</v>
      </c>
      <c r="E1834" s="2" t="s">
        <v>505</v>
      </c>
      <c r="F1834" s="2" t="str">
        <f t="shared" si="156"/>
        <v>4342012210001</v>
      </c>
      <c r="G1834" s="2" t="s">
        <v>192</v>
      </c>
      <c r="H1834" s="4">
        <v>14000</v>
      </c>
      <c r="I1834" s="4">
        <v>22.75</v>
      </c>
      <c r="J1834" s="4">
        <v>14022.75</v>
      </c>
      <c r="K1834" s="4">
        <v>15894.35</v>
      </c>
      <c r="L1834" s="4">
        <v>10583.32</v>
      </c>
      <c r="M1834" s="4">
        <v>10583.32</v>
      </c>
      <c r="N1834" s="4">
        <v>0</v>
      </c>
      <c r="O1834" s="4">
        <v>3439.43</v>
      </c>
      <c r="P1834" s="20">
        <f t="shared" si="157"/>
        <v>0.7559514285714285</v>
      </c>
      <c r="Q1834" s="20">
        <f t="shared" si="153"/>
        <v>0.75472500044570423</v>
      </c>
      <c r="R1834" s="34">
        <f t="shared" si="154"/>
        <v>-3416.6800000000003</v>
      </c>
      <c r="S1834" s="34">
        <f t="shared" si="155"/>
        <v>-3439.4300000000003</v>
      </c>
    </row>
    <row r="1835" spans="1:19" hidden="1" x14ac:dyDescent="0.25">
      <c r="A1835" s="2">
        <v>4</v>
      </c>
      <c r="B1835" s="2">
        <v>34203</v>
      </c>
      <c r="C1835" s="2" t="s">
        <v>505</v>
      </c>
      <c r="D1835" s="2">
        <v>2210001</v>
      </c>
      <c r="E1835" s="2" t="s">
        <v>505</v>
      </c>
      <c r="F1835" s="2" t="str">
        <f t="shared" si="156"/>
        <v>4342032210001</v>
      </c>
      <c r="G1835" s="2" t="s">
        <v>192</v>
      </c>
      <c r="H1835" s="4">
        <v>250000</v>
      </c>
      <c r="I1835" s="4">
        <v>42502.62</v>
      </c>
      <c r="J1835" s="4">
        <v>292502.62</v>
      </c>
      <c r="K1835" s="4">
        <v>155520.04</v>
      </c>
      <c r="L1835" s="4">
        <v>107781.37</v>
      </c>
      <c r="M1835" s="4">
        <v>107781.37</v>
      </c>
      <c r="N1835" s="4">
        <v>0</v>
      </c>
      <c r="O1835" s="4">
        <v>184721.25</v>
      </c>
      <c r="P1835" s="20">
        <f t="shared" si="157"/>
        <v>0.43112548000000001</v>
      </c>
      <c r="Q1835" s="20">
        <f t="shared" si="153"/>
        <v>0.36848001566618444</v>
      </c>
      <c r="R1835" s="34">
        <f t="shared" si="154"/>
        <v>-142218.63</v>
      </c>
      <c r="S1835" s="34">
        <f t="shared" si="155"/>
        <v>-184721.25</v>
      </c>
    </row>
    <row r="1836" spans="1:19" hidden="1" x14ac:dyDescent="0.25">
      <c r="A1836" s="2">
        <v>4</v>
      </c>
      <c r="B1836" s="2">
        <v>43201</v>
      </c>
      <c r="C1836" s="2" t="s">
        <v>505</v>
      </c>
      <c r="D1836" s="2">
        <v>2210001</v>
      </c>
      <c r="E1836" s="2" t="s">
        <v>505</v>
      </c>
      <c r="F1836" s="2" t="str">
        <f t="shared" si="156"/>
        <v>4432012210001</v>
      </c>
      <c r="G1836" s="2" t="s">
        <v>192</v>
      </c>
      <c r="H1836" s="4">
        <v>5000</v>
      </c>
      <c r="I1836" s="4">
        <v>4.4400000000000004</v>
      </c>
      <c r="J1836" s="4">
        <v>5004.4399999999996</v>
      </c>
      <c r="K1836" s="4">
        <v>8474.27</v>
      </c>
      <c r="L1836" s="4">
        <v>6193.87</v>
      </c>
      <c r="M1836" s="4">
        <v>6193.87</v>
      </c>
      <c r="N1836" s="4">
        <v>0</v>
      </c>
      <c r="O1836" s="4">
        <v>-1189.43</v>
      </c>
      <c r="P1836" s="20">
        <f t="shared" si="157"/>
        <v>1.238774</v>
      </c>
      <c r="Q1836" s="20">
        <f t="shared" si="153"/>
        <v>1.2376749446491517</v>
      </c>
      <c r="R1836" s="34">
        <f t="shared" si="154"/>
        <v>1193.8699999999999</v>
      </c>
      <c r="S1836" s="34">
        <f t="shared" si="155"/>
        <v>1189.4300000000003</v>
      </c>
    </row>
    <row r="1837" spans="1:19" hidden="1" x14ac:dyDescent="0.25">
      <c r="A1837" s="2">
        <v>4</v>
      </c>
      <c r="B1837" s="2">
        <v>43301</v>
      </c>
      <c r="C1837" s="2" t="s">
        <v>505</v>
      </c>
      <c r="D1837" s="2">
        <v>2210001</v>
      </c>
      <c r="E1837" s="2" t="s">
        <v>505</v>
      </c>
      <c r="F1837" s="2" t="str">
        <f t="shared" si="156"/>
        <v>4433012210001</v>
      </c>
      <c r="G1837" s="2" t="s">
        <v>192</v>
      </c>
      <c r="H1837" s="4">
        <v>5000</v>
      </c>
      <c r="I1837" s="4">
        <v>694.86</v>
      </c>
      <c r="J1837" s="4">
        <v>5694.86</v>
      </c>
      <c r="K1837" s="4">
        <v>7011.16</v>
      </c>
      <c r="L1837" s="4">
        <v>5145.8100000000004</v>
      </c>
      <c r="M1837" s="4">
        <v>5145.8100000000004</v>
      </c>
      <c r="N1837" s="4">
        <v>0</v>
      </c>
      <c r="O1837" s="4">
        <v>549.04999999999995</v>
      </c>
      <c r="P1837" s="20">
        <f t="shared" si="157"/>
        <v>1.0291620000000001</v>
      </c>
      <c r="Q1837" s="20">
        <f t="shared" si="153"/>
        <v>0.90358849910269978</v>
      </c>
      <c r="R1837" s="34">
        <f t="shared" si="154"/>
        <v>145.8100000000004</v>
      </c>
      <c r="S1837" s="34">
        <f t="shared" si="155"/>
        <v>-549.04999999999927</v>
      </c>
    </row>
    <row r="1838" spans="1:19" hidden="1" x14ac:dyDescent="0.25">
      <c r="A1838" s="2">
        <v>4</v>
      </c>
      <c r="B1838" s="2">
        <v>44200</v>
      </c>
      <c r="C1838" s="2" t="s">
        <v>505</v>
      </c>
      <c r="D1838" s="2">
        <v>2210001</v>
      </c>
      <c r="E1838" s="2" t="s">
        <v>505</v>
      </c>
      <c r="F1838" s="2" t="str">
        <f t="shared" si="156"/>
        <v>4442002210001</v>
      </c>
      <c r="G1838" s="2" t="s">
        <v>192</v>
      </c>
      <c r="H1838" s="4">
        <v>15000</v>
      </c>
      <c r="I1838" s="4">
        <v>0</v>
      </c>
      <c r="J1838" s="4">
        <v>15000</v>
      </c>
      <c r="K1838" s="4">
        <v>16362.35</v>
      </c>
      <c r="L1838" s="4">
        <v>12806.82</v>
      </c>
      <c r="M1838" s="4">
        <v>12806.82</v>
      </c>
      <c r="N1838" s="4">
        <v>0</v>
      </c>
      <c r="O1838" s="4">
        <v>2193.1799999999998</v>
      </c>
      <c r="P1838" s="20">
        <f t="shared" si="157"/>
        <v>0.85378799999999999</v>
      </c>
      <c r="Q1838" s="20">
        <f t="shared" si="153"/>
        <v>0.85378799999999999</v>
      </c>
      <c r="R1838" s="34">
        <f t="shared" si="154"/>
        <v>-2193.1800000000003</v>
      </c>
      <c r="S1838" s="34">
        <f t="shared" si="155"/>
        <v>-2193.1800000000003</v>
      </c>
    </row>
    <row r="1839" spans="1:19" hidden="1" x14ac:dyDescent="0.25">
      <c r="A1839" s="2">
        <v>4</v>
      </c>
      <c r="B1839" s="2">
        <v>45901</v>
      </c>
      <c r="C1839" s="2" t="s">
        <v>505</v>
      </c>
      <c r="D1839" s="2">
        <v>2210001</v>
      </c>
      <c r="E1839" s="2" t="s">
        <v>505</v>
      </c>
      <c r="F1839" s="2" t="str">
        <f t="shared" si="156"/>
        <v>4459012210001</v>
      </c>
      <c r="G1839" s="2" t="s">
        <v>192</v>
      </c>
      <c r="H1839" s="4">
        <v>4000</v>
      </c>
      <c r="I1839" s="4">
        <v>363.01</v>
      </c>
      <c r="J1839" s="4">
        <v>4363.01</v>
      </c>
      <c r="K1839" s="4">
        <v>5365.99</v>
      </c>
      <c r="L1839" s="4">
        <v>3856.39</v>
      </c>
      <c r="M1839" s="4">
        <v>3856.39</v>
      </c>
      <c r="N1839" s="4">
        <v>0</v>
      </c>
      <c r="O1839" s="4">
        <v>506.62</v>
      </c>
      <c r="P1839" s="20">
        <f t="shared" si="157"/>
        <v>0.96409749999999994</v>
      </c>
      <c r="Q1839" s="20">
        <f t="shared" si="153"/>
        <v>0.8838829156935234</v>
      </c>
      <c r="R1839" s="34">
        <f t="shared" si="154"/>
        <v>-143.61000000000013</v>
      </c>
      <c r="S1839" s="34">
        <f t="shared" si="155"/>
        <v>-506.62000000000035</v>
      </c>
    </row>
    <row r="1840" spans="1:19" hidden="1" x14ac:dyDescent="0.25">
      <c r="A1840" s="2">
        <v>4</v>
      </c>
      <c r="B1840" s="2">
        <v>49100</v>
      </c>
      <c r="C1840" s="2" t="s">
        <v>505</v>
      </c>
      <c r="D1840" s="2">
        <v>2210001</v>
      </c>
      <c r="E1840" s="2" t="s">
        <v>505</v>
      </c>
      <c r="F1840" s="2" t="str">
        <f t="shared" si="156"/>
        <v>4491002210001</v>
      </c>
      <c r="G1840" s="2" t="s">
        <v>192</v>
      </c>
      <c r="H1840" s="4">
        <v>4500</v>
      </c>
      <c r="I1840" s="4">
        <v>938.79</v>
      </c>
      <c r="J1840" s="4">
        <v>5438.79</v>
      </c>
      <c r="K1840" s="4">
        <v>5953.68</v>
      </c>
      <c r="L1840" s="4">
        <v>3828.91</v>
      </c>
      <c r="M1840" s="4">
        <v>3828.91</v>
      </c>
      <c r="N1840" s="4">
        <v>0</v>
      </c>
      <c r="O1840" s="4">
        <v>1609.88</v>
      </c>
      <c r="P1840" s="20">
        <f t="shared" si="157"/>
        <v>0.8508688888888889</v>
      </c>
      <c r="Q1840" s="20">
        <f t="shared" si="153"/>
        <v>0.70400033831054332</v>
      </c>
      <c r="R1840" s="34">
        <f t="shared" si="154"/>
        <v>-671.09000000000015</v>
      </c>
      <c r="S1840" s="34">
        <f t="shared" si="155"/>
        <v>-1609.88</v>
      </c>
    </row>
    <row r="1841" spans="1:19" hidden="1" x14ac:dyDescent="0.25">
      <c r="A1841" s="2">
        <v>4</v>
      </c>
      <c r="B1841" s="2">
        <v>92000</v>
      </c>
      <c r="C1841" s="2" t="s">
        <v>505</v>
      </c>
      <c r="D1841" s="2">
        <v>2210001</v>
      </c>
      <c r="E1841" s="2" t="s">
        <v>505</v>
      </c>
      <c r="F1841" s="2" t="str">
        <f t="shared" si="156"/>
        <v>4920002210001</v>
      </c>
      <c r="G1841" s="2" t="s">
        <v>192</v>
      </c>
      <c r="H1841" s="4">
        <v>18000</v>
      </c>
      <c r="I1841" s="4">
        <v>0</v>
      </c>
      <c r="J1841" s="4">
        <v>18000</v>
      </c>
      <c r="K1841" s="4">
        <v>19906</v>
      </c>
      <c r="L1841" s="4">
        <v>14387.74</v>
      </c>
      <c r="M1841" s="4">
        <v>14387.74</v>
      </c>
      <c r="N1841" s="4">
        <v>0</v>
      </c>
      <c r="O1841" s="4">
        <v>3612.26</v>
      </c>
      <c r="P1841" s="20">
        <f t="shared" si="157"/>
        <v>0.79931888888888891</v>
      </c>
      <c r="Q1841" s="20">
        <f t="shared" si="153"/>
        <v>0.79931888888888891</v>
      </c>
      <c r="R1841" s="34">
        <f t="shared" si="154"/>
        <v>-3612.26</v>
      </c>
      <c r="S1841" s="34">
        <f t="shared" si="155"/>
        <v>-3612.26</v>
      </c>
    </row>
    <row r="1842" spans="1:19" hidden="1" x14ac:dyDescent="0.25">
      <c r="A1842" s="2">
        <v>4</v>
      </c>
      <c r="B1842" s="2">
        <v>92001</v>
      </c>
      <c r="C1842" s="2" t="s">
        <v>505</v>
      </c>
      <c r="D1842" s="2">
        <v>2210001</v>
      </c>
      <c r="E1842" s="2" t="s">
        <v>505</v>
      </c>
      <c r="F1842" s="2" t="str">
        <f t="shared" si="156"/>
        <v>4920012210001</v>
      </c>
      <c r="G1842" s="2" t="s">
        <v>192</v>
      </c>
      <c r="H1842" s="4">
        <v>2000</v>
      </c>
      <c r="I1842" s="4">
        <v>1068.25</v>
      </c>
      <c r="J1842" s="4">
        <v>3068.25</v>
      </c>
      <c r="K1842" s="4">
        <v>3413.03</v>
      </c>
      <c r="L1842" s="4">
        <v>2527.88</v>
      </c>
      <c r="M1842" s="4">
        <v>2527.88</v>
      </c>
      <c r="N1842" s="4">
        <v>0</v>
      </c>
      <c r="O1842" s="4">
        <v>540.37</v>
      </c>
      <c r="P1842" s="20">
        <f t="shared" si="157"/>
        <v>1.2639400000000001</v>
      </c>
      <c r="Q1842" s="20">
        <f t="shared" si="153"/>
        <v>0.82388332111138274</v>
      </c>
      <c r="R1842" s="34">
        <f t="shared" si="154"/>
        <v>527.88000000000011</v>
      </c>
      <c r="S1842" s="34">
        <f t="shared" si="155"/>
        <v>-540.36999999999989</v>
      </c>
    </row>
    <row r="1843" spans="1:19" hidden="1" x14ac:dyDescent="0.25">
      <c r="A1843" s="2">
        <v>4</v>
      </c>
      <c r="B1843" s="2">
        <v>92401</v>
      </c>
      <c r="C1843" s="2" t="s">
        <v>505</v>
      </c>
      <c r="D1843" s="2">
        <v>2210001</v>
      </c>
      <c r="E1843" s="2" t="s">
        <v>505</v>
      </c>
      <c r="F1843" s="2" t="str">
        <f t="shared" si="156"/>
        <v>4924012210001</v>
      </c>
      <c r="G1843" s="2" t="s">
        <v>192</v>
      </c>
      <c r="H1843" s="4">
        <v>7000</v>
      </c>
      <c r="I1843" s="4">
        <v>2718.83</v>
      </c>
      <c r="J1843" s="4">
        <v>9718.83</v>
      </c>
      <c r="K1843" s="4">
        <v>11142.96</v>
      </c>
      <c r="L1843" s="4">
        <v>7028.47</v>
      </c>
      <c r="M1843" s="4">
        <v>7028.47</v>
      </c>
      <c r="N1843" s="4">
        <v>0</v>
      </c>
      <c r="O1843" s="4">
        <v>2690.36</v>
      </c>
      <c r="P1843" s="20">
        <f t="shared" si="157"/>
        <v>1.0040671428571428</v>
      </c>
      <c r="Q1843" s="20">
        <f t="shared" si="153"/>
        <v>0.72318067092438088</v>
      </c>
      <c r="R1843" s="34">
        <f t="shared" si="154"/>
        <v>28.470000000000255</v>
      </c>
      <c r="S1843" s="34">
        <f t="shared" si="155"/>
        <v>-2690.3599999999997</v>
      </c>
    </row>
    <row r="1844" spans="1:19" hidden="1" x14ac:dyDescent="0.25">
      <c r="A1844" s="2">
        <v>4</v>
      </c>
      <c r="B1844" s="2">
        <v>92402</v>
      </c>
      <c r="C1844" s="2" t="s">
        <v>505</v>
      </c>
      <c r="D1844" s="2">
        <v>2210001</v>
      </c>
      <c r="E1844" s="2" t="s">
        <v>505</v>
      </c>
      <c r="F1844" s="2" t="str">
        <f t="shared" si="156"/>
        <v>4924022210001</v>
      </c>
      <c r="G1844" s="2" t="s">
        <v>192</v>
      </c>
      <c r="H1844" s="4">
        <v>7000</v>
      </c>
      <c r="I1844" s="4">
        <v>2052.4899999999998</v>
      </c>
      <c r="J1844" s="4">
        <v>9052.49</v>
      </c>
      <c r="K1844" s="4">
        <v>9744.11</v>
      </c>
      <c r="L1844" s="4">
        <v>8104.27</v>
      </c>
      <c r="M1844" s="4">
        <v>8104.27</v>
      </c>
      <c r="N1844" s="4">
        <v>0</v>
      </c>
      <c r="O1844" s="4">
        <v>948.22</v>
      </c>
      <c r="P1844" s="20">
        <f t="shared" si="157"/>
        <v>1.1577528571428573</v>
      </c>
      <c r="Q1844" s="20">
        <f t="shared" si="153"/>
        <v>0.8952531292495215</v>
      </c>
      <c r="R1844" s="34">
        <f t="shared" si="154"/>
        <v>1104.2700000000004</v>
      </c>
      <c r="S1844" s="34">
        <f t="shared" si="155"/>
        <v>-948.21999999999935</v>
      </c>
    </row>
    <row r="1845" spans="1:19" hidden="1" x14ac:dyDescent="0.25">
      <c r="A1845" s="2">
        <v>4</v>
      </c>
      <c r="B1845" s="2">
        <v>92403</v>
      </c>
      <c r="C1845" s="2" t="s">
        <v>505</v>
      </c>
      <c r="D1845" s="2">
        <v>2210001</v>
      </c>
      <c r="E1845" s="2" t="s">
        <v>505</v>
      </c>
      <c r="F1845" s="2" t="str">
        <f t="shared" si="156"/>
        <v>4924032210001</v>
      </c>
      <c r="G1845" s="2" t="s">
        <v>192</v>
      </c>
      <c r="H1845" s="4">
        <v>8000</v>
      </c>
      <c r="I1845" s="4">
        <v>12.58</v>
      </c>
      <c r="J1845" s="4">
        <v>8012.58</v>
      </c>
      <c r="K1845" s="4">
        <v>5278.79</v>
      </c>
      <c r="L1845" s="4">
        <v>5278.79</v>
      </c>
      <c r="M1845" s="4">
        <v>5278.79</v>
      </c>
      <c r="N1845" s="4">
        <v>0</v>
      </c>
      <c r="O1845" s="4">
        <v>2733.79</v>
      </c>
      <c r="P1845" s="20">
        <f t="shared" si="157"/>
        <v>0.65984874999999998</v>
      </c>
      <c r="Q1845" s="20">
        <f t="shared" si="153"/>
        <v>0.65881276692401203</v>
      </c>
      <c r="R1845" s="34">
        <f t="shared" si="154"/>
        <v>-2721.21</v>
      </c>
      <c r="S1845" s="34">
        <f t="shared" si="155"/>
        <v>-2733.79</v>
      </c>
    </row>
    <row r="1846" spans="1:19" hidden="1" x14ac:dyDescent="0.25">
      <c r="A1846" s="2">
        <v>4</v>
      </c>
      <c r="B1846" s="2">
        <v>92404</v>
      </c>
      <c r="C1846" s="2" t="s">
        <v>505</v>
      </c>
      <c r="D1846" s="2">
        <v>2210001</v>
      </c>
      <c r="E1846" s="2" t="s">
        <v>505</v>
      </c>
      <c r="F1846" s="2" t="str">
        <f t="shared" si="156"/>
        <v>4924042210001</v>
      </c>
      <c r="G1846" s="2" t="s">
        <v>192</v>
      </c>
      <c r="H1846" s="4">
        <v>2500</v>
      </c>
      <c r="I1846" s="4">
        <v>2037.5</v>
      </c>
      <c r="J1846" s="4">
        <v>4537.5</v>
      </c>
      <c r="K1846" s="4">
        <v>4458.04</v>
      </c>
      <c r="L1846" s="4">
        <v>3758.21</v>
      </c>
      <c r="M1846" s="4">
        <v>3758.21</v>
      </c>
      <c r="N1846" s="4">
        <v>0</v>
      </c>
      <c r="O1846" s="4">
        <v>779.29</v>
      </c>
      <c r="P1846" s="20">
        <f t="shared" si="157"/>
        <v>1.5032840000000001</v>
      </c>
      <c r="Q1846" s="20">
        <f t="shared" si="153"/>
        <v>0.82825564738292012</v>
      </c>
      <c r="R1846" s="34">
        <f t="shared" si="154"/>
        <v>1258.21</v>
      </c>
      <c r="S1846" s="34">
        <f t="shared" si="155"/>
        <v>-779.29</v>
      </c>
    </row>
    <row r="1847" spans="1:19" hidden="1" x14ac:dyDescent="0.25">
      <c r="A1847" s="2">
        <v>4</v>
      </c>
      <c r="B1847" s="2">
        <v>92405</v>
      </c>
      <c r="C1847" s="2" t="s">
        <v>505</v>
      </c>
      <c r="D1847" s="2">
        <v>2210001</v>
      </c>
      <c r="E1847" s="2" t="s">
        <v>505</v>
      </c>
      <c r="F1847" s="2" t="str">
        <f t="shared" si="156"/>
        <v>4924052210001</v>
      </c>
      <c r="G1847" s="2" t="s">
        <v>192</v>
      </c>
      <c r="H1847" s="4">
        <v>60</v>
      </c>
      <c r="I1847" s="4">
        <v>160</v>
      </c>
      <c r="J1847" s="4">
        <v>220</v>
      </c>
      <c r="K1847" s="4">
        <v>392.6</v>
      </c>
      <c r="L1847" s="4">
        <v>342.6</v>
      </c>
      <c r="M1847" s="4">
        <v>342.6</v>
      </c>
      <c r="N1847" s="4">
        <v>0</v>
      </c>
      <c r="O1847" s="4">
        <v>-122.6</v>
      </c>
      <c r="P1847" s="20">
        <f t="shared" si="157"/>
        <v>5.71</v>
      </c>
      <c r="Q1847" s="20">
        <f t="shared" si="153"/>
        <v>1.5572727272727274</v>
      </c>
      <c r="R1847" s="34">
        <f t="shared" si="154"/>
        <v>282.60000000000002</v>
      </c>
      <c r="S1847" s="34">
        <f t="shared" si="155"/>
        <v>122.60000000000002</v>
      </c>
    </row>
    <row r="1848" spans="1:19" hidden="1" x14ac:dyDescent="0.25">
      <c r="A1848" s="2">
        <v>4</v>
      </c>
      <c r="B1848" s="2">
        <v>92406</v>
      </c>
      <c r="C1848" s="2" t="s">
        <v>505</v>
      </c>
      <c r="D1848" s="2">
        <v>2210001</v>
      </c>
      <c r="E1848" s="2" t="s">
        <v>505</v>
      </c>
      <c r="F1848" s="2" t="str">
        <f t="shared" si="156"/>
        <v>4924062210001</v>
      </c>
      <c r="G1848" s="2" t="s">
        <v>192</v>
      </c>
      <c r="H1848" s="4">
        <v>2000</v>
      </c>
      <c r="I1848" s="4">
        <v>2044.3</v>
      </c>
      <c r="J1848" s="4">
        <v>4044.3</v>
      </c>
      <c r="K1848" s="4">
        <v>3368.3</v>
      </c>
      <c r="L1848" s="4">
        <v>1785.6</v>
      </c>
      <c r="M1848" s="4">
        <v>1785.6</v>
      </c>
      <c r="N1848" s="4">
        <v>0</v>
      </c>
      <c r="O1848" s="4">
        <v>2258.6999999999998</v>
      </c>
      <c r="P1848" s="20">
        <f t="shared" si="157"/>
        <v>0.89279999999999993</v>
      </c>
      <c r="Q1848" s="20">
        <f t="shared" si="153"/>
        <v>0.44151027371856683</v>
      </c>
      <c r="R1848" s="34">
        <f t="shared" si="154"/>
        <v>-214.40000000000009</v>
      </c>
      <c r="S1848" s="34">
        <f t="shared" si="155"/>
        <v>-2258.7000000000003</v>
      </c>
    </row>
    <row r="1849" spans="1:19" hidden="1" x14ac:dyDescent="0.25">
      <c r="A1849" s="2">
        <v>4</v>
      </c>
      <c r="B1849" s="2">
        <v>17100</v>
      </c>
      <c r="C1849" s="2" t="s">
        <v>505</v>
      </c>
      <c r="D1849" s="2">
        <v>2210002</v>
      </c>
      <c r="E1849" s="2" t="s">
        <v>505</v>
      </c>
      <c r="F1849" s="2" t="str">
        <f t="shared" si="156"/>
        <v>4171002210002</v>
      </c>
      <c r="G1849" s="2" t="s">
        <v>216</v>
      </c>
      <c r="H1849" s="4">
        <v>10000</v>
      </c>
      <c r="I1849" s="4">
        <v>0</v>
      </c>
      <c r="J1849" s="4">
        <v>10000</v>
      </c>
      <c r="K1849" s="4">
        <v>10000</v>
      </c>
      <c r="L1849" s="4">
        <v>982.82</v>
      </c>
      <c r="M1849" s="4">
        <v>982.82</v>
      </c>
      <c r="N1849" s="4">
        <v>0</v>
      </c>
      <c r="O1849" s="4">
        <v>9017.18</v>
      </c>
      <c r="P1849" s="20">
        <f t="shared" si="157"/>
        <v>9.8282000000000008E-2</v>
      </c>
      <c r="Q1849" s="20">
        <f t="shared" si="153"/>
        <v>9.8282000000000008E-2</v>
      </c>
      <c r="R1849" s="34">
        <f t="shared" si="154"/>
        <v>-9017.18</v>
      </c>
      <c r="S1849" s="34">
        <f t="shared" si="155"/>
        <v>-9017.18</v>
      </c>
    </row>
    <row r="1850" spans="1:19" hidden="1" x14ac:dyDescent="0.25">
      <c r="A1850" s="2">
        <v>4</v>
      </c>
      <c r="B1850" s="2">
        <v>23100</v>
      </c>
      <c r="C1850" s="2" t="s">
        <v>505</v>
      </c>
      <c r="D1850" s="2">
        <v>2210201</v>
      </c>
      <c r="E1850" s="2" t="s">
        <v>505</v>
      </c>
      <c r="F1850" s="2" t="str">
        <f t="shared" si="156"/>
        <v>4231002210201</v>
      </c>
      <c r="G1850" s="2" t="s">
        <v>225</v>
      </c>
      <c r="H1850" s="4">
        <v>500</v>
      </c>
      <c r="I1850" s="4">
        <v>239.06</v>
      </c>
      <c r="J1850" s="4">
        <v>739.06</v>
      </c>
      <c r="K1850" s="4">
        <v>1939.06</v>
      </c>
      <c r="L1850" s="4">
        <v>1084.07</v>
      </c>
      <c r="M1850" s="4">
        <v>1084.07</v>
      </c>
      <c r="N1850" s="4">
        <v>0</v>
      </c>
      <c r="O1850" s="4">
        <v>-345.01</v>
      </c>
      <c r="P1850" s="20">
        <f t="shared" si="157"/>
        <v>2.1681399999999997</v>
      </c>
      <c r="Q1850" s="20">
        <f t="shared" si="153"/>
        <v>1.4668227207533895</v>
      </c>
      <c r="R1850" s="34">
        <f t="shared" si="154"/>
        <v>584.06999999999994</v>
      </c>
      <c r="S1850" s="34">
        <f t="shared" si="155"/>
        <v>345.01</v>
      </c>
    </row>
    <row r="1851" spans="1:19" hidden="1" x14ac:dyDescent="0.25">
      <c r="A1851" s="2">
        <v>9</v>
      </c>
      <c r="B1851" s="2">
        <v>34204</v>
      </c>
      <c r="C1851" s="2" t="s">
        <v>507</v>
      </c>
      <c r="D1851" s="2">
        <v>4800134</v>
      </c>
      <c r="E1851" s="2" t="s">
        <v>507</v>
      </c>
      <c r="F1851" s="2" t="str">
        <f t="shared" si="156"/>
        <v>9342044800134</v>
      </c>
      <c r="G1851" s="2" t="s">
        <v>461</v>
      </c>
      <c r="H1851" s="4">
        <v>9400</v>
      </c>
      <c r="I1851" s="4">
        <v>280</v>
      </c>
      <c r="J1851" s="4">
        <v>9680</v>
      </c>
      <c r="K1851" s="4">
        <v>9514.31</v>
      </c>
      <c r="L1851" s="4">
        <v>9514.31</v>
      </c>
      <c r="M1851" s="4">
        <v>9514.31</v>
      </c>
      <c r="N1851" s="4">
        <v>0</v>
      </c>
      <c r="O1851" s="4">
        <v>165.69</v>
      </c>
      <c r="P1851" s="20">
        <f t="shared" si="157"/>
        <v>1.0121606382978723</v>
      </c>
      <c r="Q1851" s="20">
        <f t="shared" si="153"/>
        <v>0.98288326446280982</v>
      </c>
      <c r="R1851" s="34">
        <f t="shared" si="154"/>
        <v>114.30999999999949</v>
      </c>
      <c r="S1851" s="34">
        <f t="shared" si="155"/>
        <v>-165.69000000000051</v>
      </c>
    </row>
    <row r="1852" spans="1:19" hidden="1" x14ac:dyDescent="0.25">
      <c r="A1852" s="2">
        <v>4</v>
      </c>
      <c r="B1852" s="2">
        <v>23103</v>
      </c>
      <c r="C1852" s="2" t="s">
        <v>505</v>
      </c>
      <c r="D1852" s="2">
        <v>2210201</v>
      </c>
      <c r="E1852" s="2" t="s">
        <v>505</v>
      </c>
      <c r="F1852" s="2" t="str">
        <f t="shared" si="156"/>
        <v>4231032210201</v>
      </c>
      <c r="G1852" s="2" t="s">
        <v>225</v>
      </c>
      <c r="H1852" s="4">
        <v>2700</v>
      </c>
      <c r="I1852" s="4">
        <v>543.29</v>
      </c>
      <c r="J1852" s="4">
        <v>3243.29</v>
      </c>
      <c r="K1852" s="4">
        <v>6543.29</v>
      </c>
      <c r="L1852" s="4">
        <v>5070.7299999999996</v>
      </c>
      <c r="M1852" s="4">
        <v>5070.7299999999996</v>
      </c>
      <c r="N1852" s="4">
        <v>0</v>
      </c>
      <c r="O1852" s="4">
        <v>-1827.44</v>
      </c>
      <c r="P1852" s="20">
        <f t="shared" si="157"/>
        <v>1.8780481481481479</v>
      </c>
      <c r="Q1852" s="20">
        <f t="shared" si="153"/>
        <v>1.5634525435591635</v>
      </c>
      <c r="R1852" s="34">
        <f t="shared" si="154"/>
        <v>2370.7299999999996</v>
      </c>
      <c r="S1852" s="34">
        <f t="shared" si="155"/>
        <v>1827.4399999999996</v>
      </c>
    </row>
    <row r="1853" spans="1:19" hidden="1" x14ac:dyDescent="0.25">
      <c r="A1853" s="2">
        <v>4</v>
      </c>
      <c r="B1853" s="2">
        <v>32301</v>
      </c>
      <c r="C1853" s="2" t="s">
        <v>505</v>
      </c>
      <c r="D1853" s="2">
        <v>2210201</v>
      </c>
      <c r="E1853" s="2" t="s">
        <v>505</v>
      </c>
      <c r="F1853" s="2" t="str">
        <f t="shared" si="156"/>
        <v>4323012210201</v>
      </c>
      <c r="G1853" s="2" t="s">
        <v>225</v>
      </c>
      <c r="H1853" s="4">
        <v>35000</v>
      </c>
      <c r="I1853" s="4">
        <v>8264.23</v>
      </c>
      <c r="J1853" s="4">
        <v>43264.23</v>
      </c>
      <c r="K1853" s="4">
        <v>61020.13</v>
      </c>
      <c r="L1853" s="4">
        <v>47091.1</v>
      </c>
      <c r="M1853" s="4">
        <v>47091.1</v>
      </c>
      <c r="N1853" s="4">
        <v>0</v>
      </c>
      <c r="O1853" s="4">
        <v>-3826.87</v>
      </c>
      <c r="P1853" s="20">
        <f t="shared" si="157"/>
        <v>1.3454599999999999</v>
      </c>
      <c r="Q1853" s="20">
        <f t="shared" si="153"/>
        <v>1.0884534406367568</v>
      </c>
      <c r="R1853" s="34">
        <f t="shared" si="154"/>
        <v>12091.099999999999</v>
      </c>
      <c r="S1853" s="34">
        <f t="shared" si="155"/>
        <v>3826.8699999999953</v>
      </c>
    </row>
    <row r="1854" spans="1:19" hidden="1" x14ac:dyDescent="0.25">
      <c r="A1854" s="2">
        <v>4</v>
      </c>
      <c r="B1854" s="2">
        <v>32302</v>
      </c>
      <c r="C1854" s="2" t="s">
        <v>505</v>
      </c>
      <c r="D1854" s="2">
        <v>2210201</v>
      </c>
      <c r="E1854" s="2" t="s">
        <v>505</v>
      </c>
      <c r="F1854" s="2" t="str">
        <f t="shared" si="156"/>
        <v>4323022210201</v>
      </c>
      <c r="G1854" s="2" t="s">
        <v>225</v>
      </c>
      <c r="H1854" s="4">
        <v>18000</v>
      </c>
      <c r="I1854" s="4">
        <v>3936.63</v>
      </c>
      <c r="J1854" s="4">
        <v>21936.63</v>
      </c>
      <c r="K1854" s="4">
        <v>49968.66</v>
      </c>
      <c r="L1854" s="4">
        <v>38733.550000000003</v>
      </c>
      <c r="M1854" s="4">
        <v>38733.550000000003</v>
      </c>
      <c r="N1854" s="4">
        <v>0</v>
      </c>
      <c r="O1854" s="4">
        <v>-16796.919999999998</v>
      </c>
      <c r="P1854" s="20">
        <f t="shared" si="157"/>
        <v>2.1518638888888892</v>
      </c>
      <c r="Q1854" s="20">
        <f t="shared" si="153"/>
        <v>1.7657019332504582</v>
      </c>
      <c r="R1854" s="34">
        <f t="shared" si="154"/>
        <v>20733.550000000003</v>
      </c>
      <c r="S1854" s="34">
        <f t="shared" si="155"/>
        <v>16796.920000000002</v>
      </c>
    </row>
    <row r="1855" spans="1:19" hidden="1" x14ac:dyDescent="0.25">
      <c r="A1855" s="2">
        <v>4</v>
      </c>
      <c r="B1855" s="2">
        <v>32303</v>
      </c>
      <c r="C1855" s="2" t="s">
        <v>505</v>
      </c>
      <c r="D1855" s="2">
        <v>2210201</v>
      </c>
      <c r="E1855" s="2" t="s">
        <v>505</v>
      </c>
      <c r="F1855" s="2" t="str">
        <f t="shared" si="156"/>
        <v>4323032210201</v>
      </c>
      <c r="G1855" s="2" t="s">
        <v>225</v>
      </c>
      <c r="H1855" s="4">
        <v>12000</v>
      </c>
      <c r="I1855" s="4">
        <v>3874.69</v>
      </c>
      <c r="J1855" s="4">
        <v>15874.69</v>
      </c>
      <c r="K1855" s="4">
        <v>32359.83</v>
      </c>
      <c r="L1855" s="4">
        <v>22910.15</v>
      </c>
      <c r="M1855" s="4">
        <v>22910.15</v>
      </c>
      <c r="N1855" s="4">
        <v>0</v>
      </c>
      <c r="O1855" s="4">
        <v>-7035.46</v>
      </c>
      <c r="P1855" s="20">
        <f t="shared" si="157"/>
        <v>1.9091791666666669</v>
      </c>
      <c r="Q1855" s="20">
        <f t="shared" si="153"/>
        <v>1.4431872370421093</v>
      </c>
      <c r="R1855" s="34">
        <f t="shared" si="154"/>
        <v>10910.150000000001</v>
      </c>
      <c r="S1855" s="34">
        <f t="shared" si="155"/>
        <v>7035.4600000000009</v>
      </c>
    </row>
    <row r="1856" spans="1:19" hidden="1" x14ac:dyDescent="0.25">
      <c r="A1856" s="2">
        <v>4</v>
      </c>
      <c r="B1856" s="2">
        <v>32304</v>
      </c>
      <c r="C1856" s="2" t="s">
        <v>505</v>
      </c>
      <c r="D1856" s="2">
        <v>2210201</v>
      </c>
      <c r="E1856" s="2" t="s">
        <v>505</v>
      </c>
      <c r="F1856" s="2" t="str">
        <f t="shared" si="156"/>
        <v>4323042210201</v>
      </c>
      <c r="G1856" s="2" t="s">
        <v>225</v>
      </c>
      <c r="H1856" s="4">
        <v>8000</v>
      </c>
      <c r="I1856" s="4">
        <v>1641.06</v>
      </c>
      <c r="J1856" s="4">
        <v>9641.06</v>
      </c>
      <c r="K1856" s="4">
        <v>24641.06</v>
      </c>
      <c r="L1856" s="4">
        <v>14248.56</v>
      </c>
      <c r="M1856" s="4">
        <v>14248.56</v>
      </c>
      <c r="N1856" s="4">
        <v>0</v>
      </c>
      <c r="O1856" s="4">
        <v>-4607.5</v>
      </c>
      <c r="P1856" s="20">
        <f t="shared" si="157"/>
        <v>1.7810699999999999</v>
      </c>
      <c r="Q1856" s="20">
        <f t="shared" si="153"/>
        <v>1.477903881938293</v>
      </c>
      <c r="R1856" s="34">
        <f t="shared" si="154"/>
        <v>6248.5599999999995</v>
      </c>
      <c r="S1856" s="34">
        <f t="shared" si="155"/>
        <v>4607.5</v>
      </c>
    </row>
    <row r="1857" spans="1:19" hidden="1" x14ac:dyDescent="0.25">
      <c r="A1857" s="2">
        <v>4</v>
      </c>
      <c r="B1857" s="2">
        <v>32600</v>
      </c>
      <c r="C1857" s="2" t="s">
        <v>505</v>
      </c>
      <c r="D1857" s="2">
        <v>2210201</v>
      </c>
      <c r="E1857" s="2" t="s">
        <v>505</v>
      </c>
      <c r="F1857" s="2" t="str">
        <f t="shared" si="156"/>
        <v>4326002210201</v>
      </c>
      <c r="G1857" s="2" t="s">
        <v>225</v>
      </c>
      <c r="H1857" s="4">
        <v>6500</v>
      </c>
      <c r="I1857" s="4">
        <v>149.44999999999999</v>
      </c>
      <c r="J1857" s="4">
        <v>6649.45</v>
      </c>
      <c r="K1857" s="4">
        <v>21649.45</v>
      </c>
      <c r="L1857" s="4">
        <v>13347.97</v>
      </c>
      <c r="M1857" s="4">
        <v>13347.97</v>
      </c>
      <c r="N1857" s="4">
        <v>0</v>
      </c>
      <c r="O1857" s="4">
        <v>-6698.52</v>
      </c>
      <c r="P1857" s="20">
        <f t="shared" si="157"/>
        <v>2.0535338461538459</v>
      </c>
      <c r="Q1857" s="20">
        <f t="shared" si="153"/>
        <v>2.0073795577077802</v>
      </c>
      <c r="R1857" s="34">
        <f t="shared" si="154"/>
        <v>6847.9699999999993</v>
      </c>
      <c r="S1857" s="34">
        <f t="shared" si="155"/>
        <v>6698.5199999999995</v>
      </c>
    </row>
    <row r="1858" spans="1:19" hidden="1" x14ac:dyDescent="0.25">
      <c r="A1858" s="2">
        <v>4</v>
      </c>
      <c r="B1858" s="2">
        <v>32701</v>
      </c>
      <c r="C1858" s="2" t="s">
        <v>505</v>
      </c>
      <c r="D1858" s="2">
        <v>2210201</v>
      </c>
      <c r="E1858" s="2" t="s">
        <v>505</v>
      </c>
      <c r="F1858" s="2" t="str">
        <f t="shared" si="156"/>
        <v>4327012210201</v>
      </c>
      <c r="G1858" s="2" t="s">
        <v>225</v>
      </c>
      <c r="H1858" s="4">
        <v>6500</v>
      </c>
      <c r="I1858" s="4">
        <v>2973.89</v>
      </c>
      <c r="J1858" s="4">
        <v>9473.89</v>
      </c>
      <c r="K1858" s="4">
        <v>23973.89</v>
      </c>
      <c r="L1858" s="4">
        <v>11831.69</v>
      </c>
      <c r="M1858" s="4">
        <v>11831.69</v>
      </c>
      <c r="N1858" s="4">
        <v>0</v>
      </c>
      <c r="O1858" s="4">
        <v>-2357.8000000000002</v>
      </c>
      <c r="P1858" s="20">
        <f t="shared" si="157"/>
        <v>1.82026</v>
      </c>
      <c r="Q1858" s="20">
        <f t="shared" si="153"/>
        <v>1.2488734828037904</v>
      </c>
      <c r="R1858" s="34">
        <f t="shared" si="154"/>
        <v>5331.6900000000005</v>
      </c>
      <c r="S1858" s="34">
        <f t="shared" si="155"/>
        <v>2357.8000000000011</v>
      </c>
    </row>
    <row r="1859" spans="1:19" hidden="1" x14ac:dyDescent="0.25">
      <c r="A1859" s="2">
        <v>4</v>
      </c>
      <c r="B1859" s="2">
        <v>33000</v>
      </c>
      <c r="C1859" s="2" t="s">
        <v>505</v>
      </c>
      <c r="D1859" s="2">
        <v>2210201</v>
      </c>
      <c r="E1859" s="2" t="s">
        <v>505</v>
      </c>
      <c r="F1859" s="2" t="str">
        <f t="shared" si="156"/>
        <v>4330002210201</v>
      </c>
      <c r="G1859" s="2" t="s">
        <v>225</v>
      </c>
      <c r="H1859" s="4">
        <v>5251.66</v>
      </c>
      <c r="I1859" s="4">
        <v>5990.59</v>
      </c>
      <c r="J1859" s="4">
        <v>11242.25</v>
      </c>
      <c r="K1859" s="4">
        <v>15242.25</v>
      </c>
      <c r="L1859" s="4">
        <v>2851.82</v>
      </c>
      <c r="M1859" s="4">
        <v>2851.82</v>
      </c>
      <c r="N1859" s="4">
        <v>0</v>
      </c>
      <c r="O1859" s="4">
        <v>8390.43</v>
      </c>
      <c r="P1859" s="20">
        <f t="shared" si="157"/>
        <v>0.54303210794301238</v>
      </c>
      <c r="Q1859" s="20">
        <f t="shared" ref="Q1859:Q1907" si="158">(L1859*100%)/J1859</f>
        <v>0.253669861460117</v>
      </c>
      <c r="R1859" s="34">
        <f t="shared" ref="R1859:R1874" si="159">L1859-H1859</f>
        <v>-2399.8399999999997</v>
      </c>
      <c r="S1859" s="34">
        <f t="shared" ref="S1859:S1906" si="160">L1859-J1859</f>
        <v>-8390.43</v>
      </c>
    </row>
    <row r="1860" spans="1:19" hidden="1" x14ac:dyDescent="0.25">
      <c r="A1860" s="2">
        <v>4</v>
      </c>
      <c r="B1860" s="2">
        <v>33220</v>
      </c>
      <c r="C1860" s="2" t="s">
        <v>505</v>
      </c>
      <c r="D1860" s="2">
        <v>2210201</v>
      </c>
      <c r="E1860" s="2" t="s">
        <v>505</v>
      </c>
      <c r="F1860" s="2" t="str">
        <f t="shared" si="156"/>
        <v>4332202210201</v>
      </c>
      <c r="G1860" s="2" t="s">
        <v>225</v>
      </c>
      <c r="H1860" s="4">
        <v>7000</v>
      </c>
      <c r="I1860" s="4">
        <v>9055.42</v>
      </c>
      <c r="J1860" s="4">
        <v>16055.42</v>
      </c>
      <c r="K1860" s="4">
        <v>19055.419999999998</v>
      </c>
      <c r="L1860" s="4">
        <v>5048.41</v>
      </c>
      <c r="M1860" s="4">
        <v>5048.41</v>
      </c>
      <c r="N1860" s="4">
        <v>0</v>
      </c>
      <c r="O1860" s="4">
        <v>11007.01</v>
      </c>
      <c r="P1860" s="20">
        <f t="shared" si="157"/>
        <v>0.72120142857142855</v>
      </c>
      <c r="Q1860" s="20">
        <f t="shared" si="158"/>
        <v>0.31443649558840564</v>
      </c>
      <c r="R1860" s="34">
        <f t="shared" si="159"/>
        <v>-1951.5900000000001</v>
      </c>
      <c r="S1860" s="34">
        <f t="shared" si="160"/>
        <v>-11007.01</v>
      </c>
    </row>
    <row r="1861" spans="1:19" hidden="1" x14ac:dyDescent="0.25">
      <c r="A1861" s="2">
        <v>4</v>
      </c>
      <c r="B1861" s="2">
        <v>33302</v>
      </c>
      <c r="C1861" s="2" t="s">
        <v>505</v>
      </c>
      <c r="D1861" s="2">
        <v>2210201</v>
      </c>
      <c r="E1861" s="2" t="s">
        <v>505</v>
      </c>
      <c r="F1861" s="2" t="str">
        <f t="shared" si="156"/>
        <v>4333022210201</v>
      </c>
      <c r="G1861" s="2" t="s">
        <v>225</v>
      </c>
      <c r="H1861" s="4">
        <v>6500</v>
      </c>
      <c r="I1861" s="4">
        <v>5638.83</v>
      </c>
      <c r="J1861" s="4">
        <v>12138.83</v>
      </c>
      <c r="K1861" s="4">
        <v>19638.830000000002</v>
      </c>
      <c r="L1861" s="4">
        <v>11751.08</v>
      </c>
      <c r="M1861" s="4">
        <v>11751.08</v>
      </c>
      <c r="N1861" s="4">
        <v>0</v>
      </c>
      <c r="O1861" s="4">
        <v>387.75</v>
      </c>
      <c r="P1861" s="20">
        <f t="shared" si="157"/>
        <v>1.8078584615384616</v>
      </c>
      <c r="Q1861" s="20">
        <f t="shared" si="158"/>
        <v>0.96805705327449187</v>
      </c>
      <c r="R1861" s="34">
        <f t="shared" si="159"/>
        <v>5251.08</v>
      </c>
      <c r="S1861" s="34">
        <f t="shared" si="160"/>
        <v>-387.75</v>
      </c>
    </row>
    <row r="1862" spans="1:19" hidden="1" x14ac:dyDescent="0.25">
      <c r="A1862" s="2">
        <v>4</v>
      </c>
      <c r="B1862" s="2">
        <v>33700</v>
      </c>
      <c r="C1862" s="2" t="s">
        <v>505</v>
      </c>
      <c r="D1862" s="2">
        <v>2210201</v>
      </c>
      <c r="E1862" s="2" t="s">
        <v>505</v>
      </c>
      <c r="F1862" s="2" t="str">
        <f t="shared" si="156"/>
        <v>4337002210201</v>
      </c>
      <c r="G1862" s="2" t="s">
        <v>225</v>
      </c>
      <c r="H1862" s="4">
        <v>4000</v>
      </c>
      <c r="I1862" s="4">
        <v>8491.2800000000007</v>
      </c>
      <c r="J1862" s="4">
        <v>12491.28</v>
      </c>
      <c r="K1862" s="4">
        <v>14491.28</v>
      </c>
      <c r="L1862" s="4">
        <v>3113.95</v>
      </c>
      <c r="M1862" s="4">
        <v>3113.95</v>
      </c>
      <c r="N1862" s="4">
        <v>0</v>
      </c>
      <c r="O1862" s="4">
        <v>9377.33</v>
      </c>
      <c r="P1862" s="20">
        <f t="shared" si="157"/>
        <v>0.7784875</v>
      </c>
      <c r="Q1862" s="20">
        <f t="shared" si="158"/>
        <v>0.24928990463747508</v>
      </c>
      <c r="R1862" s="34">
        <f t="shared" si="159"/>
        <v>-886.05000000000018</v>
      </c>
      <c r="S1862" s="34">
        <f t="shared" si="160"/>
        <v>-9377.3300000000017</v>
      </c>
    </row>
    <row r="1863" spans="1:19" hidden="1" x14ac:dyDescent="0.25">
      <c r="A1863" s="2">
        <v>4</v>
      </c>
      <c r="B1863" s="2">
        <v>34200</v>
      </c>
      <c r="C1863" s="2" t="s">
        <v>505</v>
      </c>
      <c r="D1863" s="2">
        <v>2210201</v>
      </c>
      <c r="E1863" s="2" t="s">
        <v>505</v>
      </c>
      <c r="F1863" s="2" t="str">
        <f t="shared" si="156"/>
        <v>4342002210201</v>
      </c>
      <c r="G1863" s="2" t="s">
        <v>225</v>
      </c>
      <c r="H1863" s="4">
        <v>9000</v>
      </c>
      <c r="I1863" s="4">
        <v>5125.42</v>
      </c>
      <c r="J1863" s="4">
        <v>14125.42</v>
      </c>
      <c r="K1863" s="4">
        <v>19125.419999999998</v>
      </c>
      <c r="L1863" s="4">
        <v>11812.09</v>
      </c>
      <c r="M1863" s="4">
        <v>11812.09</v>
      </c>
      <c r="N1863" s="4">
        <v>0</v>
      </c>
      <c r="O1863" s="4">
        <v>2313.33</v>
      </c>
      <c r="P1863" s="20">
        <f t="shared" si="157"/>
        <v>1.3124544444444444</v>
      </c>
      <c r="Q1863" s="20">
        <f t="shared" si="158"/>
        <v>0.83622929442098004</v>
      </c>
      <c r="R1863" s="34">
        <f t="shared" si="159"/>
        <v>2812.09</v>
      </c>
      <c r="S1863" s="34">
        <f t="shared" si="160"/>
        <v>-2313.33</v>
      </c>
    </row>
    <row r="1864" spans="1:19" hidden="1" x14ac:dyDescent="0.25">
      <c r="A1864" s="2">
        <v>4</v>
      </c>
      <c r="B1864" s="2">
        <v>34201</v>
      </c>
      <c r="C1864" s="2" t="s">
        <v>505</v>
      </c>
      <c r="D1864" s="2">
        <v>2210201</v>
      </c>
      <c r="E1864" s="2" t="s">
        <v>505</v>
      </c>
      <c r="F1864" s="2" t="str">
        <f t="shared" si="156"/>
        <v>4342012210201</v>
      </c>
      <c r="G1864" s="2" t="s">
        <v>225</v>
      </c>
      <c r="H1864" s="4">
        <v>8000</v>
      </c>
      <c r="I1864" s="4">
        <v>5205.1000000000004</v>
      </c>
      <c r="J1864" s="4">
        <v>13205.1</v>
      </c>
      <c r="K1864" s="4">
        <v>17205.099999999999</v>
      </c>
      <c r="L1864" s="4">
        <v>13222.48</v>
      </c>
      <c r="M1864" s="4">
        <v>13222.48</v>
      </c>
      <c r="N1864" s="4">
        <v>0</v>
      </c>
      <c r="O1864" s="4">
        <v>-17.38</v>
      </c>
      <c r="P1864" s="20">
        <f t="shared" si="157"/>
        <v>1.6528099999999999</v>
      </c>
      <c r="Q1864" s="20">
        <f t="shared" si="158"/>
        <v>1.0013161581510173</v>
      </c>
      <c r="R1864" s="34">
        <f t="shared" si="159"/>
        <v>5222.4799999999996</v>
      </c>
      <c r="S1864" s="34">
        <f t="shared" si="160"/>
        <v>17.3799999999992</v>
      </c>
    </row>
    <row r="1865" spans="1:19" hidden="1" x14ac:dyDescent="0.25">
      <c r="A1865" s="2">
        <v>4</v>
      </c>
      <c r="B1865" s="2">
        <v>34202</v>
      </c>
      <c r="C1865" s="2" t="s">
        <v>505</v>
      </c>
      <c r="D1865" s="2">
        <v>2210201</v>
      </c>
      <c r="E1865" s="2" t="s">
        <v>505</v>
      </c>
      <c r="F1865" s="2" t="str">
        <f t="shared" si="156"/>
        <v>4342022210201</v>
      </c>
      <c r="G1865" s="2" t="s">
        <v>225</v>
      </c>
      <c r="H1865" s="4">
        <v>2000</v>
      </c>
      <c r="I1865" s="4">
        <v>1657.76</v>
      </c>
      <c r="J1865" s="4">
        <v>3657.76</v>
      </c>
      <c r="K1865" s="4">
        <v>4657.76</v>
      </c>
      <c r="L1865" s="4">
        <v>2998.89</v>
      </c>
      <c r="M1865" s="4">
        <v>2998.89</v>
      </c>
      <c r="N1865" s="4">
        <v>0</v>
      </c>
      <c r="O1865" s="4">
        <v>658.87</v>
      </c>
      <c r="P1865" s="20">
        <f t="shared" si="157"/>
        <v>1.4994449999999999</v>
      </c>
      <c r="Q1865" s="20">
        <f t="shared" si="158"/>
        <v>0.81987063120598391</v>
      </c>
      <c r="R1865" s="34">
        <f t="shared" si="159"/>
        <v>998.88999999999987</v>
      </c>
      <c r="S1865" s="34">
        <f t="shared" si="160"/>
        <v>-658.87000000000035</v>
      </c>
    </row>
    <row r="1866" spans="1:19" hidden="1" x14ac:dyDescent="0.25">
      <c r="A1866" s="2">
        <v>4</v>
      </c>
      <c r="B1866" s="2">
        <v>34203</v>
      </c>
      <c r="C1866" s="2" t="s">
        <v>505</v>
      </c>
      <c r="D1866" s="2">
        <v>2210201</v>
      </c>
      <c r="E1866" s="2" t="s">
        <v>505</v>
      </c>
      <c r="F1866" s="2" t="str">
        <f t="shared" si="156"/>
        <v>4342032210201</v>
      </c>
      <c r="G1866" s="2" t="s">
        <v>225</v>
      </c>
      <c r="H1866" s="4">
        <v>100000</v>
      </c>
      <c r="I1866" s="4">
        <v>80688.679999999993</v>
      </c>
      <c r="J1866" s="4">
        <v>180688.68</v>
      </c>
      <c r="K1866" s="4">
        <v>160415.60999999999</v>
      </c>
      <c r="L1866" s="4">
        <v>140725.73000000001</v>
      </c>
      <c r="M1866" s="4">
        <v>140725.73000000001</v>
      </c>
      <c r="N1866" s="4">
        <v>0</v>
      </c>
      <c r="O1866" s="4">
        <v>39962.949999999997</v>
      </c>
      <c r="P1866" s="20">
        <f t="shared" si="157"/>
        <v>1.4072573000000002</v>
      </c>
      <c r="Q1866" s="20">
        <f t="shared" si="158"/>
        <v>0.7788298082646905</v>
      </c>
      <c r="R1866" s="34">
        <f t="shared" si="159"/>
        <v>40725.73000000001</v>
      </c>
      <c r="S1866" s="34">
        <f t="shared" si="160"/>
        <v>-39962.949999999983</v>
      </c>
    </row>
    <row r="1867" spans="1:19" hidden="1" x14ac:dyDescent="0.25">
      <c r="A1867" s="2">
        <v>4</v>
      </c>
      <c r="B1867" s="2">
        <v>92000</v>
      </c>
      <c r="C1867" s="2" t="s">
        <v>505</v>
      </c>
      <c r="D1867" s="2">
        <v>2210201</v>
      </c>
      <c r="E1867" s="2" t="s">
        <v>505</v>
      </c>
      <c r="F1867" s="2" t="str">
        <f t="shared" si="156"/>
        <v>4920002210201</v>
      </c>
      <c r="G1867" s="2" t="s">
        <v>225</v>
      </c>
      <c r="H1867" s="4">
        <v>13500</v>
      </c>
      <c r="I1867" s="4">
        <v>8768.06</v>
      </c>
      <c r="J1867" s="4">
        <v>22268.06</v>
      </c>
      <c r="K1867" s="4">
        <v>26268.06</v>
      </c>
      <c r="L1867" s="4">
        <v>3341.5</v>
      </c>
      <c r="M1867" s="4">
        <v>3341.5</v>
      </c>
      <c r="N1867" s="4">
        <v>0</v>
      </c>
      <c r="O1867" s="4">
        <v>18926.560000000001</v>
      </c>
      <c r="P1867" s="20">
        <f t="shared" si="157"/>
        <v>0.24751851851851853</v>
      </c>
      <c r="Q1867" s="20">
        <f t="shared" si="158"/>
        <v>0.15005797541411331</v>
      </c>
      <c r="R1867" s="34">
        <f t="shared" si="159"/>
        <v>-10158.5</v>
      </c>
      <c r="S1867" s="34">
        <f t="shared" si="160"/>
        <v>-18926.560000000001</v>
      </c>
    </row>
    <row r="1868" spans="1:19" hidden="1" x14ac:dyDescent="0.25">
      <c r="A1868" s="2">
        <v>6</v>
      </c>
      <c r="B1868" s="2">
        <v>32304</v>
      </c>
      <c r="C1868" s="2" t="s">
        <v>505</v>
      </c>
      <c r="D1868" s="2">
        <v>2210502</v>
      </c>
      <c r="E1868" s="2" t="s">
        <v>505</v>
      </c>
      <c r="F1868" s="2" t="str">
        <f t="shared" si="156"/>
        <v>6323042210502</v>
      </c>
      <c r="G1868" s="2" t="s">
        <v>331</v>
      </c>
      <c r="H1868" s="4">
        <v>19800</v>
      </c>
      <c r="I1868" s="4">
        <v>2682.85</v>
      </c>
      <c r="J1868" s="4">
        <v>22482.85</v>
      </c>
      <c r="K1868" s="4">
        <v>23508.400000000001</v>
      </c>
      <c r="L1868" s="4">
        <v>19515.080000000002</v>
      </c>
      <c r="M1868" s="4">
        <v>19515.080000000002</v>
      </c>
      <c r="N1868" s="4">
        <v>0</v>
      </c>
      <c r="O1868" s="4">
        <v>2967.77</v>
      </c>
      <c r="P1868" s="20">
        <f t="shared" si="157"/>
        <v>0.98561010101010105</v>
      </c>
      <c r="Q1868" s="20">
        <f t="shared" si="158"/>
        <v>0.86799849663187734</v>
      </c>
      <c r="R1868" s="34">
        <f t="shared" si="159"/>
        <v>-284.91999999999825</v>
      </c>
      <c r="S1868" s="34">
        <f t="shared" si="160"/>
        <v>-2967.7699999999968</v>
      </c>
    </row>
    <row r="1869" spans="1:19" hidden="1" x14ac:dyDescent="0.25">
      <c r="A1869" s="2">
        <v>6</v>
      </c>
      <c r="B1869" s="2">
        <v>32305</v>
      </c>
      <c r="C1869" s="2" t="s">
        <v>505</v>
      </c>
      <c r="D1869" s="2">
        <v>2210502</v>
      </c>
      <c r="E1869" s="2" t="s">
        <v>505</v>
      </c>
      <c r="F1869" s="2" t="str">
        <f t="shared" si="156"/>
        <v>6323052210502</v>
      </c>
      <c r="G1869" s="2" t="s">
        <v>331</v>
      </c>
      <c r="H1869" s="4">
        <v>29400</v>
      </c>
      <c r="I1869" s="4">
        <v>3875.51</v>
      </c>
      <c r="J1869" s="4">
        <v>33275.51</v>
      </c>
      <c r="K1869" s="4">
        <v>30403.53</v>
      </c>
      <c r="L1869" s="4">
        <v>24986.3</v>
      </c>
      <c r="M1869" s="4">
        <v>24986.3</v>
      </c>
      <c r="N1869" s="4">
        <v>0</v>
      </c>
      <c r="O1869" s="4">
        <v>8289.2099999999991</v>
      </c>
      <c r="P1869" s="20">
        <f t="shared" si="157"/>
        <v>0.84987414965986396</v>
      </c>
      <c r="Q1869" s="20">
        <f t="shared" si="158"/>
        <v>0.75089157160927056</v>
      </c>
      <c r="R1869" s="34">
        <f t="shared" si="159"/>
        <v>-4413.7000000000007</v>
      </c>
      <c r="S1869" s="34">
        <f t="shared" si="160"/>
        <v>-8289.2100000000028</v>
      </c>
    </row>
    <row r="1870" spans="1:19" hidden="1" x14ac:dyDescent="0.25">
      <c r="A1870" s="2">
        <v>1</v>
      </c>
      <c r="B1870" s="2">
        <v>33302</v>
      </c>
      <c r="C1870" s="2" t="s">
        <v>505</v>
      </c>
      <c r="D1870" s="2">
        <v>2130002</v>
      </c>
      <c r="E1870" s="2" t="s">
        <v>505</v>
      </c>
      <c r="F1870" s="2" t="str">
        <f t="shared" si="156"/>
        <v>1333022130002</v>
      </c>
      <c r="G1870" s="2" t="s">
        <v>75</v>
      </c>
      <c r="H1870" s="4">
        <v>0</v>
      </c>
      <c r="I1870" s="4">
        <v>1900</v>
      </c>
      <c r="J1870" s="4">
        <v>1900</v>
      </c>
      <c r="K1870" s="4">
        <v>0</v>
      </c>
      <c r="L1870" s="4">
        <v>0</v>
      </c>
      <c r="M1870" s="4">
        <v>0</v>
      </c>
      <c r="N1870" s="4">
        <v>0</v>
      </c>
      <c r="O1870" s="4">
        <v>1900</v>
      </c>
      <c r="P1870" s="20" t="e">
        <f t="shared" si="157"/>
        <v>#DIV/0!</v>
      </c>
      <c r="Q1870" s="20">
        <f t="shared" si="158"/>
        <v>0</v>
      </c>
      <c r="R1870" s="34">
        <f t="shared" si="159"/>
        <v>0</v>
      </c>
      <c r="S1870" s="34">
        <f t="shared" si="160"/>
        <v>-1900</v>
      </c>
    </row>
    <row r="1871" spans="1:19" hidden="1" x14ac:dyDescent="0.25">
      <c r="A1871" s="2">
        <v>6</v>
      </c>
      <c r="B1871" s="2">
        <v>32602</v>
      </c>
      <c r="C1871" s="2" t="s">
        <v>505</v>
      </c>
      <c r="D1871" s="2">
        <v>2269901</v>
      </c>
      <c r="E1871" s="2" t="s">
        <v>505</v>
      </c>
      <c r="F1871" s="2" t="str">
        <f t="shared" si="156"/>
        <v>6326022269901</v>
      </c>
      <c r="G1871" s="2" t="s">
        <v>339</v>
      </c>
      <c r="H1871" s="4">
        <v>2500</v>
      </c>
      <c r="I1871" s="4">
        <v>0</v>
      </c>
      <c r="J1871" s="4">
        <v>2500</v>
      </c>
      <c r="K1871" s="4">
        <v>605</v>
      </c>
      <c r="L1871" s="4">
        <v>605</v>
      </c>
      <c r="M1871" s="4">
        <v>605</v>
      </c>
      <c r="N1871" s="4">
        <v>0</v>
      </c>
      <c r="O1871" s="4">
        <v>1895</v>
      </c>
      <c r="P1871" s="20">
        <f t="shared" si="157"/>
        <v>0.24199999999999999</v>
      </c>
      <c r="Q1871" s="20">
        <f t="shared" si="158"/>
        <v>0.24199999999999999</v>
      </c>
      <c r="R1871" s="34">
        <f t="shared" si="159"/>
        <v>-1895</v>
      </c>
      <c r="S1871" s="34">
        <f t="shared" si="160"/>
        <v>-1895</v>
      </c>
    </row>
    <row r="1872" spans="1:19" hidden="1" x14ac:dyDescent="0.25">
      <c r="A1872" s="2">
        <v>6</v>
      </c>
      <c r="B1872" s="2">
        <v>32602</v>
      </c>
      <c r="C1872" s="2" t="s">
        <v>505</v>
      </c>
      <c r="D1872" s="2">
        <v>2269903</v>
      </c>
      <c r="E1872" s="2" t="s">
        <v>505</v>
      </c>
      <c r="F1872" s="2" t="str">
        <f t="shared" si="156"/>
        <v>6326022269903</v>
      </c>
      <c r="G1872" s="2" t="s">
        <v>341</v>
      </c>
      <c r="H1872" s="4">
        <v>41700</v>
      </c>
      <c r="I1872" s="4">
        <v>0</v>
      </c>
      <c r="J1872" s="4">
        <v>41700</v>
      </c>
      <c r="K1872" s="4">
        <v>0</v>
      </c>
      <c r="L1872" s="4">
        <v>0</v>
      </c>
      <c r="M1872" s="4">
        <v>0</v>
      </c>
      <c r="N1872" s="4">
        <v>0</v>
      </c>
      <c r="O1872" s="4">
        <v>41700</v>
      </c>
      <c r="P1872" s="20">
        <f t="shared" si="157"/>
        <v>0</v>
      </c>
      <c r="Q1872" s="20">
        <f t="shared" si="158"/>
        <v>0</v>
      </c>
      <c r="R1872" s="34">
        <f t="shared" si="159"/>
        <v>-41700</v>
      </c>
      <c r="S1872" s="34">
        <f t="shared" si="160"/>
        <v>-41700</v>
      </c>
    </row>
    <row r="1873" spans="1:19" hidden="1" x14ac:dyDescent="0.25">
      <c r="A1873" s="2">
        <v>8</v>
      </c>
      <c r="B1873" s="2">
        <v>32702</v>
      </c>
      <c r="C1873" s="2" t="s">
        <v>505</v>
      </c>
      <c r="D1873" s="2">
        <v>2279967</v>
      </c>
      <c r="E1873" s="2" t="s">
        <v>505</v>
      </c>
      <c r="F1873" s="2" t="str">
        <f t="shared" si="156"/>
        <v>8327022279967</v>
      </c>
      <c r="G1873" s="2" t="s">
        <v>408</v>
      </c>
      <c r="H1873" s="4">
        <v>3309.6</v>
      </c>
      <c r="I1873" s="4">
        <v>0</v>
      </c>
      <c r="J1873" s="4">
        <v>3309.6</v>
      </c>
      <c r="K1873" s="4">
        <v>6630</v>
      </c>
      <c r="L1873" s="4">
        <v>6630</v>
      </c>
      <c r="M1873" s="4">
        <v>6630</v>
      </c>
      <c r="N1873" s="4">
        <v>0</v>
      </c>
      <c r="O1873" s="4">
        <v>-3320.4</v>
      </c>
      <c r="P1873" s="20">
        <f t="shared" si="157"/>
        <v>2.0032632342277013</v>
      </c>
      <c r="Q1873" s="20">
        <f t="shared" si="158"/>
        <v>2.0032632342277013</v>
      </c>
      <c r="R1873" s="34">
        <f t="shared" si="159"/>
        <v>3320.4</v>
      </c>
      <c r="S1873" s="34">
        <f t="shared" si="160"/>
        <v>3320.4</v>
      </c>
    </row>
    <row r="1874" spans="1:19" hidden="1" x14ac:dyDescent="0.25">
      <c r="A1874" s="2">
        <v>1</v>
      </c>
      <c r="B1874" s="2">
        <v>33301</v>
      </c>
      <c r="C1874" s="2" t="s">
        <v>505</v>
      </c>
      <c r="D1874" s="2">
        <v>2260601</v>
      </c>
      <c r="E1874" s="2" t="s">
        <v>505</v>
      </c>
      <c r="F1874" s="2" t="str">
        <f t="shared" si="156"/>
        <v>1333012260601</v>
      </c>
      <c r="G1874" s="2" t="s">
        <v>63</v>
      </c>
      <c r="H1874" s="4">
        <v>3000</v>
      </c>
      <c r="I1874" s="4">
        <v>0</v>
      </c>
      <c r="J1874" s="4">
        <v>3000</v>
      </c>
      <c r="K1874" s="4">
        <v>0</v>
      </c>
      <c r="L1874" s="4">
        <v>0</v>
      </c>
      <c r="M1874" s="4">
        <v>0</v>
      </c>
      <c r="N1874" s="4">
        <v>0</v>
      </c>
      <c r="O1874" s="4">
        <v>3000</v>
      </c>
      <c r="P1874" s="20">
        <f t="shared" si="157"/>
        <v>0</v>
      </c>
      <c r="Q1874" s="20">
        <f t="shared" si="158"/>
        <v>0</v>
      </c>
      <c r="R1874" s="34">
        <f t="shared" si="159"/>
        <v>-3000</v>
      </c>
      <c r="S1874" s="34">
        <f t="shared" si="160"/>
        <v>-3000</v>
      </c>
    </row>
    <row r="1875" spans="1:19" hidden="1" x14ac:dyDescent="0.25">
      <c r="A1875" s="2">
        <v>10</v>
      </c>
      <c r="B1875" s="2">
        <v>15100</v>
      </c>
      <c r="C1875" s="2" t="s">
        <v>511</v>
      </c>
      <c r="D1875" s="2">
        <v>7800023</v>
      </c>
      <c r="E1875" s="2" t="s">
        <v>511</v>
      </c>
      <c r="F1875" s="2" t="str">
        <f t="shared" si="156"/>
        <v>10151007800023</v>
      </c>
      <c r="G1875" s="2" t="s">
        <v>472</v>
      </c>
      <c r="H1875" s="4">
        <v>0</v>
      </c>
      <c r="I1875" s="4">
        <v>11000</v>
      </c>
      <c r="J1875" s="4">
        <v>11000</v>
      </c>
      <c r="K1875" s="4">
        <v>0</v>
      </c>
      <c r="L1875" s="4">
        <v>0</v>
      </c>
      <c r="M1875" s="4">
        <v>0</v>
      </c>
      <c r="N1875" s="4">
        <v>0</v>
      </c>
      <c r="O1875" s="4">
        <v>11000</v>
      </c>
      <c r="P1875" s="20" t="e">
        <f t="shared" si="157"/>
        <v>#DIV/0!</v>
      </c>
      <c r="Q1875" s="20">
        <f t="shared" si="158"/>
        <v>0</v>
      </c>
      <c r="R1875" s="34">
        <f t="shared" ref="R1859:R1906" si="161">L1875-H1875</f>
        <v>0</v>
      </c>
      <c r="S1875" s="34">
        <f t="shared" si="160"/>
        <v>-11000</v>
      </c>
    </row>
    <row r="1876" spans="1:19" hidden="1" x14ac:dyDescent="0.25">
      <c r="A1876" s="2">
        <v>1</v>
      </c>
      <c r="B1876" s="2">
        <v>33302</v>
      </c>
      <c r="C1876" s="2" t="s">
        <v>505</v>
      </c>
      <c r="D1876" s="2">
        <v>2260601</v>
      </c>
      <c r="E1876" s="2" t="s">
        <v>505</v>
      </c>
      <c r="F1876" s="2" t="str">
        <f t="shared" si="156"/>
        <v>1333022260601</v>
      </c>
      <c r="G1876" s="2" t="s">
        <v>63</v>
      </c>
      <c r="H1876" s="4">
        <v>3000</v>
      </c>
      <c r="I1876" s="4">
        <v>0</v>
      </c>
      <c r="J1876" s="4">
        <v>3000</v>
      </c>
      <c r="K1876" s="4">
        <v>3399.27</v>
      </c>
      <c r="L1876" s="4">
        <v>3399.27</v>
      </c>
      <c r="M1876" s="4">
        <v>3399.27</v>
      </c>
      <c r="N1876" s="4">
        <v>0</v>
      </c>
      <c r="O1876" s="4">
        <v>-399.27</v>
      </c>
      <c r="P1876" s="20">
        <f t="shared" si="157"/>
        <v>1.1330899999999999</v>
      </c>
      <c r="Q1876" s="20">
        <f t="shared" si="158"/>
        <v>1.1330899999999999</v>
      </c>
      <c r="R1876" s="34">
        <f t="shared" si="161"/>
        <v>399.27</v>
      </c>
      <c r="S1876" s="34">
        <f t="shared" si="160"/>
        <v>399.27</v>
      </c>
    </row>
    <row r="1877" spans="1:19" hidden="1" x14ac:dyDescent="0.25">
      <c r="A1877" s="2">
        <v>1</v>
      </c>
      <c r="B1877" s="2">
        <v>92406</v>
      </c>
      <c r="C1877" s="2" t="s">
        <v>505</v>
      </c>
      <c r="D1877" s="2">
        <v>2220001</v>
      </c>
      <c r="E1877" s="2" t="s">
        <v>505</v>
      </c>
      <c r="F1877" s="2" t="str">
        <f t="shared" si="156"/>
        <v>1924062220001</v>
      </c>
      <c r="G1877" s="2" t="s">
        <v>125</v>
      </c>
      <c r="H1877" s="4">
        <v>0</v>
      </c>
      <c r="I1877" s="4">
        <v>0</v>
      </c>
      <c r="J1877" s="4">
        <v>0</v>
      </c>
      <c r="K1877" s="4">
        <v>55</v>
      </c>
      <c r="L1877" s="4">
        <v>55</v>
      </c>
      <c r="M1877" s="4">
        <v>55</v>
      </c>
      <c r="N1877" s="4">
        <v>0</v>
      </c>
      <c r="O1877" s="4">
        <v>-55</v>
      </c>
      <c r="P1877" s="20" t="e">
        <f t="shared" si="157"/>
        <v>#DIV/0!</v>
      </c>
      <c r="Q1877" s="20" t="e">
        <f t="shared" si="158"/>
        <v>#DIV/0!</v>
      </c>
      <c r="R1877" s="34">
        <f t="shared" si="161"/>
        <v>55</v>
      </c>
      <c r="S1877" s="34">
        <f t="shared" si="160"/>
        <v>55</v>
      </c>
    </row>
    <row r="1878" spans="1:19" hidden="1" x14ac:dyDescent="0.25">
      <c r="A1878" s="2">
        <v>1</v>
      </c>
      <c r="B1878" s="2">
        <v>92403</v>
      </c>
      <c r="C1878" s="2" t="s">
        <v>505</v>
      </c>
      <c r="D1878" s="2">
        <v>2220001</v>
      </c>
      <c r="E1878" s="2" t="s">
        <v>505</v>
      </c>
      <c r="F1878" s="2" t="str">
        <f t="shared" si="156"/>
        <v>1924032220001</v>
      </c>
      <c r="G1878" s="2" t="s">
        <v>124</v>
      </c>
      <c r="H1878" s="4">
        <v>0</v>
      </c>
      <c r="I1878" s="4">
        <v>0</v>
      </c>
      <c r="J1878" s="4">
        <v>0</v>
      </c>
      <c r="K1878" s="4">
        <v>82.28</v>
      </c>
      <c r="L1878" s="4">
        <v>82.28</v>
      </c>
      <c r="M1878" s="4">
        <v>82.28</v>
      </c>
      <c r="N1878" s="4">
        <v>0</v>
      </c>
      <c r="O1878" s="4">
        <v>-82.28</v>
      </c>
      <c r="P1878" s="20" t="e">
        <f t="shared" si="157"/>
        <v>#DIV/0!</v>
      </c>
      <c r="Q1878" s="20" t="e">
        <f t="shared" si="158"/>
        <v>#DIV/0!</v>
      </c>
      <c r="R1878" s="34">
        <f t="shared" si="161"/>
        <v>82.28</v>
      </c>
      <c r="S1878" s="34">
        <f t="shared" si="160"/>
        <v>82.28</v>
      </c>
    </row>
    <row r="1879" spans="1:19" x14ac:dyDescent="0.25">
      <c r="A1879" s="2">
        <v>10</v>
      </c>
      <c r="B1879" s="2">
        <v>33301</v>
      </c>
      <c r="C1879" s="2" t="s">
        <v>506</v>
      </c>
      <c r="D1879" s="2">
        <v>6320036</v>
      </c>
      <c r="E1879" s="2" t="s">
        <v>506</v>
      </c>
      <c r="F1879" s="2" t="str">
        <f t="shared" ref="F1879:F1906" si="162">_xlfn.CONCAT(A1879,B1879,D1879)</f>
        <v>10333016320036</v>
      </c>
      <c r="G1879" s="2" t="s">
        <v>489</v>
      </c>
      <c r="H1879" s="4">
        <v>75000</v>
      </c>
      <c r="I1879" s="4">
        <v>0</v>
      </c>
      <c r="J1879" s="4">
        <v>75000</v>
      </c>
      <c r="K1879" s="4">
        <v>73595.05</v>
      </c>
      <c r="L1879" s="4">
        <v>73593.63</v>
      </c>
      <c r="M1879" s="4">
        <v>73593.63</v>
      </c>
      <c r="N1879" s="4">
        <v>0</v>
      </c>
      <c r="O1879" s="4">
        <v>1406.37</v>
      </c>
      <c r="P1879" s="20">
        <f t="shared" ref="P1879:P1906" si="163">(L1879*100%)/H1879</f>
        <v>0.98124840000000002</v>
      </c>
      <c r="Q1879" s="20">
        <f t="shared" si="158"/>
        <v>0.98124840000000002</v>
      </c>
      <c r="R1879" s="34">
        <f t="shared" si="161"/>
        <v>-1406.3699999999953</v>
      </c>
      <c r="S1879" s="34">
        <f t="shared" si="160"/>
        <v>-1406.3699999999953</v>
      </c>
    </row>
    <row r="1880" spans="1:19" hidden="1" x14ac:dyDescent="0.25">
      <c r="A1880" s="2">
        <v>5</v>
      </c>
      <c r="B1880" s="2">
        <v>33401</v>
      </c>
      <c r="C1880" s="2" t="s">
        <v>505</v>
      </c>
      <c r="D1880" s="2">
        <v>2279959</v>
      </c>
      <c r="E1880" s="2" t="s">
        <v>505</v>
      </c>
      <c r="F1880" s="2" t="str">
        <f t="shared" si="162"/>
        <v>5334012279959</v>
      </c>
      <c r="G1880" s="2" t="s">
        <v>281</v>
      </c>
      <c r="H1880" s="4">
        <v>2000</v>
      </c>
      <c r="I1880" s="4">
        <v>0</v>
      </c>
      <c r="J1880" s="4">
        <v>2000</v>
      </c>
      <c r="K1880" s="4">
        <v>6372.51</v>
      </c>
      <c r="L1880" s="4">
        <v>6372.51</v>
      </c>
      <c r="M1880" s="4">
        <v>6372.51</v>
      </c>
      <c r="N1880" s="4">
        <v>0</v>
      </c>
      <c r="O1880" s="4">
        <v>-4372.51</v>
      </c>
      <c r="P1880" s="20">
        <f t="shared" si="163"/>
        <v>3.1862550000000001</v>
      </c>
      <c r="Q1880" s="20">
        <f t="shared" si="158"/>
        <v>3.1862550000000001</v>
      </c>
      <c r="R1880" s="34">
        <f>L1880-H1880</f>
        <v>4372.51</v>
      </c>
      <c r="S1880" s="34">
        <f t="shared" si="160"/>
        <v>4372.51</v>
      </c>
    </row>
    <row r="1881" spans="1:19" x14ac:dyDescent="0.25">
      <c r="A1881" s="2">
        <v>10</v>
      </c>
      <c r="B1881" s="2">
        <v>33600</v>
      </c>
      <c r="C1881" s="2" t="s">
        <v>506</v>
      </c>
      <c r="D1881" s="2">
        <v>6190061</v>
      </c>
      <c r="E1881" s="2" t="s">
        <v>506</v>
      </c>
      <c r="F1881" s="2" t="str">
        <f t="shared" si="162"/>
        <v>10336006190061</v>
      </c>
      <c r="G1881" s="2" t="s">
        <v>491</v>
      </c>
      <c r="H1881" s="4">
        <v>42000</v>
      </c>
      <c r="I1881" s="4">
        <v>0</v>
      </c>
      <c r="J1881" s="4">
        <v>42000</v>
      </c>
      <c r="K1881" s="4">
        <v>0</v>
      </c>
      <c r="L1881" s="4">
        <v>0</v>
      </c>
      <c r="M1881" s="4">
        <v>0</v>
      </c>
      <c r="N1881" s="4">
        <v>0</v>
      </c>
      <c r="O1881" s="4">
        <v>42000</v>
      </c>
      <c r="P1881" s="20">
        <f t="shared" si="163"/>
        <v>0</v>
      </c>
      <c r="Q1881" s="20">
        <f t="shared" si="158"/>
        <v>0</v>
      </c>
      <c r="R1881" s="34">
        <f t="shared" si="161"/>
        <v>-42000</v>
      </c>
      <c r="S1881" s="34">
        <f t="shared" si="160"/>
        <v>-42000</v>
      </c>
    </row>
    <row r="1882" spans="1:19" hidden="1" x14ac:dyDescent="0.25">
      <c r="A1882" s="2">
        <v>1</v>
      </c>
      <c r="B1882" s="2">
        <v>33302</v>
      </c>
      <c r="C1882" s="2" t="s">
        <v>505</v>
      </c>
      <c r="D1882" s="2">
        <v>2250100</v>
      </c>
      <c r="E1882" s="2" t="s">
        <v>505</v>
      </c>
      <c r="F1882" s="2" t="str">
        <f t="shared" si="162"/>
        <v>1333022250100</v>
      </c>
      <c r="G1882" s="2" t="s">
        <v>79</v>
      </c>
      <c r="H1882" s="4">
        <v>150</v>
      </c>
      <c r="I1882" s="4">
        <v>0</v>
      </c>
      <c r="J1882" s="4">
        <v>150</v>
      </c>
      <c r="K1882" s="4">
        <v>0</v>
      </c>
      <c r="L1882" s="4">
        <v>0</v>
      </c>
      <c r="M1882" s="4">
        <v>0</v>
      </c>
      <c r="N1882" s="4">
        <v>0</v>
      </c>
      <c r="O1882" s="4">
        <v>150</v>
      </c>
      <c r="P1882" s="20">
        <f t="shared" si="163"/>
        <v>0</v>
      </c>
      <c r="Q1882" s="20">
        <f t="shared" si="158"/>
        <v>0</v>
      </c>
      <c r="R1882" s="34">
        <f t="shared" si="161"/>
        <v>-150</v>
      </c>
      <c r="S1882" s="34">
        <f t="shared" si="160"/>
        <v>-150</v>
      </c>
    </row>
    <row r="1883" spans="1:19" hidden="1" x14ac:dyDescent="0.25">
      <c r="A1883" s="2">
        <v>4</v>
      </c>
      <c r="B1883" s="2">
        <v>15320</v>
      </c>
      <c r="C1883" s="2" t="s">
        <v>505</v>
      </c>
      <c r="D1883" s="2">
        <v>2250100</v>
      </c>
      <c r="E1883" s="2" t="s">
        <v>505</v>
      </c>
      <c r="F1883" s="2" t="str">
        <f t="shared" si="162"/>
        <v>4153202250100</v>
      </c>
      <c r="G1883" s="2" t="s">
        <v>199</v>
      </c>
      <c r="H1883" s="4">
        <v>0</v>
      </c>
      <c r="I1883" s="4">
        <v>0</v>
      </c>
      <c r="J1883" s="4">
        <v>0</v>
      </c>
      <c r="K1883" s="4">
        <v>384.79</v>
      </c>
      <c r="L1883" s="4">
        <v>384.79</v>
      </c>
      <c r="M1883" s="4">
        <v>351.19</v>
      </c>
      <c r="N1883" s="4">
        <v>33.6</v>
      </c>
      <c r="O1883" s="4">
        <v>-384.79</v>
      </c>
      <c r="P1883" s="20" t="e">
        <f t="shared" si="163"/>
        <v>#DIV/0!</v>
      </c>
      <c r="Q1883" s="20" t="e">
        <f t="shared" si="158"/>
        <v>#DIV/0!</v>
      </c>
      <c r="R1883" s="34">
        <f t="shared" si="161"/>
        <v>384.79</v>
      </c>
      <c r="S1883" s="34">
        <f t="shared" si="160"/>
        <v>384.79</v>
      </c>
    </row>
    <row r="1884" spans="1:19" hidden="1" x14ac:dyDescent="0.25">
      <c r="A1884" s="2">
        <v>3</v>
      </c>
      <c r="B1884" s="2">
        <v>93100</v>
      </c>
      <c r="C1884" s="2" t="s">
        <v>505</v>
      </c>
      <c r="D1884" s="2">
        <v>2250200</v>
      </c>
      <c r="E1884" s="2" t="s">
        <v>505</v>
      </c>
      <c r="F1884" s="2" t="str">
        <f t="shared" si="162"/>
        <v>3931002250200</v>
      </c>
      <c r="G1884" s="2" t="s">
        <v>187</v>
      </c>
      <c r="H1884" s="4">
        <v>36000</v>
      </c>
      <c r="I1884" s="4">
        <v>0</v>
      </c>
      <c r="J1884" s="4">
        <v>36000</v>
      </c>
      <c r="K1884" s="4">
        <v>17237.64</v>
      </c>
      <c r="L1884" s="4">
        <v>17237.64</v>
      </c>
      <c r="M1884" s="4">
        <v>7136.09</v>
      </c>
      <c r="N1884" s="4">
        <v>10101.549999999999</v>
      </c>
      <c r="O1884" s="4">
        <v>18762.36</v>
      </c>
      <c r="P1884" s="20">
        <f t="shared" si="163"/>
        <v>0.47882333333333332</v>
      </c>
      <c r="Q1884" s="20">
        <f t="shared" si="158"/>
        <v>0.47882333333333332</v>
      </c>
      <c r="R1884" s="34">
        <f t="shared" si="161"/>
        <v>-18762.36</v>
      </c>
      <c r="S1884" s="34">
        <f t="shared" si="160"/>
        <v>-18762.36</v>
      </c>
    </row>
    <row r="1885" spans="1:19" hidden="1" x14ac:dyDescent="0.25">
      <c r="A1885" s="2">
        <v>10</v>
      </c>
      <c r="B1885" s="2">
        <v>15100</v>
      </c>
      <c r="C1885" s="2" t="s">
        <v>505</v>
      </c>
      <c r="D1885" s="2">
        <v>2250000</v>
      </c>
      <c r="E1885" s="2" t="s">
        <v>505</v>
      </c>
      <c r="F1885" s="2" t="str">
        <f t="shared" si="162"/>
        <v>10151002250000</v>
      </c>
      <c r="G1885" s="2" t="s">
        <v>97</v>
      </c>
      <c r="H1885" s="4">
        <v>300</v>
      </c>
      <c r="I1885" s="4">
        <v>0</v>
      </c>
      <c r="J1885" s="4">
        <v>300</v>
      </c>
      <c r="K1885" s="4">
        <v>376.9</v>
      </c>
      <c r="L1885" s="4">
        <v>376.9</v>
      </c>
      <c r="M1885" s="4">
        <v>376.9</v>
      </c>
      <c r="N1885" s="4">
        <v>0</v>
      </c>
      <c r="O1885" s="4">
        <v>-76.900000000000006</v>
      </c>
      <c r="P1885" s="20">
        <f t="shared" si="163"/>
        <v>1.2563333333333333</v>
      </c>
      <c r="Q1885" s="20">
        <f t="shared" si="158"/>
        <v>1.2563333333333333</v>
      </c>
      <c r="R1885" s="34">
        <f t="shared" si="161"/>
        <v>76.899999999999977</v>
      </c>
      <c r="S1885" s="34">
        <f t="shared" si="160"/>
        <v>76.899999999999977</v>
      </c>
    </row>
    <row r="1886" spans="1:19" hidden="1" x14ac:dyDescent="0.25">
      <c r="A1886" s="2">
        <v>1</v>
      </c>
      <c r="B1886" s="2">
        <v>49100</v>
      </c>
      <c r="C1886" s="2" t="s">
        <v>505</v>
      </c>
      <c r="D1886" s="2">
        <v>2250000</v>
      </c>
      <c r="E1886" s="2" t="s">
        <v>505</v>
      </c>
      <c r="F1886" s="2" t="str">
        <f t="shared" si="162"/>
        <v>1491002250000</v>
      </c>
      <c r="G1886" s="2" t="s">
        <v>97</v>
      </c>
      <c r="H1886" s="4">
        <v>1300</v>
      </c>
      <c r="I1886" s="4">
        <v>0</v>
      </c>
      <c r="J1886" s="4">
        <v>1300</v>
      </c>
      <c r="K1886" s="4">
        <v>1189.1500000000001</v>
      </c>
      <c r="L1886" s="4">
        <v>1189.1500000000001</v>
      </c>
      <c r="M1886" s="4">
        <v>1189.1500000000001</v>
      </c>
      <c r="N1886" s="4">
        <v>0</v>
      </c>
      <c r="O1886" s="4">
        <v>110.85</v>
      </c>
      <c r="P1886" s="20">
        <f t="shared" si="163"/>
        <v>0.91473076923076935</v>
      </c>
      <c r="Q1886" s="20">
        <f t="shared" si="158"/>
        <v>0.91473076923076935</v>
      </c>
      <c r="R1886" s="34">
        <f t="shared" si="161"/>
        <v>-110.84999999999991</v>
      </c>
      <c r="S1886" s="34">
        <f t="shared" si="160"/>
        <v>-110.84999999999991</v>
      </c>
    </row>
    <row r="1887" spans="1:19" hidden="1" x14ac:dyDescent="0.25">
      <c r="A1887" s="2">
        <v>4</v>
      </c>
      <c r="B1887" s="2">
        <v>42500</v>
      </c>
      <c r="C1887" s="2" t="s">
        <v>505</v>
      </c>
      <c r="D1887" s="2">
        <v>2250000</v>
      </c>
      <c r="E1887" s="2" t="s">
        <v>505</v>
      </c>
      <c r="F1887" s="2" t="str">
        <f t="shared" si="162"/>
        <v>4425002250000</v>
      </c>
      <c r="G1887" s="2" t="s">
        <v>97</v>
      </c>
      <c r="H1887" s="4">
        <v>50</v>
      </c>
      <c r="I1887" s="4">
        <v>0</v>
      </c>
      <c r="J1887" s="4">
        <v>50</v>
      </c>
      <c r="K1887" s="4">
        <v>0</v>
      </c>
      <c r="L1887" s="4">
        <v>0</v>
      </c>
      <c r="M1887" s="4">
        <v>0</v>
      </c>
      <c r="N1887" s="4">
        <v>0</v>
      </c>
      <c r="O1887" s="4">
        <v>50</v>
      </c>
      <c r="P1887" s="20">
        <f t="shared" si="163"/>
        <v>0</v>
      </c>
      <c r="Q1887" s="20">
        <f t="shared" si="158"/>
        <v>0</v>
      </c>
      <c r="R1887" s="34">
        <f t="shared" si="161"/>
        <v>-50</v>
      </c>
      <c r="S1887" s="34">
        <f t="shared" si="160"/>
        <v>-50</v>
      </c>
    </row>
    <row r="1888" spans="1:19" hidden="1" x14ac:dyDescent="0.25">
      <c r="A1888" s="2">
        <v>4</v>
      </c>
      <c r="B1888" s="2">
        <v>16200</v>
      </c>
      <c r="C1888" s="2" t="s">
        <v>505</v>
      </c>
      <c r="D1888" s="2">
        <v>2279900</v>
      </c>
      <c r="E1888" s="2" t="s">
        <v>505</v>
      </c>
      <c r="F1888" s="2" t="str">
        <f t="shared" si="162"/>
        <v>4162002279900</v>
      </c>
      <c r="G1888" s="2" t="s">
        <v>204</v>
      </c>
      <c r="H1888" s="4">
        <v>2500</v>
      </c>
      <c r="I1888" s="4">
        <v>0</v>
      </c>
      <c r="J1888" s="4">
        <v>2500</v>
      </c>
      <c r="K1888" s="4">
        <v>0</v>
      </c>
      <c r="L1888" s="4">
        <v>0</v>
      </c>
      <c r="M1888" s="4">
        <v>0</v>
      </c>
      <c r="N1888" s="4">
        <v>0</v>
      </c>
      <c r="O1888" s="4">
        <v>2500</v>
      </c>
      <c r="P1888" s="20">
        <f t="shared" si="163"/>
        <v>0</v>
      </c>
      <c r="Q1888" s="20">
        <f t="shared" si="158"/>
        <v>0</v>
      </c>
      <c r="R1888" s="34">
        <f t="shared" si="161"/>
        <v>-2500</v>
      </c>
      <c r="S1888" s="34">
        <f t="shared" si="160"/>
        <v>-2500</v>
      </c>
    </row>
    <row r="1889" spans="1:19" hidden="1" x14ac:dyDescent="0.25">
      <c r="A1889" s="2">
        <v>10</v>
      </c>
      <c r="B1889" s="2">
        <v>15100</v>
      </c>
      <c r="C1889" s="2" t="s">
        <v>505</v>
      </c>
      <c r="D1889" s="2">
        <v>2270200</v>
      </c>
      <c r="E1889" s="2" t="s">
        <v>505</v>
      </c>
      <c r="F1889" s="2" t="str">
        <f t="shared" si="162"/>
        <v>10151002270200</v>
      </c>
      <c r="G1889" s="2" t="s">
        <v>213</v>
      </c>
      <c r="H1889" s="4">
        <v>500</v>
      </c>
      <c r="I1889" s="4">
        <v>0</v>
      </c>
      <c r="J1889" s="4">
        <v>500</v>
      </c>
      <c r="K1889" s="4">
        <v>0</v>
      </c>
      <c r="L1889" s="4">
        <v>0</v>
      </c>
      <c r="M1889" s="4">
        <v>0</v>
      </c>
      <c r="N1889" s="4">
        <v>0</v>
      </c>
      <c r="O1889" s="4">
        <v>500</v>
      </c>
      <c r="P1889" s="20">
        <f t="shared" si="163"/>
        <v>0</v>
      </c>
      <c r="Q1889" s="20">
        <f t="shared" si="158"/>
        <v>0</v>
      </c>
      <c r="R1889" s="34">
        <f t="shared" si="161"/>
        <v>-500</v>
      </c>
      <c r="S1889" s="34">
        <f t="shared" si="160"/>
        <v>-500</v>
      </c>
    </row>
    <row r="1890" spans="1:19" hidden="1" x14ac:dyDescent="0.25">
      <c r="A1890" s="2">
        <v>4</v>
      </c>
      <c r="B1890" s="2">
        <v>16500</v>
      </c>
      <c r="C1890" s="2" t="s">
        <v>505</v>
      </c>
      <c r="D1890" s="2">
        <v>2270200</v>
      </c>
      <c r="E1890" s="2" t="s">
        <v>505</v>
      </c>
      <c r="F1890" s="2" t="str">
        <f t="shared" si="162"/>
        <v>4165002270200</v>
      </c>
      <c r="G1890" s="2" t="s">
        <v>213</v>
      </c>
      <c r="H1890" s="4">
        <v>500</v>
      </c>
      <c r="I1890" s="4">
        <v>0</v>
      </c>
      <c r="J1890" s="4">
        <v>500</v>
      </c>
      <c r="K1890" s="4">
        <v>0</v>
      </c>
      <c r="L1890" s="4">
        <v>0</v>
      </c>
      <c r="M1890" s="4">
        <v>0</v>
      </c>
      <c r="N1890" s="4">
        <v>0</v>
      </c>
      <c r="O1890" s="4">
        <v>500</v>
      </c>
      <c r="P1890" s="20">
        <f t="shared" si="163"/>
        <v>0</v>
      </c>
      <c r="Q1890" s="20">
        <f t="shared" si="158"/>
        <v>0</v>
      </c>
      <c r="R1890" s="34">
        <f t="shared" si="161"/>
        <v>-500</v>
      </c>
      <c r="S1890" s="34">
        <f t="shared" si="160"/>
        <v>-500</v>
      </c>
    </row>
    <row r="1891" spans="1:19" hidden="1" x14ac:dyDescent="0.25">
      <c r="A1891" s="2">
        <v>2</v>
      </c>
      <c r="B1891" s="2">
        <v>13200</v>
      </c>
      <c r="C1891" s="2" t="s">
        <v>505</v>
      </c>
      <c r="D1891" s="2">
        <v>2210401</v>
      </c>
      <c r="E1891" s="2" t="s">
        <v>505</v>
      </c>
      <c r="F1891" s="2" t="str">
        <f t="shared" si="162"/>
        <v>2132002210401</v>
      </c>
      <c r="G1891" s="2" t="s">
        <v>133</v>
      </c>
      <c r="H1891" s="4">
        <v>8000</v>
      </c>
      <c r="I1891" s="4">
        <v>0</v>
      </c>
      <c r="J1891" s="4">
        <v>8000</v>
      </c>
      <c r="K1891" s="4">
        <v>15676.01</v>
      </c>
      <c r="L1891" s="4">
        <v>14340.17</v>
      </c>
      <c r="M1891" s="4">
        <v>14340.17</v>
      </c>
      <c r="N1891" s="4">
        <v>0</v>
      </c>
      <c r="O1891" s="4">
        <v>-6340.17</v>
      </c>
      <c r="P1891" s="20">
        <f t="shared" si="163"/>
        <v>1.7925212500000001</v>
      </c>
      <c r="Q1891" s="20">
        <f t="shared" si="158"/>
        <v>1.7925212500000001</v>
      </c>
      <c r="R1891" s="34">
        <f t="shared" si="161"/>
        <v>6340.17</v>
      </c>
      <c r="S1891" s="34">
        <f t="shared" si="160"/>
        <v>6340.17</v>
      </c>
    </row>
    <row r="1892" spans="1:19" hidden="1" x14ac:dyDescent="0.25">
      <c r="A1892" s="2">
        <v>4</v>
      </c>
      <c r="B1892" s="2">
        <v>15320</v>
      </c>
      <c r="C1892" s="2" t="s">
        <v>505</v>
      </c>
      <c r="D1892" s="2">
        <v>2210401</v>
      </c>
      <c r="E1892" s="2" t="s">
        <v>505</v>
      </c>
      <c r="F1892" s="2" t="str">
        <f t="shared" si="162"/>
        <v>4153202210401</v>
      </c>
      <c r="G1892" s="2" t="s">
        <v>133</v>
      </c>
      <c r="H1892" s="4">
        <v>6500</v>
      </c>
      <c r="I1892" s="4">
        <v>0</v>
      </c>
      <c r="J1892" s="4">
        <v>6500</v>
      </c>
      <c r="K1892" s="4">
        <v>5689.21</v>
      </c>
      <c r="L1892" s="4">
        <v>5689.2</v>
      </c>
      <c r="M1892" s="4">
        <v>5689.2</v>
      </c>
      <c r="N1892" s="4">
        <v>0</v>
      </c>
      <c r="O1892" s="4">
        <v>810.8</v>
      </c>
      <c r="P1892" s="20">
        <f t="shared" si="163"/>
        <v>0.87526153846153842</v>
      </c>
      <c r="Q1892" s="20">
        <f t="shared" si="158"/>
        <v>0.87526153846153842</v>
      </c>
      <c r="R1892" s="34">
        <f t="shared" si="161"/>
        <v>-810.80000000000018</v>
      </c>
      <c r="S1892" s="34">
        <f t="shared" si="160"/>
        <v>-810.80000000000018</v>
      </c>
    </row>
    <row r="1893" spans="1:19" hidden="1" x14ac:dyDescent="0.25">
      <c r="A1893" s="2">
        <v>4</v>
      </c>
      <c r="B1893" s="2">
        <v>16300</v>
      </c>
      <c r="C1893" s="2" t="s">
        <v>505</v>
      </c>
      <c r="D1893" s="2">
        <v>2210401</v>
      </c>
      <c r="E1893" s="2" t="s">
        <v>505</v>
      </c>
      <c r="F1893" s="2" t="str">
        <f t="shared" si="162"/>
        <v>4163002210401</v>
      </c>
      <c r="G1893" s="2" t="s">
        <v>133</v>
      </c>
      <c r="H1893" s="4">
        <v>1500</v>
      </c>
      <c r="I1893" s="4">
        <v>0</v>
      </c>
      <c r="J1893" s="4">
        <v>1500</v>
      </c>
      <c r="K1893" s="4">
        <v>1500</v>
      </c>
      <c r="L1893" s="4">
        <v>1500</v>
      </c>
      <c r="M1893" s="4">
        <v>1500</v>
      </c>
      <c r="N1893" s="4">
        <v>0</v>
      </c>
      <c r="O1893" s="4">
        <v>0</v>
      </c>
      <c r="P1893" s="20">
        <f t="shared" si="163"/>
        <v>1</v>
      </c>
      <c r="Q1893" s="20">
        <f t="shared" si="158"/>
        <v>1</v>
      </c>
      <c r="R1893" s="34">
        <f t="shared" si="161"/>
        <v>0</v>
      </c>
      <c r="S1893" s="34">
        <f t="shared" si="160"/>
        <v>0</v>
      </c>
    </row>
    <row r="1894" spans="1:19" hidden="1" x14ac:dyDescent="0.25">
      <c r="A1894" s="2">
        <v>4</v>
      </c>
      <c r="B1894" s="2">
        <v>16400</v>
      </c>
      <c r="C1894" s="2" t="s">
        <v>505</v>
      </c>
      <c r="D1894" s="2">
        <v>2210401</v>
      </c>
      <c r="E1894" s="2" t="s">
        <v>505</v>
      </c>
      <c r="F1894" s="2" t="str">
        <f t="shared" si="162"/>
        <v>4164002210401</v>
      </c>
      <c r="G1894" s="2" t="s">
        <v>133</v>
      </c>
      <c r="H1894" s="4">
        <v>350</v>
      </c>
      <c r="I1894" s="4">
        <v>0</v>
      </c>
      <c r="J1894" s="4">
        <v>350</v>
      </c>
      <c r="K1894" s="4">
        <v>348.2</v>
      </c>
      <c r="L1894" s="4">
        <v>348.2</v>
      </c>
      <c r="M1894" s="4">
        <v>348.2</v>
      </c>
      <c r="N1894" s="4">
        <v>0</v>
      </c>
      <c r="O1894" s="4">
        <v>1.8</v>
      </c>
      <c r="P1894" s="20">
        <f t="shared" si="163"/>
        <v>0.99485714285714277</v>
      </c>
      <c r="Q1894" s="20">
        <f t="shared" si="158"/>
        <v>0.99485714285714277</v>
      </c>
      <c r="R1894" s="34">
        <f t="shared" si="161"/>
        <v>-1.8000000000000114</v>
      </c>
      <c r="S1894" s="34">
        <f t="shared" si="160"/>
        <v>-1.8000000000000114</v>
      </c>
    </row>
    <row r="1895" spans="1:19" hidden="1" x14ac:dyDescent="0.25">
      <c r="A1895" s="2">
        <v>10</v>
      </c>
      <c r="B1895" s="2">
        <v>33600</v>
      </c>
      <c r="C1895" s="2" t="s">
        <v>511</v>
      </c>
      <c r="D1895" s="2">
        <v>7610025</v>
      </c>
      <c r="E1895" s="2" t="s">
        <v>511</v>
      </c>
      <c r="F1895" s="2" t="str">
        <f t="shared" si="162"/>
        <v>10336007610025</v>
      </c>
      <c r="G1895" s="2" t="s">
        <v>492</v>
      </c>
      <c r="H1895" s="4">
        <v>0</v>
      </c>
      <c r="I1895" s="4">
        <v>30651.23</v>
      </c>
      <c r="J1895" s="4">
        <v>30651.23</v>
      </c>
      <c r="K1895" s="4">
        <v>0</v>
      </c>
      <c r="L1895" s="4">
        <v>0</v>
      </c>
      <c r="M1895" s="4">
        <v>0</v>
      </c>
      <c r="N1895" s="4">
        <v>0</v>
      </c>
      <c r="O1895" s="4">
        <v>30651.23</v>
      </c>
      <c r="P1895" s="20" t="e">
        <f t="shared" si="163"/>
        <v>#DIV/0!</v>
      </c>
      <c r="Q1895" s="20">
        <f t="shared" si="158"/>
        <v>0</v>
      </c>
      <c r="R1895" s="34">
        <f t="shared" si="161"/>
        <v>0</v>
      </c>
      <c r="S1895" s="34">
        <f t="shared" si="160"/>
        <v>-30651.23</v>
      </c>
    </row>
    <row r="1896" spans="1:19" hidden="1" x14ac:dyDescent="0.25">
      <c r="A1896" s="2">
        <v>10</v>
      </c>
      <c r="B1896" s="2">
        <v>33600</v>
      </c>
      <c r="C1896" s="2" t="s">
        <v>511</v>
      </c>
      <c r="D1896" s="2">
        <v>7610026</v>
      </c>
      <c r="E1896" s="2" t="s">
        <v>511</v>
      </c>
      <c r="F1896" s="2" t="str">
        <f t="shared" si="162"/>
        <v>10336007610026</v>
      </c>
      <c r="G1896" s="2" t="s">
        <v>493</v>
      </c>
      <c r="H1896" s="4">
        <v>0</v>
      </c>
      <c r="I1896" s="4">
        <v>15073.25</v>
      </c>
      <c r="J1896" s="4">
        <v>15073.25</v>
      </c>
      <c r="K1896" s="4">
        <v>0</v>
      </c>
      <c r="L1896" s="4">
        <v>0</v>
      </c>
      <c r="M1896" s="4">
        <v>0</v>
      </c>
      <c r="N1896" s="4">
        <v>0</v>
      </c>
      <c r="O1896" s="4">
        <v>15073.25</v>
      </c>
      <c r="P1896" s="20" t="e">
        <f t="shared" si="163"/>
        <v>#DIV/0!</v>
      </c>
      <c r="Q1896" s="20">
        <f t="shared" si="158"/>
        <v>0</v>
      </c>
      <c r="R1896" s="34">
        <f t="shared" si="161"/>
        <v>0</v>
      </c>
      <c r="S1896" s="34">
        <f t="shared" si="160"/>
        <v>-15073.25</v>
      </c>
    </row>
    <row r="1897" spans="1:19" hidden="1" x14ac:dyDescent="0.25">
      <c r="A1897" s="2">
        <v>10</v>
      </c>
      <c r="B1897" s="2">
        <v>33600</v>
      </c>
      <c r="C1897" s="2" t="s">
        <v>511</v>
      </c>
      <c r="D1897" s="2">
        <v>7800022</v>
      </c>
      <c r="E1897" s="2" t="s">
        <v>511</v>
      </c>
      <c r="F1897" s="2" t="str">
        <f t="shared" si="162"/>
        <v>10336007800022</v>
      </c>
      <c r="G1897" s="2" t="s">
        <v>494</v>
      </c>
      <c r="H1897" s="4">
        <v>0</v>
      </c>
      <c r="I1897" s="4">
        <v>25157.16</v>
      </c>
      <c r="J1897" s="4">
        <v>25157.16</v>
      </c>
      <c r="K1897" s="4">
        <v>25157.16</v>
      </c>
      <c r="L1897" s="4">
        <v>25157.16</v>
      </c>
      <c r="M1897" s="4">
        <v>25157.16</v>
      </c>
      <c r="N1897" s="4">
        <v>0</v>
      </c>
      <c r="O1897" s="4">
        <v>0</v>
      </c>
      <c r="P1897" s="20" t="e">
        <f t="shared" si="163"/>
        <v>#DIV/0!</v>
      </c>
      <c r="Q1897" s="20">
        <f t="shared" si="158"/>
        <v>1</v>
      </c>
      <c r="R1897" s="34">
        <f t="shared" si="161"/>
        <v>25157.16</v>
      </c>
      <c r="S1897" s="34">
        <f t="shared" si="160"/>
        <v>0</v>
      </c>
    </row>
    <row r="1898" spans="1:19" hidden="1" x14ac:dyDescent="0.25">
      <c r="A1898" s="2">
        <v>4</v>
      </c>
      <c r="B1898" s="2">
        <v>16500</v>
      </c>
      <c r="C1898" s="2" t="s">
        <v>505</v>
      </c>
      <c r="D1898" s="2">
        <v>2210401</v>
      </c>
      <c r="E1898" s="2" t="s">
        <v>505</v>
      </c>
      <c r="F1898" s="2" t="str">
        <f t="shared" si="162"/>
        <v>4165002210401</v>
      </c>
      <c r="G1898" s="2" t="s">
        <v>133</v>
      </c>
      <c r="H1898" s="4">
        <v>1000</v>
      </c>
      <c r="I1898" s="4">
        <v>0</v>
      </c>
      <c r="J1898" s="4">
        <v>1000</v>
      </c>
      <c r="K1898" s="4">
        <v>806.34</v>
      </c>
      <c r="L1898" s="4">
        <v>806.34</v>
      </c>
      <c r="M1898" s="4">
        <v>806.34</v>
      </c>
      <c r="N1898" s="4">
        <v>0</v>
      </c>
      <c r="O1898" s="4">
        <v>193.66</v>
      </c>
      <c r="P1898" s="20">
        <f t="shared" si="163"/>
        <v>0.80634000000000006</v>
      </c>
      <c r="Q1898" s="20">
        <f t="shared" si="158"/>
        <v>0.80634000000000006</v>
      </c>
      <c r="R1898" s="34">
        <f t="shared" si="161"/>
        <v>-193.65999999999997</v>
      </c>
      <c r="S1898" s="34">
        <f t="shared" si="160"/>
        <v>-193.65999999999997</v>
      </c>
    </row>
    <row r="1899" spans="1:19" hidden="1" x14ac:dyDescent="0.25">
      <c r="A1899" s="2">
        <v>4</v>
      </c>
      <c r="B1899" s="2">
        <v>17100</v>
      </c>
      <c r="C1899" s="2" t="s">
        <v>505</v>
      </c>
      <c r="D1899" s="2">
        <v>2210401</v>
      </c>
      <c r="E1899" s="2" t="s">
        <v>505</v>
      </c>
      <c r="F1899" s="2" t="str">
        <f t="shared" si="162"/>
        <v>4171002210401</v>
      </c>
      <c r="G1899" s="2" t="s">
        <v>133</v>
      </c>
      <c r="H1899" s="4">
        <v>2000</v>
      </c>
      <c r="I1899" s="4">
        <v>0</v>
      </c>
      <c r="J1899" s="4">
        <v>2000</v>
      </c>
      <c r="K1899" s="4">
        <v>1179.3499999999999</v>
      </c>
      <c r="L1899" s="4">
        <v>1179.3499999999999</v>
      </c>
      <c r="M1899" s="4">
        <v>1179.3499999999999</v>
      </c>
      <c r="N1899" s="4">
        <v>0</v>
      </c>
      <c r="O1899" s="4">
        <v>820.65</v>
      </c>
      <c r="P1899" s="20">
        <f t="shared" si="163"/>
        <v>0.58967499999999995</v>
      </c>
      <c r="Q1899" s="20">
        <f t="shared" si="158"/>
        <v>0.58967499999999995</v>
      </c>
      <c r="R1899" s="34">
        <f t="shared" si="161"/>
        <v>-820.65000000000009</v>
      </c>
      <c r="S1899" s="34">
        <f t="shared" si="160"/>
        <v>-820.65000000000009</v>
      </c>
    </row>
    <row r="1900" spans="1:19" hidden="1" x14ac:dyDescent="0.25">
      <c r="A1900" s="2">
        <v>4</v>
      </c>
      <c r="B1900" s="2">
        <v>92002</v>
      </c>
      <c r="C1900" s="2" t="s">
        <v>505</v>
      </c>
      <c r="D1900" s="2">
        <v>2210401</v>
      </c>
      <c r="E1900" s="2" t="s">
        <v>505</v>
      </c>
      <c r="F1900" s="2" t="str">
        <f t="shared" si="162"/>
        <v>4920022210401</v>
      </c>
      <c r="G1900" s="2" t="s">
        <v>133</v>
      </c>
      <c r="H1900" s="4">
        <v>5150</v>
      </c>
      <c r="I1900" s="4">
        <v>0</v>
      </c>
      <c r="J1900" s="4">
        <v>5150</v>
      </c>
      <c r="K1900" s="4">
        <v>1598.55</v>
      </c>
      <c r="L1900" s="4">
        <v>1598.55</v>
      </c>
      <c r="M1900" s="4">
        <v>1598.55</v>
      </c>
      <c r="N1900" s="4">
        <v>0</v>
      </c>
      <c r="O1900" s="4">
        <v>3551.45</v>
      </c>
      <c r="P1900" s="20">
        <f t="shared" si="163"/>
        <v>0.31039805825242717</v>
      </c>
      <c r="Q1900" s="20">
        <f t="shared" si="158"/>
        <v>0.31039805825242717</v>
      </c>
      <c r="R1900" s="34">
        <f t="shared" si="161"/>
        <v>-3551.45</v>
      </c>
      <c r="S1900" s="34">
        <f t="shared" si="160"/>
        <v>-3551.45</v>
      </c>
    </row>
    <row r="1901" spans="1:19" hidden="1" x14ac:dyDescent="0.25">
      <c r="A1901" s="2">
        <v>6</v>
      </c>
      <c r="B1901" s="2">
        <v>32304</v>
      </c>
      <c r="C1901" s="2" t="s">
        <v>505</v>
      </c>
      <c r="D1901" s="2">
        <v>2210401</v>
      </c>
      <c r="E1901" s="2" t="s">
        <v>505</v>
      </c>
      <c r="F1901" s="2" t="str">
        <f t="shared" si="162"/>
        <v>6323042210401</v>
      </c>
      <c r="G1901" s="2" t="s">
        <v>133</v>
      </c>
      <c r="H1901" s="4">
        <v>500</v>
      </c>
      <c r="I1901" s="4">
        <v>0</v>
      </c>
      <c r="J1901" s="4">
        <v>500</v>
      </c>
      <c r="K1901" s="4">
        <v>408.01</v>
      </c>
      <c r="L1901" s="4">
        <v>408.01</v>
      </c>
      <c r="M1901" s="4">
        <v>408.01</v>
      </c>
      <c r="N1901" s="4">
        <v>0</v>
      </c>
      <c r="O1901" s="4">
        <v>91.99</v>
      </c>
      <c r="P1901" s="20">
        <f t="shared" si="163"/>
        <v>0.81601999999999997</v>
      </c>
      <c r="Q1901" s="20">
        <f t="shared" si="158"/>
        <v>0.81601999999999997</v>
      </c>
      <c r="R1901" s="34">
        <f t="shared" si="161"/>
        <v>-91.990000000000009</v>
      </c>
      <c r="S1901" s="34">
        <f t="shared" si="160"/>
        <v>-91.990000000000009</v>
      </c>
    </row>
    <row r="1902" spans="1:19" hidden="1" x14ac:dyDescent="0.25">
      <c r="A1902" s="2">
        <v>6</v>
      </c>
      <c r="B1902" s="2">
        <v>32305</v>
      </c>
      <c r="C1902" s="2" t="s">
        <v>505</v>
      </c>
      <c r="D1902" s="2">
        <v>2210401</v>
      </c>
      <c r="E1902" s="2" t="s">
        <v>505</v>
      </c>
      <c r="F1902" s="2" t="str">
        <f t="shared" si="162"/>
        <v>6323052210401</v>
      </c>
      <c r="G1902" s="2" t="s">
        <v>133</v>
      </c>
      <c r="H1902" s="4">
        <v>500</v>
      </c>
      <c r="I1902" s="4">
        <v>0</v>
      </c>
      <c r="J1902" s="4">
        <v>500</v>
      </c>
      <c r="K1902" s="4">
        <v>489.6</v>
      </c>
      <c r="L1902" s="4">
        <v>489.6</v>
      </c>
      <c r="M1902" s="4">
        <v>489.6</v>
      </c>
      <c r="N1902" s="4">
        <v>0</v>
      </c>
      <c r="O1902" s="4">
        <v>10.4</v>
      </c>
      <c r="P1902" s="20">
        <f t="shared" si="163"/>
        <v>0.97920000000000007</v>
      </c>
      <c r="Q1902" s="20">
        <f t="shared" si="158"/>
        <v>0.97920000000000007</v>
      </c>
      <c r="R1902" s="34">
        <f t="shared" si="161"/>
        <v>-10.399999999999977</v>
      </c>
      <c r="S1902" s="34">
        <f t="shared" si="160"/>
        <v>-10.399999999999977</v>
      </c>
    </row>
    <row r="1903" spans="1:19" hidden="1" x14ac:dyDescent="0.25">
      <c r="A1903" s="2">
        <v>9</v>
      </c>
      <c r="B1903" s="2">
        <v>34000</v>
      </c>
      <c r="C1903" s="2" t="s">
        <v>505</v>
      </c>
      <c r="D1903" s="2">
        <v>2210401</v>
      </c>
      <c r="E1903" s="2" t="s">
        <v>505</v>
      </c>
      <c r="F1903" s="2" t="str">
        <f t="shared" si="162"/>
        <v>9340002210401</v>
      </c>
      <c r="G1903" s="2" t="s">
        <v>133</v>
      </c>
      <c r="H1903" s="4">
        <v>400</v>
      </c>
      <c r="I1903" s="4">
        <v>0</v>
      </c>
      <c r="J1903" s="4">
        <v>400</v>
      </c>
      <c r="K1903" s="4">
        <v>171.97</v>
      </c>
      <c r="L1903" s="4">
        <v>171.97</v>
      </c>
      <c r="M1903" s="4">
        <v>171.97</v>
      </c>
      <c r="N1903" s="4">
        <v>0</v>
      </c>
      <c r="O1903" s="4">
        <v>228.03</v>
      </c>
      <c r="P1903" s="20">
        <f t="shared" si="163"/>
        <v>0.429925</v>
      </c>
      <c r="Q1903" s="20">
        <f t="shared" si="158"/>
        <v>0.429925</v>
      </c>
      <c r="R1903" s="34">
        <f t="shared" si="161"/>
        <v>-228.03</v>
      </c>
      <c r="S1903" s="34">
        <f t="shared" si="160"/>
        <v>-228.03</v>
      </c>
    </row>
    <row r="1904" spans="1:19" x14ac:dyDescent="0.25">
      <c r="A1904" s="2">
        <v>10</v>
      </c>
      <c r="B1904" s="2">
        <v>34200</v>
      </c>
      <c r="C1904" s="2" t="s">
        <v>506</v>
      </c>
      <c r="D1904" s="2">
        <v>6320038</v>
      </c>
      <c r="E1904" s="2" t="s">
        <v>506</v>
      </c>
      <c r="F1904" s="2" t="str">
        <f t="shared" si="162"/>
        <v>10342006320038</v>
      </c>
      <c r="G1904" s="2" t="s">
        <v>496</v>
      </c>
      <c r="H1904" s="4">
        <v>70000</v>
      </c>
      <c r="I1904" s="4">
        <v>67000</v>
      </c>
      <c r="J1904" s="4">
        <v>137000</v>
      </c>
      <c r="K1904" s="4">
        <v>133685.93</v>
      </c>
      <c r="L1904" s="4">
        <v>133685.93</v>
      </c>
      <c r="M1904" s="4">
        <v>133685.93</v>
      </c>
      <c r="N1904" s="4">
        <v>0</v>
      </c>
      <c r="O1904" s="4">
        <v>3314.07</v>
      </c>
      <c r="P1904" s="20">
        <f t="shared" si="163"/>
        <v>1.9097989999999998</v>
      </c>
      <c r="Q1904" s="20">
        <f t="shared" si="158"/>
        <v>0.97580970802919698</v>
      </c>
      <c r="R1904" s="34">
        <f t="shared" si="161"/>
        <v>63685.929999999993</v>
      </c>
      <c r="S1904" s="34">
        <f t="shared" si="160"/>
        <v>-3314.070000000007</v>
      </c>
    </row>
    <row r="1905" spans="1:19" hidden="1" x14ac:dyDescent="0.25">
      <c r="A1905" s="2">
        <v>4</v>
      </c>
      <c r="B1905" s="2">
        <v>49100</v>
      </c>
      <c r="C1905" s="2" t="s">
        <v>505</v>
      </c>
      <c r="D1905" s="2">
        <v>2210501</v>
      </c>
      <c r="E1905" s="2" t="s">
        <v>505</v>
      </c>
      <c r="F1905" s="2" t="str">
        <f t="shared" si="162"/>
        <v>4491002210501</v>
      </c>
      <c r="G1905" s="2"/>
      <c r="H1905" s="4">
        <v>0</v>
      </c>
      <c r="I1905" s="4">
        <v>0</v>
      </c>
      <c r="J1905" s="4">
        <v>0</v>
      </c>
      <c r="K1905" s="4">
        <v>22.88</v>
      </c>
      <c r="L1905" s="4">
        <v>22.88</v>
      </c>
      <c r="M1905" s="4">
        <v>22.88</v>
      </c>
      <c r="N1905" s="4">
        <v>0</v>
      </c>
      <c r="O1905" s="4">
        <v>-22.88</v>
      </c>
      <c r="P1905" s="20" t="e">
        <f t="shared" si="163"/>
        <v>#DIV/0!</v>
      </c>
      <c r="Q1905" s="20" t="e">
        <f t="shared" si="158"/>
        <v>#DIV/0!</v>
      </c>
      <c r="R1905" s="34">
        <f t="shared" si="161"/>
        <v>22.88</v>
      </c>
      <c r="S1905" s="34">
        <f t="shared" si="160"/>
        <v>22.88</v>
      </c>
    </row>
    <row r="1906" spans="1:19" hidden="1" x14ac:dyDescent="0.25">
      <c r="A1906" s="2">
        <v>6</v>
      </c>
      <c r="B1906" s="2">
        <v>32602</v>
      </c>
      <c r="C1906" s="7" t="s">
        <v>505</v>
      </c>
      <c r="D1906" s="7">
        <v>2120000</v>
      </c>
      <c r="E1906" s="7" t="s">
        <v>505</v>
      </c>
      <c r="F1906" s="7" t="str">
        <f t="shared" si="162"/>
        <v>6326022120000</v>
      </c>
      <c r="G1906" s="2"/>
      <c r="H1906" s="23">
        <v>0</v>
      </c>
      <c r="I1906" s="23">
        <v>0</v>
      </c>
      <c r="J1906" s="23">
        <v>0</v>
      </c>
      <c r="K1906" s="23">
        <v>280.24</v>
      </c>
      <c r="L1906" s="23">
        <v>280.24</v>
      </c>
      <c r="M1906" s="23">
        <v>280.24</v>
      </c>
      <c r="N1906" s="23">
        <v>0</v>
      </c>
      <c r="O1906" s="23">
        <v>-280.24</v>
      </c>
      <c r="P1906" s="20" t="e">
        <f t="shared" si="163"/>
        <v>#DIV/0!</v>
      </c>
      <c r="Q1906" s="20" t="e">
        <f t="shared" si="158"/>
        <v>#DIV/0!</v>
      </c>
      <c r="R1906" s="34">
        <f t="shared" si="161"/>
        <v>280.24</v>
      </c>
      <c r="S1906" s="34">
        <f t="shared" si="160"/>
        <v>280.24</v>
      </c>
    </row>
    <row r="1907" spans="1:19" hidden="1" x14ac:dyDescent="0.25">
      <c r="C1907" s="10" t="s">
        <v>512</v>
      </c>
      <c r="D1907" s="8"/>
      <c r="E1907" s="8"/>
      <c r="F1907" s="10" t="str">
        <f t="shared" ref="F1907:F1908" si="164">_xlfn.CONCAT(A1907,B1907,D1907)</f>
        <v/>
      </c>
      <c r="H1907" s="24">
        <f>SUM(H2:H1906)</f>
        <v>21044245.98</v>
      </c>
      <c r="I1907" s="24">
        <f t="shared" ref="I1907:O1907" si="165">SUM(I2:I1906)</f>
        <v>3826999.9200000009</v>
      </c>
      <c r="J1907" s="24">
        <f t="shared" si="165"/>
        <v>24871245.900000002</v>
      </c>
      <c r="K1907" s="24">
        <f t="shared" si="165"/>
        <v>22033973.369999997</v>
      </c>
      <c r="L1907" s="24">
        <f t="shared" si="165"/>
        <v>19817271.130000003</v>
      </c>
      <c r="M1907" s="24">
        <f t="shared" si="165"/>
        <v>19793879.140000004</v>
      </c>
      <c r="N1907" s="24">
        <f t="shared" si="165"/>
        <v>23391.989999999998</v>
      </c>
      <c r="O1907" s="24">
        <f t="shared" si="165"/>
        <v>5053974.7699999977</v>
      </c>
      <c r="P1907" s="25">
        <f t="shared" ref="P1907" si="166">(L1907*100%)/H1907</f>
        <v>0.94169547100114259</v>
      </c>
      <c r="Q1907" s="26">
        <f t="shared" si="158"/>
        <v>0.79679446738130644</v>
      </c>
    </row>
    <row r="1908" spans="1:19" hidden="1" x14ac:dyDescent="0.25">
      <c r="C1908" s="9" t="s">
        <v>512</v>
      </c>
      <c r="F1908" s="9" t="str">
        <f t="shared" si="164"/>
        <v/>
      </c>
      <c r="L1908" s="5">
        <f>+K1907-L1907</f>
        <v>2216702.2399999946</v>
      </c>
      <c r="Q1908" s="20"/>
    </row>
    <row r="1909" spans="1:19" x14ac:dyDescent="0.25">
      <c r="K1909" s="27">
        <f>SUBTOTAL(9,K16:K1906)</f>
        <v>3086422.23</v>
      </c>
    </row>
  </sheetData>
  <autoFilter ref="A1:S1908" xr:uid="{FF66FCE5-C95A-40AB-BB21-BC36A1D94BAC}">
    <filterColumn colId="2">
      <filters>
        <filter val="6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E60D-E225-4C38-8294-2B5824501400}">
  <sheetPr filterMode="1"/>
  <dimension ref="A1:Q1908"/>
  <sheetViews>
    <sheetView topLeftCell="E1" workbookViewId="0">
      <selection activeCell="Q31" sqref="Q31"/>
    </sheetView>
  </sheetViews>
  <sheetFormatPr baseColWidth="10" defaultColWidth="11.28515625" defaultRowHeight="15" x14ac:dyDescent="0.25"/>
  <cols>
    <col min="1" max="1" width="3.85546875" bestFit="1" customWidth="1"/>
    <col min="2" max="2" width="5.28515625" bestFit="1" customWidth="1"/>
    <col min="3" max="3" width="5.28515625" customWidth="1"/>
    <col min="4" max="4" width="7" bestFit="1" customWidth="1"/>
    <col min="5" max="5" width="3.28515625" bestFit="1" customWidth="1"/>
    <col min="6" max="6" width="10.42578125" bestFit="1" customWidth="1"/>
    <col min="7" max="7" width="65" bestFit="1" customWidth="1"/>
    <col min="8" max="8" width="14.140625" style="5" bestFit="1" customWidth="1"/>
    <col min="9" max="9" width="13.140625" style="5" bestFit="1" customWidth="1"/>
    <col min="10" max="13" width="14.140625" style="5" bestFit="1" customWidth="1"/>
    <col min="14" max="14" width="10.5703125" style="5" bestFit="1" customWidth="1"/>
    <col min="15" max="15" width="13.140625" style="5" bestFit="1" customWidth="1"/>
  </cols>
  <sheetData>
    <row r="1" spans="1:17" ht="30.75" x14ac:dyDescent="0.25">
      <c r="A1" s="1" t="s">
        <v>0</v>
      </c>
      <c r="B1" s="1" t="s">
        <v>1</v>
      </c>
      <c r="C1" s="1" t="s">
        <v>503</v>
      </c>
      <c r="D1" s="1" t="s">
        <v>2</v>
      </c>
      <c r="E1" s="1" t="s">
        <v>3</v>
      </c>
      <c r="F1" s="1" t="s">
        <v>514</v>
      </c>
      <c r="G1" s="1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</row>
    <row r="2" spans="1:17" hidden="1" x14ac:dyDescent="0.25">
      <c r="A2" s="2">
        <v>1</v>
      </c>
      <c r="B2" s="2">
        <v>13200</v>
      </c>
      <c r="C2" s="2" t="s">
        <v>504</v>
      </c>
      <c r="D2" s="2">
        <v>1200301</v>
      </c>
      <c r="E2" s="2" t="s">
        <v>504</v>
      </c>
      <c r="F2" s="2" t="str">
        <f>_xlfn.CONCAT(A2,B2,D2)</f>
        <v>1132001200301</v>
      </c>
      <c r="G2" s="2" t="s">
        <v>13</v>
      </c>
      <c r="H2" s="4">
        <v>11422.79</v>
      </c>
      <c r="I2" s="4">
        <v>0</v>
      </c>
      <c r="J2" s="4">
        <v>11422.79</v>
      </c>
      <c r="K2" s="4">
        <v>11538.76</v>
      </c>
      <c r="L2" s="4">
        <v>11538.76</v>
      </c>
      <c r="M2" s="4">
        <v>11538.76</v>
      </c>
      <c r="N2" s="4">
        <v>0</v>
      </c>
      <c r="O2" s="4">
        <v>-115.97</v>
      </c>
      <c r="P2">
        <f>INDEX(Full1!J:J,MATCH(F2,Full1!D:D,0))</f>
        <v>11538.76</v>
      </c>
      <c r="Q2" s="6">
        <f>+L2-P2</f>
        <v>0</v>
      </c>
    </row>
    <row r="3" spans="1:17" hidden="1" x14ac:dyDescent="0.25">
      <c r="A3" s="2">
        <v>1</v>
      </c>
      <c r="B3" s="2">
        <v>13200</v>
      </c>
      <c r="C3" s="2" t="s">
        <v>504</v>
      </c>
      <c r="D3" s="2">
        <v>1200401</v>
      </c>
      <c r="E3" s="2" t="s">
        <v>504</v>
      </c>
      <c r="F3" s="2" t="str">
        <f t="shared" ref="F3:F66" si="0">_xlfn.CONCAT(A3,B3,D3)</f>
        <v>1132001200401</v>
      </c>
      <c r="G3" s="2" t="s">
        <v>14</v>
      </c>
      <c r="H3" s="4">
        <v>203524.92</v>
      </c>
      <c r="I3" s="4">
        <v>-26474.91</v>
      </c>
      <c r="J3" s="4">
        <v>177050.01</v>
      </c>
      <c r="K3" s="4">
        <v>182095.83</v>
      </c>
      <c r="L3" s="4">
        <v>182095.83</v>
      </c>
      <c r="M3" s="4">
        <v>182095.83</v>
      </c>
      <c r="N3" s="4">
        <v>0</v>
      </c>
      <c r="O3" s="4">
        <v>-5045.82</v>
      </c>
      <c r="P3">
        <f>INDEX(Full1!J:J,MATCH(F3,Full1!D:D,0))</f>
        <v>182095.83</v>
      </c>
      <c r="Q3" s="6">
        <f t="shared" ref="Q3:Q66" si="1">+L3-P3</f>
        <v>0</v>
      </c>
    </row>
    <row r="4" spans="1:17" hidden="1" x14ac:dyDescent="0.25">
      <c r="A4" s="2">
        <v>1</v>
      </c>
      <c r="B4" s="2">
        <v>13200</v>
      </c>
      <c r="C4" s="2" t="s">
        <v>504</v>
      </c>
      <c r="D4" s="2">
        <v>1200601</v>
      </c>
      <c r="E4" s="2" t="s">
        <v>504</v>
      </c>
      <c r="F4" s="2" t="str">
        <f t="shared" si="0"/>
        <v>1132001200601</v>
      </c>
      <c r="G4" s="2" t="s">
        <v>15</v>
      </c>
      <c r="H4" s="4">
        <v>22174.92</v>
      </c>
      <c r="I4" s="4">
        <v>0</v>
      </c>
      <c r="J4" s="4">
        <v>22174.92</v>
      </c>
      <c r="K4" s="4">
        <v>20660.849999999999</v>
      </c>
      <c r="L4" s="4">
        <v>20660.849999999999</v>
      </c>
      <c r="M4" s="4">
        <v>20660.849999999999</v>
      </c>
      <c r="N4" s="4">
        <v>0</v>
      </c>
      <c r="O4" s="4">
        <v>1514.07</v>
      </c>
      <c r="P4">
        <f>INDEX(Full1!J:J,MATCH(F4,Full1!D:D,0))</f>
        <v>20660.849999999999</v>
      </c>
      <c r="Q4" s="6">
        <f t="shared" si="1"/>
        <v>0</v>
      </c>
    </row>
    <row r="5" spans="1:17" hidden="1" x14ac:dyDescent="0.25">
      <c r="A5" s="2">
        <v>1</v>
      </c>
      <c r="B5" s="2">
        <v>13200</v>
      </c>
      <c r="C5" s="2" t="s">
        <v>504</v>
      </c>
      <c r="D5" s="2">
        <v>1210001</v>
      </c>
      <c r="E5" s="2" t="s">
        <v>504</v>
      </c>
      <c r="F5" s="2" t="str">
        <f t="shared" si="0"/>
        <v>1132001210001</v>
      </c>
      <c r="G5" s="2" t="s">
        <v>16</v>
      </c>
      <c r="H5" s="4">
        <v>116146.86</v>
      </c>
      <c r="I5" s="4">
        <v>0</v>
      </c>
      <c r="J5" s="4">
        <v>116146.86</v>
      </c>
      <c r="K5" s="4">
        <v>104460.29</v>
      </c>
      <c r="L5" s="4">
        <v>104460.29</v>
      </c>
      <c r="M5" s="4">
        <v>104460.29</v>
      </c>
      <c r="N5" s="4">
        <v>0</v>
      </c>
      <c r="O5" s="4">
        <v>11686.57</v>
      </c>
      <c r="P5">
        <f>INDEX(Full1!J:J,MATCH(F5,Full1!D:D,0))</f>
        <v>104460.29</v>
      </c>
      <c r="Q5" s="6">
        <f t="shared" si="1"/>
        <v>0</v>
      </c>
    </row>
    <row r="6" spans="1:17" hidden="1" x14ac:dyDescent="0.25">
      <c r="A6" s="2">
        <v>1</v>
      </c>
      <c r="B6" s="2">
        <v>13200</v>
      </c>
      <c r="C6" s="2" t="s">
        <v>504</v>
      </c>
      <c r="D6" s="2">
        <v>1210101</v>
      </c>
      <c r="E6" s="2" t="s">
        <v>504</v>
      </c>
      <c r="F6" s="2" t="str">
        <f t="shared" si="0"/>
        <v>1132001210101</v>
      </c>
      <c r="G6" s="2" t="s">
        <v>17</v>
      </c>
      <c r="H6" s="4">
        <v>329103.58</v>
      </c>
      <c r="I6" s="4">
        <v>-5496</v>
      </c>
      <c r="J6" s="4">
        <v>323607.58</v>
      </c>
      <c r="K6" s="4">
        <v>298504.24</v>
      </c>
      <c r="L6" s="4">
        <v>298504.24</v>
      </c>
      <c r="M6" s="4">
        <v>298504.24</v>
      </c>
      <c r="N6" s="4">
        <v>0</v>
      </c>
      <c r="O6" s="4">
        <v>25103.34</v>
      </c>
      <c r="P6">
        <f>INDEX(Full1!J:J,MATCH(F6,Full1!D:D,0))</f>
        <v>298504.24</v>
      </c>
      <c r="Q6" s="6">
        <f t="shared" si="1"/>
        <v>0</v>
      </c>
    </row>
    <row r="7" spans="1:17" hidden="1" x14ac:dyDescent="0.25">
      <c r="A7" s="2">
        <v>1</v>
      </c>
      <c r="B7" s="2">
        <v>13200</v>
      </c>
      <c r="C7" s="2" t="s">
        <v>504</v>
      </c>
      <c r="D7" s="2">
        <v>1300001</v>
      </c>
      <c r="E7" s="2" t="s">
        <v>504</v>
      </c>
      <c r="F7" s="2" t="str">
        <f t="shared" si="0"/>
        <v>1132001300001</v>
      </c>
      <c r="G7" s="2" t="s">
        <v>18</v>
      </c>
      <c r="H7" s="4">
        <v>35375.64</v>
      </c>
      <c r="I7" s="4">
        <v>0</v>
      </c>
      <c r="J7" s="4">
        <v>35375.64</v>
      </c>
      <c r="K7" s="4">
        <v>40755.67</v>
      </c>
      <c r="L7" s="4">
        <v>40755.67</v>
      </c>
      <c r="M7" s="4">
        <v>40755.67</v>
      </c>
      <c r="N7" s="4">
        <v>0</v>
      </c>
      <c r="O7" s="4">
        <v>-5380.03</v>
      </c>
      <c r="P7">
        <f>INDEX(Full1!J:J,MATCH(F7,Full1!D:D,0))</f>
        <v>40755.67</v>
      </c>
      <c r="Q7" s="6">
        <f t="shared" si="1"/>
        <v>0</v>
      </c>
    </row>
    <row r="8" spans="1:17" hidden="1" x14ac:dyDescent="0.25">
      <c r="A8" s="2">
        <v>1</v>
      </c>
      <c r="B8" s="2">
        <v>13200</v>
      </c>
      <c r="C8" s="2" t="s">
        <v>504</v>
      </c>
      <c r="D8" s="2">
        <v>1300002</v>
      </c>
      <c r="E8" s="2" t="s">
        <v>504</v>
      </c>
      <c r="F8" s="2" t="str">
        <f t="shared" si="0"/>
        <v>1132001300002</v>
      </c>
      <c r="G8" s="2" t="s">
        <v>19</v>
      </c>
      <c r="H8" s="4">
        <v>9018.5499999999993</v>
      </c>
      <c r="I8" s="4">
        <v>0</v>
      </c>
      <c r="J8" s="4">
        <v>9018.5499999999993</v>
      </c>
      <c r="K8" s="4">
        <v>7457.83</v>
      </c>
      <c r="L8" s="4">
        <v>7457.83</v>
      </c>
      <c r="M8" s="4">
        <v>7457.83</v>
      </c>
      <c r="N8" s="4">
        <v>0</v>
      </c>
      <c r="O8" s="4">
        <v>1560.72</v>
      </c>
      <c r="P8">
        <f>INDEX(Full1!J:J,MATCH(F8,Full1!D:D,0))</f>
        <v>7457.83</v>
      </c>
      <c r="Q8" s="6">
        <f t="shared" si="1"/>
        <v>0</v>
      </c>
    </row>
    <row r="9" spans="1:17" hidden="1" x14ac:dyDescent="0.25">
      <c r="A9" s="2">
        <v>1</v>
      </c>
      <c r="B9" s="2">
        <v>13200</v>
      </c>
      <c r="C9" s="2" t="s">
        <v>504</v>
      </c>
      <c r="D9" s="2">
        <v>1300101</v>
      </c>
      <c r="E9" s="2" t="s">
        <v>504</v>
      </c>
      <c r="F9" s="2" t="str">
        <f t="shared" si="0"/>
        <v>1132001300101</v>
      </c>
      <c r="G9" s="2" t="s">
        <v>20</v>
      </c>
      <c r="H9" s="4">
        <v>2900</v>
      </c>
      <c r="I9" s="4">
        <v>0</v>
      </c>
      <c r="J9" s="4">
        <v>2900</v>
      </c>
      <c r="K9" s="4">
        <v>1467.39</v>
      </c>
      <c r="L9" s="4">
        <v>1467.39</v>
      </c>
      <c r="M9" s="4">
        <v>1467.39</v>
      </c>
      <c r="N9" s="4">
        <v>0</v>
      </c>
      <c r="O9" s="4">
        <v>1432.61</v>
      </c>
      <c r="P9">
        <f>INDEX(Full1!J:J,MATCH(F9,Full1!D:D,0))</f>
        <v>1467.39</v>
      </c>
      <c r="Q9" s="6">
        <f t="shared" si="1"/>
        <v>0</v>
      </c>
    </row>
    <row r="10" spans="1:17" hidden="1" x14ac:dyDescent="0.25">
      <c r="A10" s="2">
        <v>1</v>
      </c>
      <c r="B10" s="2">
        <v>13200</v>
      </c>
      <c r="C10" s="2" t="s">
        <v>504</v>
      </c>
      <c r="D10" s="2">
        <v>1300201</v>
      </c>
      <c r="E10" s="2" t="s">
        <v>504</v>
      </c>
      <c r="F10" s="2" t="str">
        <f t="shared" si="0"/>
        <v>1132001300201</v>
      </c>
      <c r="G10" s="2" t="s">
        <v>21</v>
      </c>
      <c r="H10" s="4">
        <v>18408.93</v>
      </c>
      <c r="I10" s="4">
        <v>0</v>
      </c>
      <c r="J10" s="4">
        <v>18408.93</v>
      </c>
      <c r="K10" s="4">
        <v>23830.74</v>
      </c>
      <c r="L10" s="4">
        <v>23830.74</v>
      </c>
      <c r="M10" s="4">
        <v>23830.74</v>
      </c>
      <c r="N10" s="4">
        <v>0</v>
      </c>
      <c r="O10" s="4">
        <v>-5421.81</v>
      </c>
      <c r="P10">
        <f>INDEX(Full1!J:J,MATCH(F10,Full1!D:D,0))</f>
        <v>23830.74</v>
      </c>
      <c r="Q10" s="6">
        <f t="shared" si="1"/>
        <v>0</v>
      </c>
    </row>
    <row r="11" spans="1:17" hidden="1" x14ac:dyDescent="0.25">
      <c r="A11" s="2">
        <v>1</v>
      </c>
      <c r="B11" s="2">
        <v>13200</v>
      </c>
      <c r="C11" s="2" t="s">
        <v>504</v>
      </c>
      <c r="D11" s="2">
        <v>1300202</v>
      </c>
      <c r="E11" s="2" t="s">
        <v>504</v>
      </c>
      <c r="F11" s="2" t="str">
        <f t="shared" si="0"/>
        <v>1132001300202</v>
      </c>
      <c r="G11" s="2" t="s">
        <v>22</v>
      </c>
      <c r="H11" s="4">
        <v>21722.25</v>
      </c>
      <c r="I11" s="4">
        <v>0</v>
      </c>
      <c r="J11" s="4">
        <v>21722.25</v>
      </c>
      <c r="K11" s="4">
        <v>28009.95</v>
      </c>
      <c r="L11" s="4">
        <v>28009.95</v>
      </c>
      <c r="M11" s="4">
        <v>28009.95</v>
      </c>
      <c r="N11" s="4">
        <v>0</v>
      </c>
      <c r="O11" s="4">
        <v>-6287.7</v>
      </c>
      <c r="P11">
        <f>INDEX(Full1!J:J,MATCH(F11,Full1!D:D,0))</f>
        <v>28009.95</v>
      </c>
      <c r="Q11" s="6">
        <f t="shared" si="1"/>
        <v>0</v>
      </c>
    </row>
    <row r="12" spans="1:17" hidden="1" x14ac:dyDescent="0.25">
      <c r="A12" s="2">
        <v>1</v>
      </c>
      <c r="B12" s="2">
        <v>13200</v>
      </c>
      <c r="C12" s="2" t="s">
        <v>504</v>
      </c>
      <c r="D12" s="2">
        <v>1310001</v>
      </c>
      <c r="E12" s="2" t="s">
        <v>504</v>
      </c>
      <c r="F12" s="2" t="str">
        <f t="shared" si="0"/>
        <v>1132001310001</v>
      </c>
      <c r="G12" s="2" t="s">
        <v>23</v>
      </c>
      <c r="H12" s="4">
        <v>19252.89</v>
      </c>
      <c r="I12" s="4">
        <v>0</v>
      </c>
      <c r="J12" s="4">
        <v>19252.89</v>
      </c>
      <c r="K12" s="4">
        <v>9780.5400000000009</v>
      </c>
      <c r="L12" s="4">
        <v>9780.5400000000009</v>
      </c>
      <c r="M12" s="4">
        <v>9780.5400000000009</v>
      </c>
      <c r="N12" s="4">
        <v>0</v>
      </c>
      <c r="O12" s="4">
        <v>9472.35</v>
      </c>
      <c r="P12">
        <f>INDEX(Full1!J:J,MATCH(F12,Full1!D:D,0))</f>
        <v>9780.5400000000009</v>
      </c>
      <c r="Q12" s="6">
        <f t="shared" si="1"/>
        <v>0</v>
      </c>
    </row>
    <row r="13" spans="1:17" hidden="1" x14ac:dyDescent="0.25">
      <c r="A13" s="2">
        <v>1</v>
      </c>
      <c r="B13" s="2">
        <v>13200</v>
      </c>
      <c r="C13" s="2" t="s">
        <v>504</v>
      </c>
      <c r="D13" s="2">
        <v>1310002</v>
      </c>
      <c r="E13" s="2" t="s">
        <v>504</v>
      </c>
      <c r="F13" s="2" t="str">
        <f t="shared" si="0"/>
        <v>1132001310002</v>
      </c>
      <c r="G13" s="2" t="s">
        <v>24</v>
      </c>
      <c r="H13" s="4">
        <v>5112.1499999999996</v>
      </c>
      <c r="I13" s="4">
        <v>0</v>
      </c>
      <c r="J13" s="4">
        <v>5112.1499999999996</v>
      </c>
      <c r="K13" s="4">
        <v>0</v>
      </c>
      <c r="L13" s="4">
        <v>0</v>
      </c>
      <c r="M13" s="4">
        <v>0</v>
      </c>
      <c r="N13" s="4">
        <v>0</v>
      </c>
      <c r="O13" s="4">
        <v>5112.1499999999996</v>
      </c>
      <c r="P13">
        <f>INDEX(Full1!J:J,MATCH(F13,Full1!D:D,0))</f>
        <v>0</v>
      </c>
      <c r="Q13" s="6">
        <f t="shared" si="1"/>
        <v>0</v>
      </c>
    </row>
    <row r="14" spans="1:17" hidden="1" x14ac:dyDescent="0.25">
      <c r="A14" s="2">
        <v>1</v>
      </c>
      <c r="B14" s="2">
        <v>13200</v>
      </c>
      <c r="C14" s="2" t="s">
        <v>504</v>
      </c>
      <c r="D14" s="2">
        <v>1310003</v>
      </c>
      <c r="E14" s="2" t="s">
        <v>504</v>
      </c>
      <c r="F14" s="2" t="str">
        <f t="shared" si="0"/>
        <v>1132001310003</v>
      </c>
      <c r="G14" s="2" t="s">
        <v>25</v>
      </c>
      <c r="H14" s="4">
        <v>11259.42</v>
      </c>
      <c r="I14" s="4">
        <v>0</v>
      </c>
      <c r="J14" s="4">
        <v>11259.42</v>
      </c>
      <c r="K14" s="4">
        <v>5719</v>
      </c>
      <c r="L14" s="4">
        <v>5719</v>
      </c>
      <c r="M14" s="4">
        <v>5719</v>
      </c>
      <c r="N14" s="4">
        <v>0</v>
      </c>
      <c r="O14" s="4">
        <v>5540.42</v>
      </c>
      <c r="P14">
        <f>INDEX(Full1!J:J,MATCH(F14,Full1!D:D,0))</f>
        <v>5719</v>
      </c>
      <c r="Q14" s="6">
        <f t="shared" si="1"/>
        <v>0</v>
      </c>
    </row>
    <row r="15" spans="1:17" hidden="1" x14ac:dyDescent="0.25">
      <c r="A15" s="2">
        <v>1</v>
      </c>
      <c r="B15" s="2">
        <v>13200</v>
      </c>
      <c r="C15" s="2" t="s">
        <v>504</v>
      </c>
      <c r="D15" s="2">
        <v>1310004</v>
      </c>
      <c r="E15" s="2" t="s">
        <v>504</v>
      </c>
      <c r="F15" s="2" t="str">
        <f t="shared" si="0"/>
        <v>1132001310004</v>
      </c>
      <c r="G15" s="2" t="s">
        <v>26</v>
      </c>
      <c r="H15" s="4">
        <v>13050.49</v>
      </c>
      <c r="I15" s="4">
        <v>0</v>
      </c>
      <c r="J15" s="4">
        <v>13050.49</v>
      </c>
      <c r="K15" s="4">
        <v>6628.58</v>
      </c>
      <c r="L15" s="4">
        <v>6628.58</v>
      </c>
      <c r="M15" s="4">
        <v>6628.58</v>
      </c>
      <c r="N15" s="4">
        <v>0</v>
      </c>
      <c r="O15" s="4">
        <v>6421.91</v>
      </c>
      <c r="P15">
        <f>INDEX(Full1!J:J,MATCH(F15,Full1!D:D,0))</f>
        <v>6628.58</v>
      </c>
      <c r="Q15" s="6">
        <f t="shared" si="1"/>
        <v>0</v>
      </c>
    </row>
    <row r="16" spans="1:17" hidden="1" x14ac:dyDescent="0.25">
      <c r="A16" s="2">
        <v>1</v>
      </c>
      <c r="B16" s="2">
        <v>13200</v>
      </c>
      <c r="C16" s="2" t="s">
        <v>504</v>
      </c>
      <c r="D16" s="2">
        <v>1310005</v>
      </c>
      <c r="E16" s="2" t="s">
        <v>504</v>
      </c>
      <c r="F16" s="2" t="str">
        <f t="shared" si="0"/>
        <v>1132001310005</v>
      </c>
      <c r="G16" s="2" t="s">
        <v>27</v>
      </c>
      <c r="H16" s="4">
        <v>0</v>
      </c>
      <c r="I16" s="4">
        <v>0</v>
      </c>
      <c r="J16" s="4">
        <v>0</v>
      </c>
      <c r="K16" s="4">
        <v>914.01</v>
      </c>
      <c r="L16" s="4">
        <v>914.01</v>
      </c>
      <c r="M16" s="4">
        <v>914.01</v>
      </c>
      <c r="N16" s="4">
        <v>0</v>
      </c>
      <c r="O16" s="4">
        <v>-914.01</v>
      </c>
      <c r="P16">
        <f>INDEX(Full1!J:J,MATCH(F16,Full1!D:D,0))</f>
        <v>914.01</v>
      </c>
      <c r="Q16" s="6">
        <f t="shared" si="1"/>
        <v>0</v>
      </c>
    </row>
    <row r="17" spans="1:17" hidden="1" x14ac:dyDescent="0.25">
      <c r="A17" s="2">
        <v>1</v>
      </c>
      <c r="B17" s="2">
        <v>13200</v>
      </c>
      <c r="C17" s="2" t="s">
        <v>504</v>
      </c>
      <c r="D17" s="2">
        <v>1500001</v>
      </c>
      <c r="E17" s="2" t="s">
        <v>504</v>
      </c>
      <c r="F17" s="2" t="str">
        <f t="shared" si="0"/>
        <v>1132001500001</v>
      </c>
      <c r="G17" s="2" t="s">
        <v>28</v>
      </c>
      <c r="H17" s="4">
        <v>80000</v>
      </c>
      <c r="I17" s="4">
        <v>1966.41</v>
      </c>
      <c r="J17" s="4">
        <v>81966.41</v>
      </c>
      <c r="K17" s="4">
        <v>59575.32</v>
      </c>
      <c r="L17" s="4">
        <v>59575.32</v>
      </c>
      <c r="M17" s="4">
        <v>59575.32</v>
      </c>
      <c r="N17" s="4">
        <v>0</v>
      </c>
      <c r="O17" s="4">
        <v>22391.09</v>
      </c>
      <c r="P17">
        <f>INDEX(Full1!J:J,MATCH(F17,Full1!D:D,0))</f>
        <v>59575.32</v>
      </c>
      <c r="Q17" s="6">
        <f t="shared" si="1"/>
        <v>0</v>
      </c>
    </row>
    <row r="18" spans="1:17" hidden="1" x14ac:dyDescent="0.25">
      <c r="A18" s="2">
        <v>1</v>
      </c>
      <c r="B18" s="2">
        <v>13200</v>
      </c>
      <c r="C18" s="2" t="s">
        <v>504</v>
      </c>
      <c r="D18" s="2">
        <v>1500002</v>
      </c>
      <c r="E18" s="2" t="s">
        <v>504</v>
      </c>
      <c r="F18" s="2" t="str">
        <f t="shared" si="0"/>
        <v>1132001500002</v>
      </c>
      <c r="G18" s="2" t="s">
        <v>29</v>
      </c>
      <c r="H18" s="4">
        <v>1891.44</v>
      </c>
      <c r="I18" s="4">
        <v>0</v>
      </c>
      <c r="J18" s="4">
        <v>1891.44</v>
      </c>
      <c r="K18" s="4">
        <v>3650.04</v>
      </c>
      <c r="L18" s="4">
        <v>3650.04</v>
      </c>
      <c r="M18" s="4">
        <v>3650.04</v>
      </c>
      <c r="N18" s="4">
        <v>0</v>
      </c>
      <c r="O18" s="4">
        <v>-1758.6</v>
      </c>
      <c r="P18">
        <f>INDEX(Full1!J:J,MATCH(F18,Full1!D:D,0))</f>
        <v>3650.04</v>
      </c>
      <c r="Q18" s="6">
        <f t="shared" si="1"/>
        <v>0</v>
      </c>
    </row>
    <row r="19" spans="1:17" hidden="1" x14ac:dyDescent="0.25">
      <c r="A19" s="2">
        <v>1</v>
      </c>
      <c r="B19" s="2">
        <v>13200</v>
      </c>
      <c r="C19" s="2" t="s">
        <v>504</v>
      </c>
      <c r="D19" s="2">
        <v>1500003</v>
      </c>
      <c r="E19" s="2" t="s">
        <v>504</v>
      </c>
      <c r="F19" s="2" t="str">
        <f t="shared" si="0"/>
        <v>1132001500003</v>
      </c>
      <c r="G19" s="2" t="s">
        <v>30</v>
      </c>
      <c r="H19" s="4">
        <v>0</v>
      </c>
      <c r="I19" s="4">
        <v>0</v>
      </c>
      <c r="J19" s="4">
        <v>0</v>
      </c>
      <c r="K19" s="4">
        <v>207.8</v>
      </c>
      <c r="L19" s="4">
        <v>207.8</v>
      </c>
      <c r="M19" s="4">
        <v>207.8</v>
      </c>
      <c r="N19" s="4">
        <v>0</v>
      </c>
      <c r="O19" s="4">
        <v>-207.8</v>
      </c>
      <c r="P19">
        <f>INDEX(Full1!J:J,MATCH(F19,Full1!D:D,0))</f>
        <v>207.8</v>
      </c>
      <c r="Q19" s="6">
        <f t="shared" si="1"/>
        <v>0</v>
      </c>
    </row>
    <row r="20" spans="1:17" hidden="1" x14ac:dyDescent="0.25">
      <c r="A20" s="2">
        <v>1</v>
      </c>
      <c r="B20" s="2">
        <v>13200</v>
      </c>
      <c r="C20" s="2" t="s">
        <v>504</v>
      </c>
      <c r="D20" s="2">
        <v>1510001</v>
      </c>
      <c r="E20" s="2" t="s">
        <v>504</v>
      </c>
      <c r="F20" s="2" t="str">
        <f t="shared" si="0"/>
        <v>1132001510001</v>
      </c>
      <c r="G20" s="2" t="s">
        <v>31</v>
      </c>
      <c r="H20" s="4">
        <v>30000</v>
      </c>
      <c r="I20" s="4">
        <v>0</v>
      </c>
      <c r="J20" s="4">
        <v>30000</v>
      </c>
      <c r="K20" s="4">
        <v>70825.14</v>
      </c>
      <c r="L20" s="4">
        <v>70825.14</v>
      </c>
      <c r="M20" s="4">
        <v>70825.14</v>
      </c>
      <c r="N20" s="4">
        <v>0</v>
      </c>
      <c r="O20" s="4">
        <v>-40825.14</v>
      </c>
      <c r="P20">
        <f>INDEX(Full1!J:J,MATCH(F20,Full1!D:D,0))</f>
        <v>70825.14</v>
      </c>
      <c r="Q20" s="6">
        <f t="shared" si="1"/>
        <v>0</v>
      </c>
    </row>
    <row r="21" spans="1:17" hidden="1" x14ac:dyDescent="0.25">
      <c r="A21" s="2">
        <v>1</v>
      </c>
      <c r="B21" s="2">
        <v>13200</v>
      </c>
      <c r="C21" s="2" t="s">
        <v>504</v>
      </c>
      <c r="D21" s="2">
        <v>1510002</v>
      </c>
      <c r="E21" s="2" t="s">
        <v>504</v>
      </c>
      <c r="F21" s="2" t="str">
        <f t="shared" si="0"/>
        <v>1132001510002</v>
      </c>
      <c r="G21" s="2" t="s">
        <v>32</v>
      </c>
      <c r="H21" s="4">
        <v>50</v>
      </c>
      <c r="I21" s="4">
        <v>0</v>
      </c>
      <c r="J21" s="4">
        <v>50</v>
      </c>
      <c r="K21" s="4">
        <v>961.15</v>
      </c>
      <c r="L21" s="4">
        <v>961.15</v>
      </c>
      <c r="M21" s="4">
        <v>961.15</v>
      </c>
      <c r="N21" s="4">
        <v>0</v>
      </c>
      <c r="O21" s="4">
        <v>-911.15</v>
      </c>
      <c r="P21">
        <f>INDEX(Full1!J:J,MATCH(F21,Full1!D:D,0))</f>
        <v>961.15</v>
      </c>
      <c r="Q21" s="6">
        <f t="shared" si="1"/>
        <v>0</v>
      </c>
    </row>
    <row r="22" spans="1:17" hidden="1" x14ac:dyDescent="0.25">
      <c r="A22" s="2">
        <v>1</v>
      </c>
      <c r="B22" s="2">
        <v>13200</v>
      </c>
      <c r="C22" s="2" t="s">
        <v>504</v>
      </c>
      <c r="D22" s="2">
        <v>1600001</v>
      </c>
      <c r="E22" s="2" t="s">
        <v>504</v>
      </c>
      <c r="F22" s="2" t="str">
        <f t="shared" si="0"/>
        <v>1132001600001</v>
      </c>
      <c r="G22" s="2" t="s">
        <v>33</v>
      </c>
      <c r="H22" s="4">
        <v>283362.90000000002</v>
      </c>
      <c r="I22" s="4">
        <v>-7386.5</v>
      </c>
      <c r="J22" s="4">
        <v>275976.40000000002</v>
      </c>
      <c r="K22" s="4">
        <v>296745.62</v>
      </c>
      <c r="L22" s="4">
        <v>296745.62</v>
      </c>
      <c r="M22" s="4">
        <v>296745.62</v>
      </c>
      <c r="N22" s="4">
        <v>0</v>
      </c>
      <c r="O22" s="4">
        <v>-20769.22</v>
      </c>
      <c r="P22">
        <f>INDEX(Full1!J:J,MATCH(F22,Full1!D:D,0))</f>
        <v>296745.62</v>
      </c>
      <c r="Q22" s="6">
        <f t="shared" si="1"/>
        <v>0</v>
      </c>
    </row>
    <row r="23" spans="1:17" hidden="1" x14ac:dyDescent="0.25">
      <c r="A23" s="2">
        <v>1</v>
      </c>
      <c r="B23" s="2">
        <v>13200</v>
      </c>
      <c r="C23" s="2" t="s">
        <v>505</v>
      </c>
      <c r="D23" s="2">
        <v>2060001</v>
      </c>
      <c r="E23" s="2" t="s">
        <v>505</v>
      </c>
      <c r="F23" s="2" t="str">
        <f t="shared" si="0"/>
        <v>1132002060001</v>
      </c>
      <c r="G23" s="2" t="s">
        <v>34</v>
      </c>
      <c r="H23" s="4">
        <v>882.51</v>
      </c>
      <c r="I23" s="4">
        <v>0</v>
      </c>
      <c r="J23" s="4">
        <v>882.51</v>
      </c>
      <c r="K23" s="4">
        <v>700.59</v>
      </c>
      <c r="L23" s="4">
        <v>647.02</v>
      </c>
      <c r="M23" s="4">
        <v>647.02</v>
      </c>
      <c r="N23" s="4">
        <v>0</v>
      </c>
      <c r="O23" s="4">
        <v>235.49</v>
      </c>
      <c r="P23">
        <f>INDEX(Full1!J:J,MATCH(F23,Full1!D:D,0))</f>
        <v>647.02</v>
      </c>
      <c r="Q23" s="6">
        <f t="shared" si="1"/>
        <v>0</v>
      </c>
    </row>
    <row r="24" spans="1:17" hidden="1" x14ac:dyDescent="0.25">
      <c r="A24" s="2">
        <v>1</v>
      </c>
      <c r="B24" s="2">
        <v>13200</v>
      </c>
      <c r="C24" s="2" t="s">
        <v>505</v>
      </c>
      <c r="D24" s="2">
        <v>2160001</v>
      </c>
      <c r="E24" s="2" t="s">
        <v>505</v>
      </c>
      <c r="F24" s="2" t="str">
        <f t="shared" si="0"/>
        <v>1132002160001</v>
      </c>
      <c r="G24" s="2" t="s">
        <v>35</v>
      </c>
      <c r="H24" s="4">
        <v>250</v>
      </c>
      <c r="I24" s="4">
        <v>0</v>
      </c>
      <c r="J24" s="4">
        <v>250</v>
      </c>
      <c r="K24" s="4">
        <v>0</v>
      </c>
      <c r="L24" s="4">
        <v>0</v>
      </c>
      <c r="M24" s="4">
        <v>0</v>
      </c>
      <c r="N24" s="4">
        <v>0</v>
      </c>
      <c r="O24" s="4">
        <v>250</v>
      </c>
      <c r="P24">
        <f>INDEX(Full1!J:J,MATCH(F24,Full1!D:D,0))</f>
        <v>0</v>
      </c>
      <c r="Q24" s="6">
        <f t="shared" si="1"/>
        <v>0</v>
      </c>
    </row>
    <row r="25" spans="1:17" hidden="1" x14ac:dyDescent="0.25">
      <c r="A25" s="2">
        <v>1</v>
      </c>
      <c r="B25" s="2">
        <v>13200</v>
      </c>
      <c r="C25" s="2" t="s">
        <v>505</v>
      </c>
      <c r="D25" s="2">
        <v>2160002</v>
      </c>
      <c r="E25" s="2" t="s">
        <v>505</v>
      </c>
      <c r="F25" s="2" t="str">
        <f t="shared" si="0"/>
        <v>1132002160002</v>
      </c>
      <c r="G25" s="2" t="s">
        <v>36</v>
      </c>
      <c r="H25" s="4">
        <v>1000</v>
      </c>
      <c r="I25" s="4">
        <v>0</v>
      </c>
      <c r="J25" s="4">
        <v>1000</v>
      </c>
      <c r="K25" s="4">
        <v>502.79</v>
      </c>
      <c r="L25" s="4">
        <v>502.79</v>
      </c>
      <c r="M25" s="4">
        <v>502.79</v>
      </c>
      <c r="N25" s="4">
        <v>0</v>
      </c>
      <c r="O25" s="4">
        <v>497.21</v>
      </c>
      <c r="P25">
        <f>INDEX(Full1!J:J,MATCH(F25,Full1!D:D,0))</f>
        <v>502.79</v>
      </c>
      <c r="Q25" s="6">
        <f t="shared" si="1"/>
        <v>0</v>
      </c>
    </row>
    <row r="26" spans="1:17" hidden="1" x14ac:dyDescent="0.25">
      <c r="A26" s="2">
        <v>1</v>
      </c>
      <c r="B26" s="2">
        <v>13200</v>
      </c>
      <c r="C26" s="2" t="s">
        <v>505</v>
      </c>
      <c r="D26" s="2">
        <v>2200001</v>
      </c>
      <c r="E26" s="2" t="s">
        <v>505</v>
      </c>
      <c r="F26" s="2" t="str">
        <f t="shared" si="0"/>
        <v>1132002200001</v>
      </c>
      <c r="G26" s="2" t="s">
        <v>37</v>
      </c>
      <c r="H26" s="4">
        <v>0</v>
      </c>
      <c r="I26" s="4">
        <v>0</v>
      </c>
      <c r="J26" s="4">
        <v>0</v>
      </c>
      <c r="K26" s="4">
        <v>256.58</v>
      </c>
      <c r="L26" s="4">
        <v>256.58</v>
      </c>
      <c r="M26" s="4">
        <v>256.58</v>
      </c>
      <c r="N26" s="4">
        <v>0</v>
      </c>
      <c r="O26" s="4">
        <v>-256.58</v>
      </c>
      <c r="P26">
        <f>INDEX(Full1!J:J,MATCH(F26,Full1!D:D,0))</f>
        <v>256.58</v>
      </c>
      <c r="Q26" s="6">
        <f t="shared" si="1"/>
        <v>0</v>
      </c>
    </row>
    <row r="27" spans="1:17" hidden="1" x14ac:dyDescent="0.25">
      <c r="A27" s="2">
        <v>1</v>
      </c>
      <c r="B27" s="2">
        <v>13200</v>
      </c>
      <c r="C27" s="2" t="s">
        <v>505</v>
      </c>
      <c r="D27" s="2">
        <v>2200010</v>
      </c>
      <c r="E27" s="2" t="s">
        <v>505</v>
      </c>
      <c r="F27" s="2" t="str">
        <f t="shared" si="0"/>
        <v>1132002200010</v>
      </c>
      <c r="G27" s="2" t="s">
        <v>38</v>
      </c>
      <c r="H27" s="4">
        <v>1544</v>
      </c>
      <c r="I27" s="4">
        <v>0</v>
      </c>
      <c r="J27" s="4">
        <v>1544</v>
      </c>
      <c r="K27" s="4">
        <v>1482.88</v>
      </c>
      <c r="L27" s="4">
        <v>1012.41</v>
      </c>
      <c r="M27" s="4">
        <v>1012.41</v>
      </c>
      <c r="N27" s="4">
        <v>0</v>
      </c>
      <c r="O27" s="4">
        <v>531.59</v>
      </c>
      <c r="P27">
        <f>INDEX(Full1!J:J,MATCH(F27,Full1!D:D,0))</f>
        <v>1012.41</v>
      </c>
      <c r="Q27" s="6">
        <f t="shared" si="1"/>
        <v>0</v>
      </c>
    </row>
    <row r="28" spans="1:17" hidden="1" x14ac:dyDescent="0.25">
      <c r="A28" s="2">
        <v>1</v>
      </c>
      <c r="B28" s="2">
        <v>13200</v>
      </c>
      <c r="C28" s="2" t="s">
        <v>505</v>
      </c>
      <c r="D28" s="2">
        <v>2220001</v>
      </c>
      <c r="E28" s="2" t="s">
        <v>505</v>
      </c>
      <c r="F28" s="2" t="str">
        <f t="shared" si="0"/>
        <v>1132002220001</v>
      </c>
      <c r="G28" s="2" t="s">
        <v>39</v>
      </c>
      <c r="H28" s="4">
        <v>9000</v>
      </c>
      <c r="I28" s="4">
        <v>0</v>
      </c>
      <c r="J28" s="4">
        <v>9000</v>
      </c>
      <c r="K28" s="4">
        <v>7632.74</v>
      </c>
      <c r="L28" s="4">
        <v>7118.2</v>
      </c>
      <c r="M28" s="4">
        <v>7118.2</v>
      </c>
      <c r="N28" s="4">
        <v>0</v>
      </c>
      <c r="O28" s="4">
        <v>1881.8</v>
      </c>
      <c r="P28">
        <f>INDEX(Full1!J:J,MATCH(F28,Full1!D:D,0))</f>
        <v>7118.2</v>
      </c>
      <c r="Q28" s="6">
        <f t="shared" si="1"/>
        <v>0</v>
      </c>
    </row>
    <row r="29" spans="1:17" hidden="1" x14ac:dyDescent="0.25">
      <c r="A29" s="2">
        <v>1</v>
      </c>
      <c r="B29" s="2">
        <v>13200</v>
      </c>
      <c r="C29" s="2" t="s">
        <v>505</v>
      </c>
      <c r="D29" s="2">
        <v>2279922</v>
      </c>
      <c r="E29" s="2" t="s">
        <v>505</v>
      </c>
      <c r="F29" s="2" t="str">
        <f t="shared" si="0"/>
        <v>1132002279922</v>
      </c>
      <c r="G29" s="2" t="s">
        <v>40</v>
      </c>
      <c r="H29" s="4">
        <v>1600</v>
      </c>
      <c r="I29" s="4">
        <v>0</v>
      </c>
      <c r="J29" s="4">
        <v>1600</v>
      </c>
      <c r="K29" s="4">
        <v>3509</v>
      </c>
      <c r="L29" s="4">
        <v>3509</v>
      </c>
      <c r="M29" s="4">
        <v>3509</v>
      </c>
      <c r="N29" s="4">
        <v>0</v>
      </c>
      <c r="O29" s="4">
        <v>-1909</v>
      </c>
      <c r="P29">
        <f>INDEX(Full1!J:J,MATCH(F29,Full1!D:D,0))</f>
        <v>3509</v>
      </c>
      <c r="Q29" s="6">
        <f t="shared" si="1"/>
        <v>0</v>
      </c>
    </row>
    <row r="30" spans="1:17" hidden="1" x14ac:dyDescent="0.25">
      <c r="A30" s="2">
        <v>1</v>
      </c>
      <c r="B30" s="2">
        <v>13200</v>
      </c>
      <c r="C30" s="2" t="s">
        <v>505</v>
      </c>
      <c r="D30" s="2">
        <v>2279940</v>
      </c>
      <c r="E30" s="2" t="s">
        <v>505</v>
      </c>
      <c r="F30" s="2" t="str">
        <f t="shared" si="0"/>
        <v>1132002279940</v>
      </c>
      <c r="G30" s="2" t="s">
        <v>41</v>
      </c>
      <c r="H30" s="4">
        <v>7700</v>
      </c>
      <c r="I30" s="4">
        <v>4038.17</v>
      </c>
      <c r="J30" s="4">
        <v>11738.17</v>
      </c>
      <c r="K30" s="4">
        <v>7038.17</v>
      </c>
      <c r="L30" s="4">
        <v>603.49</v>
      </c>
      <c r="M30" s="4">
        <v>603.49</v>
      </c>
      <c r="N30" s="4">
        <v>0</v>
      </c>
      <c r="O30" s="4">
        <v>11134.68</v>
      </c>
      <c r="P30">
        <f>INDEX(Full1!J:J,MATCH(F30,Full1!D:D,0))</f>
        <v>603.49</v>
      </c>
      <c r="Q30" s="6">
        <f t="shared" si="1"/>
        <v>0</v>
      </c>
    </row>
    <row r="31" spans="1:17" x14ac:dyDescent="0.25">
      <c r="A31" s="2">
        <v>1</v>
      </c>
      <c r="B31" s="2">
        <v>13200</v>
      </c>
      <c r="C31" s="2" t="s">
        <v>506</v>
      </c>
      <c r="D31" s="2">
        <v>6350001</v>
      </c>
      <c r="E31" s="2" t="s">
        <v>506</v>
      </c>
      <c r="F31" s="2" t="str">
        <f t="shared" si="0"/>
        <v>1132006350001</v>
      </c>
      <c r="G31" s="2" t="s">
        <v>42</v>
      </c>
      <c r="H31" s="4">
        <v>30000</v>
      </c>
      <c r="I31" s="4">
        <v>62623.25</v>
      </c>
      <c r="J31" s="4">
        <v>92623.25</v>
      </c>
      <c r="K31" s="4">
        <v>91078.07</v>
      </c>
      <c r="L31" s="4">
        <v>50330.1</v>
      </c>
      <c r="M31" s="4">
        <v>50330.1</v>
      </c>
      <c r="N31" s="4">
        <v>0</v>
      </c>
      <c r="O31" s="4">
        <v>42293.15</v>
      </c>
      <c r="P31">
        <f>INDEX(Full1!J:J,MATCH(F31,Full1!D:D,0))</f>
        <v>50330.1</v>
      </c>
      <c r="Q31" s="6">
        <f t="shared" si="1"/>
        <v>0</v>
      </c>
    </row>
    <row r="32" spans="1:17" x14ac:dyDescent="0.25">
      <c r="A32" s="2">
        <v>1</v>
      </c>
      <c r="B32" s="2">
        <v>13200</v>
      </c>
      <c r="C32" s="2" t="s">
        <v>506</v>
      </c>
      <c r="D32" s="2">
        <v>6410001</v>
      </c>
      <c r="E32" s="2" t="s">
        <v>506</v>
      </c>
      <c r="F32" s="2" t="str">
        <f t="shared" si="0"/>
        <v>1132006410001</v>
      </c>
      <c r="G32" s="2" t="s">
        <v>43</v>
      </c>
      <c r="H32" s="4">
        <v>8833</v>
      </c>
      <c r="I32" s="4">
        <v>-8833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>
        <f>INDEX(Full1!J:J,MATCH(F32,Full1!D:D,0))</f>
        <v>0</v>
      </c>
      <c r="Q32" s="6">
        <f t="shared" si="1"/>
        <v>0</v>
      </c>
    </row>
    <row r="33" spans="1:17" hidden="1" x14ac:dyDescent="0.25">
      <c r="A33" s="2">
        <v>1</v>
      </c>
      <c r="B33" s="2">
        <v>15100</v>
      </c>
      <c r="C33" s="2" t="s">
        <v>504</v>
      </c>
      <c r="D33" s="2">
        <v>1200001</v>
      </c>
      <c r="E33" s="2" t="s">
        <v>504</v>
      </c>
      <c r="F33" s="2" t="str">
        <f t="shared" si="0"/>
        <v>1151001200001</v>
      </c>
      <c r="G33" s="2" t="s">
        <v>44</v>
      </c>
      <c r="H33" s="4">
        <v>16962.259999999998</v>
      </c>
      <c r="I33" s="4">
        <v>0</v>
      </c>
      <c r="J33" s="4">
        <v>16962.259999999998</v>
      </c>
      <c r="K33" s="4">
        <v>17135.189999999999</v>
      </c>
      <c r="L33" s="4">
        <v>17135.189999999999</v>
      </c>
      <c r="M33" s="4">
        <v>17135.189999999999</v>
      </c>
      <c r="N33" s="4">
        <v>0</v>
      </c>
      <c r="O33" s="4">
        <v>-172.93</v>
      </c>
      <c r="P33">
        <f>INDEX(Full1!J:J,MATCH(F33,Full1!D:D,0))</f>
        <v>17135.189999999999</v>
      </c>
      <c r="Q33" s="6">
        <f t="shared" si="1"/>
        <v>0</v>
      </c>
    </row>
    <row r="34" spans="1:17" hidden="1" x14ac:dyDescent="0.25">
      <c r="A34" s="2">
        <v>1</v>
      </c>
      <c r="B34" s="2">
        <v>15100</v>
      </c>
      <c r="C34" s="2" t="s">
        <v>504</v>
      </c>
      <c r="D34" s="2">
        <v>1200601</v>
      </c>
      <c r="E34" s="2" t="s">
        <v>504</v>
      </c>
      <c r="F34" s="2" t="str">
        <f t="shared" si="0"/>
        <v>1151001200601</v>
      </c>
      <c r="G34" s="2" t="s">
        <v>15</v>
      </c>
      <c r="H34" s="4">
        <v>3005.52</v>
      </c>
      <c r="I34" s="4">
        <v>0</v>
      </c>
      <c r="J34" s="4">
        <v>3005.52</v>
      </c>
      <c r="K34" s="4">
        <v>3072.45</v>
      </c>
      <c r="L34" s="4">
        <v>3072.45</v>
      </c>
      <c r="M34" s="4">
        <v>3072.45</v>
      </c>
      <c r="N34" s="4">
        <v>0</v>
      </c>
      <c r="O34" s="4">
        <v>-66.930000000000007</v>
      </c>
      <c r="P34">
        <f>INDEX(Full1!J:J,MATCH(F34,Full1!D:D,0))</f>
        <v>3072.45</v>
      </c>
      <c r="Q34" s="6">
        <f t="shared" si="1"/>
        <v>0</v>
      </c>
    </row>
    <row r="35" spans="1:17" hidden="1" x14ac:dyDescent="0.25">
      <c r="A35" s="2">
        <v>1</v>
      </c>
      <c r="B35" s="2">
        <v>15100</v>
      </c>
      <c r="C35" s="2" t="s">
        <v>504</v>
      </c>
      <c r="D35" s="2">
        <v>1210001</v>
      </c>
      <c r="E35" s="2" t="s">
        <v>504</v>
      </c>
      <c r="F35" s="2" t="str">
        <f t="shared" si="0"/>
        <v>1151001210001</v>
      </c>
      <c r="G35" s="2" t="s">
        <v>16</v>
      </c>
      <c r="H35" s="4">
        <v>11299.68</v>
      </c>
      <c r="I35" s="4">
        <v>0</v>
      </c>
      <c r="J35" s="4">
        <v>11299.68</v>
      </c>
      <c r="K35" s="4">
        <v>11411.95</v>
      </c>
      <c r="L35" s="4">
        <v>11411.95</v>
      </c>
      <c r="M35" s="4">
        <v>11411.95</v>
      </c>
      <c r="N35" s="4">
        <v>0</v>
      </c>
      <c r="O35" s="4">
        <v>-112.27</v>
      </c>
      <c r="P35">
        <f>INDEX(Full1!J:J,MATCH(F35,Full1!D:D,0))</f>
        <v>11411.95</v>
      </c>
      <c r="Q35" s="6">
        <f t="shared" si="1"/>
        <v>0</v>
      </c>
    </row>
    <row r="36" spans="1:17" hidden="1" x14ac:dyDescent="0.25">
      <c r="A36" s="2">
        <v>1</v>
      </c>
      <c r="B36" s="2">
        <v>15100</v>
      </c>
      <c r="C36" s="2" t="s">
        <v>504</v>
      </c>
      <c r="D36" s="2">
        <v>1210101</v>
      </c>
      <c r="E36" s="2" t="s">
        <v>504</v>
      </c>
      <c r="F36" s="2" t="str">
        <f t="shared" si="0"/>
        <v>1151001210101</v>
      </c>
      <c r="G36" s="2" t="s">
        <v>17</v>
      </c>
      <c r="H36" s="4">
        <v>10727.08</v>
      </c>
      <c r="I36" s="4">
        <v>0</v>
      </c>
      <c r="J36" s="4">
        <v>10727.08</v>
      </c>
      <c r="K36" s="4">
        <v>10833.66</v>
      </c>
      <c r="L36" s="4">
        <v>10833.66</v>
      </c>
      <c r="M36" s="4">
        <v>10833.66</v>
      </c>
      <c r="N36" s="4">
        <v>0</v>
      </c>
      <c r="O36" s="4">
        <v>-106.58</v>
      </c>
      <c r="P36">
        <f>INDEX(Full1!J:J,MATCH(F36,Full1!D:D,0))</f>
        <v>10833.66</v>
      </c>
      <c r="Q36" s="6">
        <f t="shared" si="1"/>
        <v>0</v>
      </c>
    </row>
    <row r="37" spans="1:17" hidden="1" x14ac:dyDescent="0.25">
      <c r="A37" s="2">
        <v>1</v>
      </c>
      <c r="B37" s="2">
        <v>15100</v>
      </c>
      <c r="C37" s="2" t="s">
        <v>504</v>
      </c>
      <c r="D37" s="2">
        <v>1300001</v>
      </c>
      <c r="E37" s="2" t="s">
        <v>504</v>
      </c>
      <c r="F37" s="2" t="str">
        <f t="shared" si="0"/>
        <v>1151001300001</v>
      </c>
      <c r="G37" s="2" t="s">
        <v>18</v>
      </c>
      <c r="H37" s="4">
        <v>81060.67</v>
      </c>
      <c r="I37" s="4">
        <v>-2200</v>
      </c>
      <c r="J37" s="4">
        <v>78860.67</v>
      </c>
      <c r="K37" s="4">
        <v>81947.539999999994</v>
      </c>
      <c r="L37" s="4">
        <v>81947.539999999994</v>
      </c>
      <c r="M37" s="4">
        <v>81947.539999999994</v>
      </c>
      <c r="N37" s="4">
        <v>0</v>
      </c>
      <c r="O37" s="4">
        <v>-3086.87</v>
      </c>
      <c r="P37">
        <f>INDEX(Full1!J:J,MATCH(F37,Full1!D:D,0))</f>
        <v>81947.539999999994</v>
      </c>
      <c r="Q37" s="6">
        <f t="shared" si="1"/>
        <v>0</v>
      </c>
    </row>
    <row r="38" spans="1:17" hidden="1" x14ac:dyDescent="0.25">
      <c r="A38" s="2">
        <v>1</v>
      </c>
      <c r="B38" s="2">
        <v>15100</v>
      </c>
      <c r="C38" s="2" t="s">
        <v>504</v>
      </c>
      <c r="D38" s="2">
        <v>1300002</v>
      </c>
      <c r="E38" s="2" t="s">
        <v>504</v>
      </c>
      <c r="F38" s="2" t="str">
        <f t="shared" si="0"/>
        <v>1151001300002</v>
      </c>
      <c r="G38" s="2" t="s">
        <v>19</v>
      </c>
      <c r="H38" s="4">
        <v>20510.400000000001</v>
      </c>
      <c r="I38" s="4">
        <v>0</v>
      </c>
      <c r="J38" s="4">
        <v>20510.400000000001</v>
      </c>
      <c r="K38" s="4">
        <v>20712.2</v>
      </c>
      <c r="L38" s="4">
        <v>20712.2</v>
      </c>
      <c r="M38" s="4">
        <v>20712.2</v>
      </c>
      <c r="N38" s="4">
        <v>0</v>
      </c>
      <c r="O38" s="4">
        <v>-201.8</v>
      </c>
      <c r="P38">
        <f>INDEX(Full1!J:J,MATCH(F38,Full1!D:D,0))</f>
        <v>20712.2</v>
      </c>
      <c r="Q38" s="6">
        <f t="shared" si="1"/>
        <v>0</v>
      </c>
    </row>
    <row r="39" spans="1:17" hidden="1" x14ac:dyDescent="0.25">
      <c r="A39" s="2">
        <v>1</v>
      </c>
      <c r="B39" s="2">
        <v>15100</v>
      </c>
      <c r="C39" s="2" t="s">
        <v>504</v>
      </c>
      <c r="D39" s="2">
        <v>1300101</v>
      </c>
      <c r="E39" s="2" t="s">
        <v>504</v>
      </c>
      <c r="F39" s="2" t="str">
        <f t="shared" si="0"/>
        <v>1151001300101</v>
      </c>
      <c r="G39" s="2" t="s">
        <v>20</v>
      </c>
      <c r="H39" s="4">
        <v>0</v>
      </c>
      <c r="I39" s="4">
        <v>0</v>
      </c>
      <c r="J39" s="4">
        <v>0</v>
      </c>
      <c r="K39" s="4">
        <v>1071.9100000000001</v>
      </c>
      <c r="L39" s="4">
        <v>1071.9100000000001</v>
      </c>
      <c r="M39" s="4">
        <v>1071.9100000000001</v>
      </c>
      <c r="N39" s="4">
        <v>0</v>
      </c>
      <c r="O39" s="4">
        <v>-1071.9100000000001</v>
      </c>
      <c r="P39">
        <f>INDEX(Full1!J:J,MATCH(F39,Full1!D:D,0))</f>
        <v>1071.9100000000001</v>
      </c>
      <c r="Q39" s="6">
        <f t="shared" si="1"/>
        <v>0</v>
      </c>
    </row>
    <row r="40" spans="1:17" hidden="1" x14ac:dyDescent="0.25">
      <c r="A40" s="2">
        <v>1</v>
      </c>
      <c r="B40" s="2">
        <v>15100</v>
      </c>
      <c r="C40" s="2" t="s">
        <v>504</v>
      </c>
      <c r="D40" s="2">
        <v>1300201</v>
      </c>
      <c r="E40" s="2" t="s">
        <v>504</v>
      </c>
      <c r="F40" s="2" t="str">
        <f t="shared" si="0"/>
        <v>1151001300201</v>
      </c>
      <c r="G40" s="2" t="s">
        <v>21</v>
      </c>
      <c r="H40" s="4">
        <v>51056.18</v>
      </c>
      <c r="I40" s="4">
        <v>0</v>
      </c>
      <c r="J40" s="4">
        <v>51056.18</v>
      </c>
      <c r="K40" s="4">
        <v>51557.85</v>
      </c>
      <c r="L40" s="4">
        <v>51557.85</v>
      </c>
      <c r="M40" s="4">
        <v>51557.85</v>
      </c>
      <c r="N40" s="4">
        <v>0</v>
      </c>
      <c r="O40" s="4">
        <v>-501.67</v>
      </c>
      <c r="P40">
        <f>INDEX(Full1!J:J,MATCH(F40,Full1!D:D,0))</f>
        <v>51557.85</v>
      </c>
      <c r="Q40" s="6">
        <f t="shared" si="1"/>
        <v>0</v>
      </c>
    </row>
    <row r="41" spans="1:17" hidden="1" x14ac:dyDescent="0.25">
      <c r="A41" s="2">
        <v>1</v>
      </c>
      <c r="B41" s="2">
        <v>15100</v>
      </c>
      <c r="C41" s="2" t="s">
        <v>504</v>
      </c>
      <c r="D41" s="2">
        <v>1300202</v>
      </c>
      <c r="E41" s="2" t="s">
        <v>504</v>
      </c>
      <c r="F41" s="2" t="str">
        <f t="shared" si="0"/>
        <v>1151001300202</v>
      </c>
      <c r="G41" s="2" t="s">
        <v>22</v>
      </c>
      <c r="H41" s="4">
        <v>59468.4</v>
      </c>
      <c r="I41" s="4">
        <v>0</v>
      </c>
      <c r="J41" s="4">
        <v>59468.4</v>
      </c>
      <c r="K41" s="4">
        <v>58866.46</v>
      </c>
      <c r="L41" s="4">
        <v>58866.46</v>
      </c>
      <c r="M41" s="4">
        <v>58866.46</v>
      </c>
      <c r="N41" s="4">
        <v>0</v>
      </c>
      <c r="O41" s="4">
        <v>601.94000000000005</v>
      </c>
      <c r="P41">
        <f>INDEX(Full1!J:J,MATCH(F41,Full1!D:D,0))</f>
        <v>58866.46</v>
      </c>
      <c r="Q41" s="6">
        <f t="shared" si="1"/>
        <v>0</v>
      </c>
    </row>
    <row r="42" spans="1:17" hidden="1" x14ac:dyDescent="0.25">
      <c r="A42" s="2">
        <v>1</v>
      </c>
      <c r="B42" s="2">
        <v>15100</v>
      </c>
      <c r="C42" s="2" t="s">
        <v>504</v>
      </c>
      <c r="D42" s="2">
        <v>1310001</v>
      </c>
      <c r="E42" s="2" t="s">
        <v>504</v>
      </c>
      <c r="F42" s="2" t="str">
        <f t="shared" si="0"/>
        <v>1151001310001</v>
      </c>
      <c r="G42" s="2" t="s">
        <v>23</v>
      </c>
      <c r="H42" s="4">
        <v>0</v>
      </c>
      <c r="I42" s="4">
        <v>0</v>
      </c>
      <c r="J42" s="4">
        <v>0</v>
      </c>
      <c r="K42" s="4">
        <v>4807.8100000000004</v>
      </c>
      <c r="L42" s="4">
        <v>4807.8100000000004</v>
      </c>
      <c r="M42" s="4">
        <v>4807.8100000000004</v>
      </c>
      <c r="N42" s="4">
        <v>0</v>
      </c>
      <c r="O42" s="4">
        <v>-4807.8100000000004</v>
      </c>
      <c r="P42">
        <f>INDEX(Full1!J:J,MATCH(F42,Full1!D:D,0))</f>
        <v>4807.8100000000004</v>
      </c>
      <c r="Q42" s="6">
        <f t="shared" si="1"/>
        <v>0</v>
      </c>
    </row>
    <row r="43" spans="1:17" hidden="1" x14ac:dyDescent="0.25">
      <c r="A43" s="2">
        <v>1</v>
      </c>
      <c r="B43" s="2">
        <v>15100</v>
      </c>
      <c r="C43" s="2" t="s">
        <v>504</v>
      </c>
      <c r="D43" s="2">
        <v>1310002</v>
      </c>
      <c r="E43" s="2" t="s">
        <v>504</v>
      </c>
      <c r="F43" s="2" t="str">
        <f t="shared" si="0"/>
        <v>1151001310002</v>
      </c>
      <c r="G43" s="2" t="s">
        <v>24</v>
      </c>
      <c r="H43" s="4">
        <v>0</v>
      </c>
      <c r="I43" s="4">
        <v>0</v>
      </c>
      <c r="J43" s="4">
        <v>0</v>
      </c>
      <c r="K43" s="4">
        <v>879.63</v>
      </c>
      <c r="L43" s="4">
        <v>879.63</v>
      </c>
      <c r="M43" s="4">
        <v>879.63</v>
      </c>
      <c r="N43" s="4">
        <v>0</v>
      </c>
      <c r="O43" s="4">
        <v>-879.63</v>
      </c>
      <c r="P43">
        <f>INDEX(Full1!J:J,MATCH(F43,Full1!D:D,0))</f>
        <v>879.63</v>
      </c>
      <c r="Q43" s="6">
        <f t="shared" si="1"/>
        <v>0</v>
      </c>
    </row>
    <row r="44" spans="1:17" hidden="1" x14ac:dyDescent="0.25">
      <c r="A44" s="2">
        <v>1</v>
      </c>
      <c r="B44" s="2">
        <v>15100</v>
      </c>
      <c r="C44" s="2" t="s">
        <v>504</v>
      </c>
      <c r="D44" s="2">
        <v>1310003</v>
      </c>
      <c r="E44" s="2" t="s">
        <v>504</v>
      </c>
      <c r="F44" s="2" t="str">
        <f t="shared" si="0"/>
        <v>1151001310003</v>
      </c>
      <c r="G44" s="2" t="s">
        <v>25</v>
      </c>
      <c r="H44" s="4">
        <v>0</v>
      </c>
      <c r="I44" s="4">
        <v>0</v>
      </c>
      <c r="J44" s="4">
        <v>0</v>
      </c>
      <c r="K44" s="4">
        <v>2688.41</v>
      </c>
      <c r="L44" s="4">
        <v>2688.41</v>
      </c>
      <c r="M44" s="4">
        <v>2688.41</v>
      </c>
      <c r="N44" s="4">
        <v>0</v>
      </c>
      <c r="O44" s="4">
        <v>-2688.41</v>
      </c>
      <c r="P44">
        <f>INDEX(Full1!J:J,MATCH(F44,Full1!D:D,0))</f>
        <v>2688.41</v>
      </c>
      <c r="Q44" s="6">
        <f t="shared" si="1"/>
        <v>0</v>
      </c>
    </row>
    <row r="45" spans="1:17" hidden="1" x14ac:dyDescent="0.25">
      <c r="A45" s="2">
        <v>1</v>
      </c>
      <c r="B45" s="2">
        <v>15100</v>
      </c>
      <c r="C45" s="2" t="s">
        <v>504</v>
      </c>
      <c r="D45" s="2">
        <v>1310004</v>
      </c>
      <c r="E45" s="2" t="s">
        <v>504</v>
      </c>
      <c r="F45" s="2" t="str">
        <f t="shared" si="0"/>
        <v>1151001310004</v>
      </c>
      <c r="G45" s="2" t="s">
        <v>26</v>
      </c>
      <c r="H45" s="4">
        <v>0</v>
      </c>
      <c r="I45" s="4">
        <v>0</v>
      </c>
      <c r="J45" s="4">
        <v>0</v>
      </c>
      <c r="K45" s="4">
        <v>2627.28</v>
      </c>
      <c r="L45" s="4">
        <v>2627.28</v>
      </c>
      <c r="M45" s="4">
        <v>2627.28</v>
      </c>
      <c r="N45" s="4">
        <v>0</v>
      </c>
      <c r="O45" s="4">
        <v>-2627.28</v>
      </c>
      <c r="P45">
        <f>INDEX(Full1!J:J,MATCH(F45,Full1!D:D,0))</f>
        <v>2627.28</v>
      </c>
      <c r="Q45" s="6">
        <f t="shared" si="1"/>
        <v>0</v>
      </c>
    </row>
    <row r="46" spans="1:17" hidden="1" x14ac:dyDescent="0.25">
      <c r="A46" s="2">
        <v>1</v>
      </c>
      <c r="B46" s="2">
        <v>15100</v>
      </c>
      <c r="C46" s="2" t="s">
        <v>504</v>
      </c>
      <c r="D46" s="2">
        <v>1500001</v>
      </c>
      <c r="E46" s="2" t="s">
        <v>504</v>
      </c>
      <c r="F46" s="2" t="str">
        <f t="shared" si="0"/>
        <v>1151001500001</v>
      </c>
      <c r="G46" s="2" t="s">
        <v>28</v>
      </c>
      <c r="H46" s="4">
        <v>4000</v>
      </c>
      <c r="I46" s="4">
        <v>2251.4299999999998</v>
      </c>
      <c r="J46" s="4">
        <v>6251.43</v>
      </c>
      <c r="K46" s="4">
        <v>487.87</v>
      </c>
      <c r="L46" s="4">
        <v>487.87</v>
      </c>
      <c r="M46" s="4">
        <v>487.87</v>
      </c>
      <c r="N46" s="4">
        <v>0</v>
      </c>
      <c r="O46" s="4">
        <v>5763.56</v>
      </c>
      <c r="P46">
        <f>INDEX(Full1!J:J,MATCH(F46,Full1!D:D,0))</f>
        <v>487.87</v>
      </c>
      <c r="Q46" s="6">
        <f t="shared" si="1"/>
        <v>0</v>
      </c>
    </row>
    <row r="47" spans="1:17" hidden="1" x14ac:dyDescent="0.25">
      <c r="A47" s="2">
        <v>1</v>
      </c>
      <c r="B47" s="2">
        <v>15100</v>
      </c>
      <c r="C47" s="2" t="s">
        <v>504</v>
      </c>
      <c r="D47" s="2">
        <v>1500002</v>
      </c>
      <c r="E47" s="2" t="s">
        <v>504</v>
      </c>
      <c r="F47" s="2" t="str">
        <f t="shared" si="0"/>
        <v>1151001500002</v>
      </c>
      <c r="G47" s="2" t="s">
        <v>29</v>
      </c>
      <c r="H47" s="4">
        <v>6263.58</v>
      </c>
      <c r="I47" s="4">
        <v>0</v>
      </c>
      <c r="J47" s="4">
        <v>6263.58</v>
      </c>
      <c r="K47" s="4">
        <v>7753.7</v>
      </c>
      <c r="L47" s="4">
        <v>7753.7</v>
      </c>
      <c r="M47" s="4">
        <v>7753.7</v>
      </c>
      <c r="N47" s="4">
        <v>0</v>
      </c>
      <c r="O47" s="4">
        <v>-1490.12</v>
      </c>
      <c r="P47">
        <f>INDEX(Full1!J:J,MATCH(F47,Full1!D:D,0))</f>
        <v>7753.7</v>
      </c>
      <c r="Q47" s="6">
        <f t="shared" si="1"/>
        <v>0</v>
      </c>
    </row>
    <row r="48" spans="1:17" hidden="1" x14ac:dyDescent="0.25">
      <c r="A48" s="2">
        <v>1</v>
      </c>
      <c r="B48" s="2">
        <v>15100</v>
      </c>
      <c r="C48" s="2" t="s">
        <v>504</v>
      </c>
      <c r="D48" s="2">
        <v>1600001</v>
      </c>
      <c r="E48" s="2" t="s">
        <v>504</v>
      </c>
      <c r="F48" s="2" t="str">
        <f t="shared" si="0"/>
        <v>1151001600001</v>
      </c>
      <c r="G48" s="2" t="s">
        <v>33</v>
      </c>
      <c r="H48" s="4">
        <v>80890.87</v>
      </c>
      <c r="I48" s="4">
        <v>-5000</v>
      </c>
      <c r="J48" s="4">
        <v>75890.87</v>
      </c>
      <c r="K48" s="4">
        <v>54583.42</v>
      </c>
      <c r="L48" s="4">
        <v>54583.42</v>
      </c>
      <c r="M48" s="4">
        <v>54583.42</v>
      </c>
      <c r="N48" s="4">
        <v>0</v>
      </c>
      <c r="O48" s="4">
        <v>21307.45</v>
      </c>
      <c r="P48">
        <f>INDEX(Full1!J:J,MATCH(F48,Full1!D:D,0))</f>
        <v>54583.42</v>
      </c>
      <c r="Q48" s="6">
        <f t="shared" si="1"/>
        <v>0</v>
      </c>
    </row>
    <row r="49" spans="1:17" hidden="1" x14ac:dyDescent="0.25">
      <c r="A49" s="2">
        <v>1</v>
      </c>
      <c r="B49" s="2">
        <v>15100</v>
      </c>
      <c r="C49" s="2" t="s">
        <v>504</v>
      </c>
      <c r="D49" s="2">
        <v>1620001</v>
      </c>
      <c r="E49" s="2" t="s">
        <v>504</v>
      </c>
      <c r="F49" s="2" t="str">
        <f t="shared" si="0"/>
        <v>1151001620001</v>
      </c>
      <c r="G49" s="2" t="s">
        <v>45</v>
      </c>
      <c r="H49" s="4">
        <v>3000</v>
      </c>
      <c r="I49" s="4">
        <v>0</v>
      </c>
      <c r="J49" s="4">
        <v>3000</v>
      </c>
      <c r="K49" s="4">
        <v>5643.03</v>
      </c>
      <c r="L49" s="4">
        <v>5643.03</v>
      </c>
      <c r="M49" s="4">
        <v>5643.03</v>
      </c>
      <c r="N49" s="4">
        <v>0</v>
      </c>
      <c r="O49" s="4">
        <v>-2643.03</v>
      </c>
      <c r="P49">
        <f>INDEX(Full1!J:J,MATCH(F49,Full1!D:D,0))</f>
        <v>5643.03</v>
      </c>
      <c r="Q49" s="6">
        <f t="shared" si="1"/>
        <v>0</v>
      </c>
    </row>
    <row r="50" spans="1:17" hidden="1" x14ac:dyDescent="0.25">
      <c r="A50" s="2">
        <v>1</v>
      </c>
      <c r="B50" s="2">
        <v>15100</v>
      </c>
      <c r="C50" s="2" t="s">
        <v>505</v>
      </c>
      <c r="D50" s="2">
        <v>2060001</v>
      </c>
      <c r="E50" s="2" t="s">
        <v>505</v>
      </c>
      <c r="F50" s="2" t="str">
        <f t="shared" si="0"/>
        <v>1151002060001</v>
      </c>
      <c r="G50" s="2" t="s">
        <v>34</v>
      </c>
      <c r="H50" s="4">
        <v>2646.56</v>
      </c>
      <c r="I50" s="4">
        <v>0</v>
      </c>
      <c r="J50" s="4">
        <v>2646.56</v>
      </c>
      <c r="K50" s="4">
        <v>2811.13</v>
      </c>
      <c r="L50" s="4">
        <v>2590.62</v>
      </c>
      <c r="M50" s="4">
        <v>2590.62</v>
      </c>
      <c r="N50" s="4">
        <v>0</v>
      </c>
      <c r="O50" s="4">
        <v>55.94</v>
      </c>
      <c r="P50">
        <f>INDEX(Full1!J:J,MATCH(F50,Full1!D:D,0))</f>
        <v>2590.62</v>
      </c>
      <c r="Q50" s="6">
        <f t="shared" si="1"/>
        <v>0</v>
      </c>
    </row>
    <row r="51" spans="1:17" hidden="1" x14ac:dyDescent="0.25">
      <c r="A51" s="2">
        <v>1</v>
      </c>
      <c r="B51" s="2">
        <v>15100</v>
      </c>
      <c r="C51" s="2" t="s">
        <v>505</v>
      </c>
      <c r="D51" s="2">
        <v>2160001</v>
      </c>
      <c r="E51" s="2" t="s">
        <v>505</v>
      </c>
      <c r="F51" s="2" t="str">
        <f t="shared" si="0"/>
        <v>1151002160001</v>
      </c>
      <c r="G51" s="2" t="s">
        <v>35</v>
      </c>
      <c r="H51" s="4">
        <v>500</v>
      </c>
      <c r="I51" s="4">
        <v>0</v>
      </c>
      <c r="J51" s="4">
        <v>500</v>
      </c>
      <c r="K51" s="4">
        <v>0</v>
      </c>
      <c r="L51" s="4">
        <v>0</v>
      </c>
      <c r="M51" s="4">
        <v>0</v>
      </c>
      <c r="N51" s="4">
        <v>0</v>
      </c>
      <c r="O51" s="4">
        <v>500</v>
      </c>
      <c r="P51">
        <f>INDEX(Full1!J:J,MATCH(F51,Full1!D:D,0))</f>
        <v>0</v>
      </c>
      <c r="Q51" s="6">
        <f t="shared" si="1"/>
        <v>0</v>
      </c>
    </row>
    <row r="52" spans="1:17" hidden="1" x14ac:dyDescent="0.25">
      <c r="A52" s="2">
        <v>1</v>
      </c>
      <c r="B52" s="2">
        <v>15100</v>
      </c>
      <c r="C52" s="2" t="s">
        <v>505</v>
      </c>
      <c r="D52" s="2">
        <v>2160002</v>
      </c>
      <c r="E52" s="2" t="s">
        <v>505</v>
      </c>
      <c r="F52" s="2" t="str">
        <f t="shared" si="0"/>
        <v>1151002160002</v>
      </c>
      <c r="G52" s="2" t="s">
        <v>36</v>
      </c>
      <c r="H52" s="4">
        <v>500</v>
      </c>
      <c r="I52" s="4">
        <v>0</v>
      </c>
      <c r="J52" s="4">
        <v>500</v>
      </c>
      <c r="K52" s="4">
        <v>0</v>
      </c>
      <c r="L52" s="4">
        <v>0</v>
      </c>
      <c r="M52" s="4">
        <v>0</v>
      </c>
      <c r="N52" s="4">
        <v>0</v>
      </c>
      <c r="O52" s="4">
        <v>500</v>
      </c>
      <c r="P52">
        <f>INDEX(Full1!J:J,MATCH(F52,Full1!D:D,0))</f>
        <v>0</v>
      </c>
      <c r="Q52" s="6">
        <f t="shared" si="1"/>
        <v>0</v>
      </c>
    </row>
    <row r="53" spans="1:17" hidden="1" x14ac:dyDescent="0.25">
      <c r="A53" s="2">
        <v>1</v>
      </c>
      <c r="B53" s="2">
        <v>15100</v>
      </c>
      <c r="C53" s="2" t="s">
        <v>505</v>
      </c>
      <c r="D53" s="2">
        <v>2200010</v>
      </c>
      <c r="E53" s="2" t="s">
        <v>505</v>
      </c>
      <c r="F53" s="2" t="str">
        <f t="shared" si="0"/>
        <v>1151002200010</v>
      </c>
      <c r="G53" s="2" t="s">
        <v>38</v>
      </c>
      <c r="H53" s="4">
        <v>3090.64</v>
      </c>
      <c r="I53" s="4">
        <v>0</v>
      </c>
      <c r="J53" s="4">
        <v>3090.64</v>
      </c>
      <c r="K53" s="4">
        <v>3956.26</v>
      </c>
      <c r="L53" s="4">
        <v>2653.25</v>
      </c>
      <c r="M53" s="4">
        <v>2653.25</v>
      </c>
      <c r="N53" s="4">
        <v>0</v>
      </c>
      <c r="O53" s="4">
        <v>437.39</v>
      </c>
      <c r="P53">
        <f>INDEX(Full1!J:J,MATCH(F53,Full1!D:D,0))</f>
        <v>2653.25</v>
      </c>
      <c r="Q53" s="6">
        <f t="shared" si="1"/>
        <v>0</v>
      </c>
    </row>
    <row r="54" spans="1:17" hidden="1" x14ac:dyDescent="0.25">
      <c r="A54" s="2">
        <v>1</v>
      </c>
      <c r="B54" s="2">
        <v>15100</v>
      </c>
      <c r="C54" s="2" t="s">
        <v>505</v>
      </c>
      <c r="D54" s="2">
        <v>2220001</v>
      </c>
      <c r="E54" s="2" t="s">
        <v>505</v>
      </c>
      <c r="F54" s="2" t="str">
        <f t="shared" si="0"/>
        <v>1151002220001</v>
      </c>
      <c r="G54" s="2" t="s">
        <v>39</v>
      </c>
      <c r="H54" s="4">
        <v>100</v>
      </c>
      <c r="I54" s="4">
        <v>0</v>
      </c>
      <c r="J54" s="4">
        <v>100</v>
      </c>
      <c r="K54" s="4">
        <v>420</v>
      </c>
      <c r="L54" s="4">
        <v>281.04000000000002</v>
      </c>
      <c r="M54" s="4">
        <v>281.04000000000002</v>
      </c>
      <c r="N54" s="4">
        <v>0</v>
      </c>
      <c r="O54" s="4">
        <v>-181.04</v>
      </c>
      <c r="P54">
        <f>INDEX(Full1!J:J,MATCH(F54,Full1!D:D,0))</f>
        <v>281.04000000000002</v>
      </c>
      <c r="Q54" s="6">
        <f t="shared" si="1"/>
        <v>0</v>
      </c>
    </row>
    <row r="55" spans="1:17" hidden="1" x14ac:dyDescent="0.25">
      <c r="A55" s="2">
        <v>1</v>
      </c>
      <c r="B55" s="2">
        <v>15100</v>
      </c>
      <c r="C55" s="2" t="s">
        <v>505</v>
      </c>
      <c r="D55" s="2">
        <v>2279940</v>
      </c>
      <c r="E55" s="2" t="s">
        <v>505</v>
      </c>
      <c r="F55" s="2" t="str">
        <f t="shared" si="0"/>
        <v>1151002279940</v>
      </c>
      <c r="G55" s="2" t="s">
        <v>41</v>
      </c>
      <c r="H55" s="4">
        <v>4500</v>
      </c>
      <c r="I55" s="4">
        <v>0</v>
      </c>
      <c r="J55" s="4">
        <v>4500</v>
      </c>
      <c r="K55" s="4">
        <v>2986.28</v>
      </c>
      <c r="L55" s="4">
        <v>2986.28</v>
      </c>
      <c r="M55" s="4">
        <v>2986.28</v>
      </c>
      <c r="N55" s="4">
        <v>0</v>
      </c>
      <c r="O55" s="4">
        <v>1513.72</v>
      </c>
      <c r="P55">
        <f>INDEX(Full1!J:J,MATCH(F55,Full1!D:D,0))</f>
        <v>2986.28</v>
      </c>
      <c r="Q55" s="6">
        <f t="shared" si="1"/>
        <v>0</v>
      </c>
    </row>
    <row r="56" spans="1:17" hidden="1" x14ac:dyDescent="0.25">
      <c r="A56" s="2">
        <v>1</v>
      </c>
      <c r="B56" s="2">
        <v>15200</v>
      </c>
      <c r="C56" s="2" t="s">
        <v>504</v>
      </c>
      <c r="D56" s="2">
        <v>1300001</v>
      </c>
      <c r="E56" s="2" t="s">
        <v>504</v>
      </c>
      <c r="F56" s="2" t="str">
        <f t="shared" si="0"/>
        <v>1152001300001</v>
      </c>
      <c r="G56" s="2" t="s">
        <v>18</v>
      </c>
      <c r="H56" s="4">
        <v>14915.02</v>
      </c>
      <c r="I56" s="4">
        <v>0</v>
      </c>
      <c r="J56" s="4">
        <v>14915.02</v>
      </c>
      <c r="K56" s="4">
        <v>0</v>
      </c>
      <c r="L56" s="4">
        <v>0</v>
      </c>
      <c r="M56" s="4">
        <v>0</v>
      </c>
      <c r="N56" s="4">
        <v>0</v>
      </c>
      <c r="O56" s="4">
        <v>14915.02</v>
      </c>
      <c r="P56">
        <f>INDEX(Full1!J:J,MATCH(F56,Full1!D:D,0))</f>
        <v>0</v>
      </c>
      <c r="Q56" s="6">
        <f t="shared" si="1"/>
        <v>0</v>
      </c>
    </row>
    <row r="57" spans="1:17" hidden="1" x14ac:dyDescent="0.25">
      <c r="A57" s="2">
        <v>1</v>
      </c>
      <c r="B57" s="2">
        <v>15200</v>
      </c>
      <c r="C57" s="2" t="s">
        <v>504</v>
      </c>
      <c r="D57" s="2">
        <v>1300201</v>
      </c>
      <c r="E57" s="2" t="s">
        <v>504</v>
      </c>
      <c r="F57" s="2" t="str">
        <f t="shared" si="0"/>
        <v>1152001300201</v>
      </c>
      <c r="G57" s="2" t="s">
        <v>21</v>
      </c>
      <c r="H57" s="4">
        <v>7116.2</v>
      </c>
      <c r="I57" s="4">
        <v>0</v>
      </c>
      <c r="J57" s="4">
        <v>7116.2</v>
      </c>
      <c r="K57" s="4">
        <v>0</v>
      </c>
      <c r="L57" s="4">
        <v>0</v>
      </c>
      <c r="M57" s="4">
        <v>0</v>
      </c>
      <c r="N57" s="4">
        <v>0</v>
      </c>
      <c r="O57" s="4">
        <v>7116.2</v>
      </c>
      <c r="P57">
        <f>INDEX(Full1!J:J,MATCH(F57,Full1!D:D,0))</f>
        <v>0</v>
      </c>
      <c r="Q57" s="6">
        <f t="shared" si="1"/>
        <v>0</v>
      </c>
    </row>
    <row r="58" spans="1:17" hidden="1" x14ac:dyDescent="0.25">
      <c r="A58" s="2">
        <v>1</v>
      </c>
      <c r="B58" s="2">
        <v>15200</v>
      </c>
      <c r="C58" s="2" t="s">
        <v>504</v>
      </c>
      <c r="D58" s="2">
        <v>1300202</v>
      </c>
      <c r="E58" s="2" t="s">
        <v>504</v>
      </c>
      <c r="F58" s="2" t="str">
        <f t="shared" si="0"/>
        <v>1152001300202</v>
      </c>
      <c r="G58" s="2" t="s">
        <v>22</v>
      </c>
      <c r="H58" s="4">
        <v>7204.82</v>
      </c>
      <c r="I58" s="4">
        <v>0</v>
      </c>
      <c r="J58" s="4">
        <v>7204.82</v>
      </c>
      <c r="K58" s="4">
        <v>0</v>
      </c>
      <c r="L58" s="4">
        <v>0</v>
      </c>
      <c r="M58" s="4">
        <v>0</v>
      </c>
      <c r="N58" s="4">
        <v>0</v>
      </c>
      <c r="O58" s="4">
        <v>7204.82</v>
      </c>
      <c r="P58">
        <f>INDEX(Full1!J:J,MATCH(F58,Full1!D:D,0))</f>
        <v>0</v>
      </c>
      <c r="Q58" s="6">
        <f t="shared" si="1"/>
        <v>0</v>
      </c>
    </row>
    <row r="59" spans="1:17" hidden="1" x14ac:dyDescent="0.25">
      <c r="A59" s="2">
        <v>1</v>
      </c>
      <c r="B59" s="2">
        <v>15200</v>
      </c>
      <c r="C59" s="2" t="s">
        <v>504</v>
      </c>
      <c r="D59" s="2">
        <v>1310001</v>
      </c>
      <c r="E59" s="2" t="s">
        <v>504</v>
      </c>
      <c r="F59" s="2" t="str">
        <f t="shared" si="0"/>
        <v>1152001310001</v>
      </c>
      <c r="G59" s="2" t="s">
        <v>23</v>
      </c>
      <c r="H59" s="4">
        <v>0</v>
      </c>
      <c r="I59" s="4">
        <v>0</v>
      </c>
      <c r="J59" s="4">
        <v>0</v>
      </c>
      <c r="K59" s="4">
        <v>15065.74</v>
      </c>
      <c r="L59" s="4">
        <v>15065.74</v>
      </c>
      <c r="M59" s="4">
        <v>15065.74</v>
      </c>
      <c r="N59" s="4">
        <v>0</v>
      </c>
      <c r="O59" s="4">
        <v>-15065.74</v>
      </c>
      <c r="P59">
        <f>INDEX(Full1!J:J,MATCH(F59,Full1!D:D,0))</f>
        <v>15065.74</v>
      </c>
      <c r="Q59" s="6">
        <f t="shared" si="1"/>
        <v>0</v>
      </c>
    </row>
    <row r="60" spans="1:17" hidden="1" x14ac:dyDescent="0.25">
      <c r="A60" s="2">
        <v>1</v>
      </c>
      <c r="B60" s="2">
        <v>15200</v>
      </c>
      <c r="C60" s="2" t="s">
        <v>504</v>
      </c>
      <c r="D60" s="2">
        <v>1310003</v>
      </c>
      <c r="E60" s="2" t="s">
        <v>504</v>
      </c>
      <c r="F60" s="2" t="str">
        <f t="shared" si="0"/>
        <v>1152001310003</v>
      </c>
      <c r="G60" s="2" t="s">
        <v>25</v>
      </c>
      <c r="H60" s="4">
        <v>0</v>
      </c>
      <c r="I60" s="4">
        <v>0</v>
      </c>
      <c r="J60" s="4">
        <v>0</v>
      </c>
      <c r="K60" s="4">
        <v>7185.92</v>
      </c>
      <c r="L60" s="4">
        <v>7185.92</v>
      </c>
      <c r="M60" s="4">
        <v>7185.92</v>
      </c>
      <c r="N60" s="4">
        <v>0</v>
      </c>
      <c r="O60" s="4">
        <v>-7185.92</v>
      </c>
      <c r="P60">
        <f>INDEX(Full1!J:J,MATCH(F60,Full1!D:D,0))</f>
        <v>7185.92</v>
      </c>
      <c r="Q60" s="6">
        <f t="shared" si="1"/>
        <v>0</v>
      </c>
    </row>
    <row r="61" spans="1:17" hidden="1" x14ac:dyDescent="0.25">
      <c r="A61" s="2">
        <v>1</v>
      </c>
      <c r="B61" s="2">
        <v>15200</v>
      </c>
      <c r="C61" s="2" t="s">
        <v>504</v>
      </c>
      <c r="D61" s="2">
        <v>1310004</v>
      </c>
      <c r="E61" s="2" t="s">
        <v>504</v>
      </c>
      <c r="F61" s="2" t="str">
        <f t="shared" si="0"/>
        <v>1152001310004</v>
      </c>
      <c r="G61" s="2" t="s">
        <v>26</v>
      </c>
      <c r="H61" s="4">
        <v>0</v>
      </c>
      <c r="I61" s="4">
        <v>0</v>
      </c>
      <c r="J61" s="4">
        <v>0</v>
      </c>
      <c r="K61" s="4">
        <v>7275.38</v>
      </c>
      <c r="L61" s="4">
        <v>7275.38</v>
      </c>
      <c r="M61" s="4">
        <v>7275.38</v>
      </c>
      <c r="N61" s="4">
        <v>0</v>
      </c>
      <c r="O61" s="4">
        <v>-7275.38</v>
      </c>
      <c r="P61">
        <f>INDEX(Full1!J:J,MATCH(F61,Full1!D:D,0))</f>
        <v>7275.38</v>
      </c>
      <c r="Q61" s="6">
        <f t="shared" si="1"/>
        <v>0</v>
      </c>
    </row>
    <row r="62" spans="1:17" hidden="1" x14ac:dyDescent="0.25">
      <c r="A62" s="2">
        <v>1</v>
      </c>
      <c r="B62" s="2">
        <v>15200</v>
      </c>
      <c r="C62" s="2" t="s">
        <v>504</v>
      </c>
      <c r="D62" s="2">
        <v>1500002</v>
      </c>
      <c r="E62" s="2" t="s">
        <v>504</v>
      </c>
      <c r="F62" s="2" t="str">
        <f t="shared" si="0"/>
        <v>1152001500002</v>
      </c>
      <c r="G62" s="2" t="s">
        <v>46</v>
      </c>
      <c r="H62" s="4">
        <v>0</v>
      </c>
      <c r="I62" s="4">
        <v>252.61</v>
      </c>
      <c r="J62" s="4">
        <v>252.61</v>
      </c>
      <c r="K62" s="4">
        <v>0</v>
      </c>
      <c r="L62" s="4">
        <v>0</v>
      </c>
      <c r="M62" s="4">
        <v>0</v>
      </c>
      <c r="N62" s="4">
        <v>0</v>
      </c>
      <c r="O62" s="4">
        <v>252.61</v>
      </c>
      <c r="P62">
        <f>INDEX(Full1!J:J,MATCH(F62,Full1!D:D,0))</f>
        <v>0</v>
      </c>
      <c r="Q62" s="6">
        <f t="shared" si="1"/>
        <v>0</v>
      </c>
    </row>
    <row r="63" spans="1:17" hidden="1" x14ac:dyDescent="0.25">
      <c r="A63" s="2">
        <v>1</v>
      </c>
      <c r="B63" s="2">
        <v>15200</v>
      </c>
      <c r="C63" s="2" t="s">
        <v>504</v>
      </c>
      <c r="D63" s="2">
        <v>1500003</v>
      </c>
      <c r="E63" s="2" t="s">
        <v>504</v>
      </c>
      <c r="F63" s="2" t="str">
        <f t="shared" si="0"/>
        <v>1152001500003</v>
      </c>
      <c r="G63" s="2" t="s">
        <v>30</v>
      </c>
      <c r="H63" s="4">
        <v>0</v>
      </c>
      <c r="I63" s="4">
        <v>0</v>
      </c>
      <c r="J63" s="4">
        <v>0</v>
      </c>
      <c r="K63" s="4">
        <v>252.61</v>
      </c>
      <c r="L63" s="4">
        <v>252.61</v>
      </c>
      <c r="M63" s="4">
        <v>252.61</v>
      </c>
      <c r="N63" s="4">
        <v>0</v>
      </c>
      <c r="O63" s="4">
        <v>-252.61</v>
      </c>
      <c r="P63">
        <f>INDEX(Full1!J:J,MATCH(F63,Full1!D:D,0))</f>
        <v>252.61</v>
      </c>
      <c r="Q63" s="6">
        <f t="shared" si="1"/>
        <v>0</v>
      </c>
    </row>
    <row r="64" spans="1:17" hidden="1" x14ac:dyDescent="0.25">
      <c r="A64" s="2">
        <v>1</v>
      </c>
      <c r="B64" s="2">
        <v>15200</v>
      </c>
      <c r="C64" s="2" t="s">
        <v>504</v>
      </c>
      <c r="D64" s="2">
        <v>1600001</v>
      </c>
      <c r="E64" s="2" t="s">
        <v>504</v>
      </c>
      <c r="F64" s="2" t="str">
        <f t="shared" si="0"/>
        <v>1152001600001</v>
      </c>
      <c r="G64" s="2" t="s">
        <v>33</v>
      </c>
      <c r="H64" s="4">
        <v>9167.0400000000009</v>
      </c>
      <c r="I64" s="4">
        <v>0</v>
      </c>
      <c r="J64" s="4">
        <v>9167.0400000000009</v>
      </c>
      <c r="K64" s="4">
        <v>9828.43</v>
      </c>
      <c r="L64" s="4">
        <v>9828.43</v>
      </c>
      <c r="M64" s="4">
        <v>9828.43</v>
      </c>
      <c r="N64" s="4">
        <v>0</v>
      </c>
      <c r="O64" s="4">
        <v>-661.39</v>
      </c>
      <c r="P64">
        <f>INDEX(Full1!J:J,MATCH(F64,Full1!D:D,0))</f>
        <v>9828.43</v>
      </c>
      <c r="Q64" s="6">
        <f t="shared" si="1"/>
        <v>0</v>
      </c>
    </row>
    <row r="65" spans="1:17" hidden="1" x14ac:dyDescent="0.25">
      <c r="A65" s="2">
        <v>1</v>
      </c>
      <c r="B65" s="2">
        <v>15200</v>
      </c>
      <c r="C65" s="2" t="s">
        <v>505</v>
      </c>
      <c r="D65" s="2">
        <v>2160001</v>
      </c>
      <c r="E65" s="2" t="s">
        <v>505</v>
      </c>
      <c r="F65" s="2" t="str">
        <f t="shared" si="0"/>
        <v>1152002160001</v>
      </c>
      <c r="G65" s="2" t="s">
        <v>35</v>
      </c>
      <c r="H65" s="4">
        <v>50</v>
      </c>
      <c r="I65" s="4">
        <v>0</v>
      </c>
      <c r="J65" s="4">
        <v>50</v>
      </c>
      <c r="K65" s="4">
        <v>0</v>
      </c>
      <c r="L65" s="4">
        <v>0</v>
      </c>
      <c r="M65" s="4">
        <v>0</v>
      </c>
      <c r="N65" s="4">
        <v>0</v>
      </c>
      <c r="O65" s="4">
        <v>50</v>
      </c>
      <c r="P65">
        <f>INDEX(Full1!J:J,MATCH(F65,Full1!D:D,0))</f>
        <v>0</v>
      </c>
      <c r="Q65" s="6">
        <f t="shared" si="1"/>
        <v>0</v>
      </c>
    </row>
    <row r="66" spans="1:17" hidden="1" x14ac:dyDescent="0.25">
      <c r="A66" s="2">
        <v>1</v>
      </c>
      <c r="B66" s="2">
        <v>15200</v>
      </c>
      <c r="C66" s="2" t="s">
        <v>505</v>
      </c>
      <c r="D66" s="2">
        <v>2200010</v>
      </c>
      <c r="E66" s="2" t="s">
        <v>505</v>
      </c>
      <c r="F66" s="2" t="str">
        <f t="shared" si="0"/>
        <v>1152002200010</v>
      </c>
      <c r="G66" s="2" t="s">
        <v>47</v>
      </c>
      <c r="H66" s="4">
        <v>70</v>
      </c>
      <c r="I66" s="4">
        <v>0</v>
      </c>
      <c r="J66" s="4">
        <v>70</v>
      </c>
      <c r="K66" s="4">
        <v>172.29</v>
      </c>
      <c r="L66" s="4">
        <v>105.62</v>
      </c>
      <c r="M66" s="4">
        <v>105.62</v>
      </c>
      <c r="N66" s="4">
        <v>0</v>
      </c>
      <c r="O66" s="4">
        <v>-35.619999999999997</v>
      </c>
      <c r="P66">
        <f>INDEX(Full1!J:J,MATCH(F66,Full1!D:D,0))</f>
        <v>105.62</v>
      </c>
      <c r="Q66" s="6">
        <f t="shared" si="1"/>
        <v>0</v>
      </c>
    </row>
    <row r="67" spans="1:17" hidden="1" x14ac:dyDescent="0.25">
      <c r="A67" s="2">
        <v>1</v>
      </c>
      <c r="B67" s="2">
        <v>15320</v>
      </c>
      <c r="C67" s="2" t="s">
        <v>504</v>
      </c>
      <c r="D67" s="2">
        <v>1200101</v>
      </c>
      <c r="E67" s="2" t="s">
        <v>504</v>
      </c>
      <c r="F67" s="2" t="str">
        <f t="shared" ref="F67:F130" si="2">_xlfn.CONCAT(A67,B67,D67)</f>
        <v>1153201200101</v>
      </c>
      <c r="G67" s="2" t="s">
        <v>48</v>
      </c>
      <c r="H67" s="4">
        <v>0</v>
      </c>
      <c r="I67" s="4">
        <v>0</v>
      </c>
      <c r="J67" s="4">
        <v>0</v>
      </c>
      <c r="K67" s="4">
        <v>15065.74</v>
      </c>
      <c r="L67" s="4">
        <v>15065.74</v>
      </c>
      <c r="M67" s="4">
        <v>15065.74</v>
      </c>
      <c r="N67" s="4">
        <v>0</v>
      </c>
      <c r="O67" s="4">
        <v>-15065.74</v>
      </c>
      <c r="P67">
        <f>INDEX(Full1!J:J,MATCH(F67,Full1!D:D,0))</f>
        <v>15065.74</v>
      </c>
      <c r="Q67" s="6">
        <f t="shared" ref="Q67:Q130" si="3">+L67-P67</f>
        <v>0</v>
      </c>
    </row>
    <row r="68" spans="1:17" hidden="1" x14ac:dyDescent="0.25">
      <c r="A68" s="2">
        <v>1</v>
      </c>
      <c r="B68" s="2">
        <v>15320</v>
      </c>
      <c r="C68" s="2" t="s">
        <v>504</v>
      </c>
      <c r="D68" s="2">
        <v>1200601</v>
      </c>
      <c r="E68" s="2" t="s">
        <v>504</v>
      </c>
      <c r="F68" s="2" t="str">
        <f t="shared" si="2"/>
        <v>1153201200601</v>
      </c>
      <c r="G68" s="2" t="s">
        <v>15</v>
      </c>
      <c r="H68" s="4">
        <v>0</v>
      </c>
      <c r="I68" s="4">
        <v>0</v>
      </c>
      <c r="J68" s="4">
        <v>0</v>
      </c>
      <c r="K68" s="4">
        <v>2734</v>
      </c>
      <c r="L68" s="4">
        <v>2734</v>
      </c>
      <c r="M68" s="4">
        <v>2734</v>
      </c>
      <c r="N68" s="4">
        <v>0</v>
      </c>
      <c r="O68" s="4">
        <v>-2734</v>
      </c>
      <c r="P68">
        <f>INDEX(Full1!J:J,MATCH(F68,Full1!D:D,0))</f>
        <v>2734</v>
      </c>
      <c r="Q68" s="6">
        <f t="shared" si="3"/>
        <v>0</v>
      </c>
    </row>
    <row r="69" spans="1:17" hidden="1" x14ac:dyDescent="0.25">
      <c r="A69" s="2">
        <v>1</v>
      </c>
      <c r="B69" s="2">
        <v>15320</v>
      </c>
      <c r="C69" s="2" t="s">
        <v>504</v>
      </c>
      <c r="D69" s="2">
        <v>1210001</v>
      </c>
      <c r="E69" s="2" t="s">
        <v>504</v>
      </c>
      <c r="F69" s="2" t="str">
        <f t="shared" si="2"/>
        <v>1153201210001</v>
      </c>
      <c r="G69" s="2" t="s">
        <v>16</v>
      </c>
      <c r="H69" s="4">
        <v>0</v>
      </c>
      <c r="I69" s="4">
        <v>0</v>
      </c>
      <c r="J69" s="4">
        <v>0</v>
      </c>
      <c r="K69" s="4">
        <v>8332.1</v>
      </c>
      <c r="L69" s="4">
        <v>8332.1</v>
      </c>
      <c r="M69" s="4">
        <v>8332.1</v>
      </c>
      <c r="N69" s="4">
        <v>0</v>
      </c>
      <c r="O69" s="4">
        <v>-8332.1</v>
      </c>
      <c r="P69">
        <f>INDEX(Full1!J:J,MATCH(F69,Full1!D:D,0))</f>
        <v>8332.1</v>
      </c>
      <c r="Q69" s="6">
        <f t="shared" si="3"/>
        <v>0</v>
      </c>
    </row>
    <row r="70" spans="1:17" hidden="1" x14ac:dyDescent="0.25">
      <c r="A70" s="2">
        <v>1</v>
      </c>
      <c r="B70" s="2">
        <v>15320</v>
      </c>
      <c r="C70" s="2" t="s">
        <v>504</v>
      </c>
      <c r="D70" s="2">
        <v>1210101</v>
      </c>
      <c r="E70" s="2" t="s">
        <v>504</v>
      </c>
      <c r="F70" s="2" t="str">
        <f t="shared" si="2"/>
        <v>1153201210101</v>
      </c>
      <c r="G70" s="2" t="s">
        <v>17</v>
      </c>
      <c r="H70" s="4">
        <v>0</v>
      </c>
      <c r="I70" s="4">
        <v>0</v>
      </c>
      <c r="J70" s="4">
        <v>0</v>
      </c>
      <c r="K70" s="4">
        <v>6951.98</v>
      </c>
      <c r="L70" s="4">
        <v>6951.98</v>
      </c>
      <c r="M70" s="4">
        <v>6951.98</v>
      </c>
      <c r="N70" s="4">
        <v>0</v>
      </c>
      <c r="O70" s="4">
        <v>-6951.98</v>
      </c>
      <c r="P70">
        <f>INDEX(Full1!J:J,MATCH(F70,Full1!D:D,0))</f>
        <v>6951.98</v>
      </c>
      <c r="Q70" s="6">
        <f t="shared" si="3"/>
        <v>0</v>
      </c>
    </row>
    <row r="71" spans="1:17" hidden="1" x14ac:dyDescent="0.25">
      <c r="A71" s="2">
        <v>1</v>
      </c>
      <c r="B71" s="2">
        <v>15320</v>
      </c>
      <c r="C71" s="2" t="s">
        <v>504</v>
      </c>
      <c r="D71" s="2">
        <v>1300001</v>
      </c>
      <c r="E71" s="2" t="s">
        <v>504</v>
      </c>
      <c r="F71" s="2" t="str">
        <f t="shared" si="2"/>
        <v>1153201300001</v>
      </c>
      <c r="G71" s="2" t="s">
        <v>18</v>
      </c>
      <c r="H71" s="4">
        <v>100545.98</v>
      </c>
      <c r="I71" s="4">
        <v>0</v>
      </c>
      <c r="J71" s="4">
        <v>100545.98</v>
      </c>
      <c r="K71" s="4">
        <v>111577.76</v>
      </c>
      <c r="L71" s="4">
        <v>111577.76</v>
      </c>
      <c r="M71" s="4">
        <v>111577.76</v>
      </c>
      <c r="N71" s="4">
        <v>0</v>
      </c>
      <c r="O71" s="4">
        <v>-11031.78</v>
      </c>
      <c r="P71">
        <f>INDEX(Full1!J:J,MATCH(F71,Full1!D:D,0))</f>
        <v>111577.76</v>
      </c>
      <c r="Q71" s="6">
        <f t="shared" si="3"/>
        <v>0</v>
      </c>
    </row>
    <row r="72" spans="1:17" hidden="1" x14ac:dyDescent="0.25">
      <c r="A72" s="2">
        <v>1</v>
      </c>
      <c r="B72" s="2">
        <v>15320</v>
      </c>
      <c r="C72" s="2" t="s">
        <v>504</v>
      </c>
      <c r="D72" s="2">
        <v>1300002</v>
      </c>
      <c r="E72" s="2" t="s">
        <v>504</v>
      </c>
      <c r="F72" s="2" t="str">
        <f t="shared" si="2"/>
        <v>1153201300002</v>
      </c>
      <c r="G72" s="2" t="s">
        <v>19</v>
      </c>
      <c r="H72" s="4">
        <v>23927.15</v>
      </c>
      <c r="I72" s="4">
        <v>0</v>
      </c>
      <c r="J72" s="4">
        <v>23927.15</v>
      </c>
      <c r="K72" s="4">
        <v>23344.92</v>
      </c>
      <c r="L72" s="4">
        <v>23344.92</v>
      </c>
      <c r="M72" s="4">
        <v>23344.92</v>
      </c>
      <c r="N72" s="4">
        <v>0</v>
      </c>
      <c r="O72" s="4">
        <v>582.23</v>
      </c>
      <c r="P72">
        <f>INDEX(Full1!J:J,MATCH(F72,Full1!D:D,0))</f>
        <v>23344.92</v>
      </c>
      <c r="Q72" s="6">
        <f t="shared" si="3"/>
        <v>0</v>
      </c>
    </row>
    <row r="73" spans="1:17" hidden="1" x14ac:dyDescent="0.25">
      <c r="A73" s="2">
        <v>1</v>
      </c>
      <c r="B73" s="2">
        <v>15320</v>
      </c>
      <c r="C73" s="2" t="s">
        <v>504</v>
      </c>
      <c r="D73" s="2">
        <v>1300101</v>
      </c>
      <c r="E73" s="2" t="s">
        <v>504</v>
      </c>
      <c r="F73" s="2" t="str">
        <f t="shared" si="2"/>
        <v>1153201300101</v>
      </c>
      <c r="G73" s="2" t="s">
        <v>20</v>
      </c>
      <c r="H73" s="4">
        <v>17000</v>
      </c>
      <c r="I73" s="4">
        <v>0</v>
      </c>
      <c r="J73" s="4">
        <v>17000</v>
      </c>
      <c r="K73" s="4">
        <v>14884.99</v>
      </c>
      <c r="L73" s="4">
        <v>14884.99</v>
      </c>
      <c r="M73" s="4">
        <v>14884.99</v>
      </c>
      <c r="N73" s="4">
        <v>0</v>
      </c>
      <c r="O73" s="4">
        <v>2115.0100000000002</v>
      </c>
      <c r="P73">
        <f>INDEX(Full1!J:J,MATCH(F73,Full1!D:D,0))</f>
        <v>14884.99</v>
      </c>
      <c r="Q73" s="6">
        <f t="shared" si="3"/>
        <v>0</v>
      </c>
    </row>
    <row r="74" spans="1:17" hidden="1" x14ac:dyDescent="0.25">
      <c r="A74" s="2">
        <v>1</v>
      </c>
      <c r="B74" s="2">
        <v>15320</v>
      </c>
      <c r="C74" s="2" t="s">
        <v>504</v>
      </c>
      <c r="D74" s="2">
        <v>1300201</v>
      </c>
      <c r="E74" s="2" t="s">
        <v>504</v>
      </c>
      <c r="F74" s="2" t="str">
        <f t="shared" si="2"/>
        <v>1153201300201</v>
      </c>
      <c r="G74" s="2" t="s">
        <v>21</v>
      </c>
      <c r="H74" s="4">
        <v>60673.9</v>
      </c>
      <c r="I74" s="4">
        <v>0</v>
      </c>
      <c r="J74" s="4">
        <v>60673.9</v>
      </c>
      <c r="K74" s="4">
        <v>63421.34</v>
      </c>
      <c r="L74" s="4">
        <v>63421.34</v>
      </c>
      <c r="M74" s="4">
        <v>63421.34</v>
      </c>
      <c r="N74" s="4">
        <v>0</v>
      </c>
      <c r="O74" s="4">
        <v>-2747.44</v>
      </c>
      <c r="P74">
        <f>INDEX(Full1!J:J,MATCH(F74,Full1!D:D,0))</f>
        <v>63421.34</v>
      </c>
      <c r="Q74" s="6">
        <f t="shared" si="3"/>
        <v>0</v>
      </c>
    </row>
    <row r="75" spans="1:17" hidden="1" x14ac:dyDescent="0.25">
      <c r="A75" s="2">
        <v>1</v>
      </c>
      <c r="B75" s="2">
        <v>15320</v>
      </c>
      <c r="C75" s="2" t="s">
        <v>504</v>
      </c>
      <c r="D75" s="2">
        <v>1300202</v>
      </c>
      <c r="E75" s="2" t="s">
        <v>504</v>
      </c>
      <c r="F75" s="2" t="str">
        <f t="shared" si="2"/>
        <v>1153201300202</v>
      </c>
      <c r="G75" s="2" t="s">
        <v>22</v>
      </c>
      <c r="H75" s="4">
        <v>76451.3</v>
      </c>
      <c r="I75" s="4">
        <v>0</v>
      </c>
      <c r="J75" s="4">
        <v>76451.3</v>
      </c>
      <c r="K75" s="4">
        <v>82104.86</v>
      </c>
      <c r="L75" s="4">
        <v>82104.86</v>
      </c>
      <c r="M75" s="4">
        <v>82104.86</v>
      </c>
      <c r="N75" s="4">
        <v>0</v>
      </c>
      <c r="O75" s="4">
        <v>-5653.56</v>
      </c>
      <c r="P75">
        <f>INDEX(Full1!J:J,MATCH(F75,Full1!D:D,0))</f>
        <v>82104.86</v>
      </c>
      <c r="Q75" s="6">
        <f t="shared" si="3"/>
        <v>0</v>
      </c>
    </row>
    <row r="76" spans="1:17" hidden="1" x14ac:dyDescent="0.25">
      <c r="A76" s="2">
        <v>1</v>
      </c>
      <c r="B76" s="2">
        <v>15320</v>
      </c>
      <c r="C76" s="2" t="s">
        <v>504</v>
      </c>
      <c r="D76" s="2">
        <v>1310001</v>
      </c>
      <c r="E76" s="2" t="s">
        <v>504</v>
      </c>
      <c r="F76" s="2" t="str">
        <f t="shared" si="2"/>
        <v>1153201310001</v>
      </c>
      <c r="G76" s="2" t="s">
        <v>23</v>
      </c>
      <c r="H76" s="4">
        <v>65188.01</v>
      </c>
      <c r="I76" s="4">
        <v>-13000</v>
      </c>
      <c r="J76" s="4">
        <v>52188.01</v>
      </c>
      <c r="K76" s="4">
        <v>24449.74</v>
      </c>
      <c r="L76" s="4">
        <v>24449.74</v>
      </c>
      <c r="M76" s="4">
        <v>24449.74</v>
      </c>
      <c r="N76" s="4">
        <v>0</v>
      </c>
      <c r="O76" s="4">
        <v>27738.27</v>
      </c>
      <c r="P76">
        <f>INDEX(Full1!J:J,MATCH(F76,Full1!D:D,0))</f>
        <v>24449.74</v>
      </c>
      <c r="Q76" s="6">
        <f t="shared" si="3"/>
        <v>0</v>
      </c>
    </row>
    <row r="77" spans="1:17" hidden="1" x14ac:dyDescent="0.25">
      <c r="A77" s="2">
        <v>1</v>
      </c>
      <c r="B77" s="2">
        <v>15320</v>
      </c>
      <c r="C77" s="2" t="s">
        <v>504</v>
      </c>
      <c r="D77" s="2">
        <v>1310002</v>
      </c>
      <c r="E77" s="2" t="s">
        <v>504</v>
      </c>
      <c r="F77" s="2" t="str">
        <f t="shared" si="2"/>
        <v>1153201310002</v>
      </c>
      <c r="G77" s="2" t="s">
        <v>24</v>
      </c>
      <c r="H77" s="4">
        <v>4828.84</v>
      </c>
      <c r="I77" s="4">
        <v>0</v>
      </c>
      <c r="J77" s="4">
        <v>4828.84</v>
      </c>
      <c r="K77" s="4">
        <v>1203.45</v>
      </c>
      <c r="L77" s="4">
        <v>1203.45</v>
      </c>
      <c r="M77" s="4">
        <v>1203.45</v>
      </c>
      <c r="N77" s="4">
        <v>0</v>
      </c>
      <c r="O77" s="4">
        <v>3625.39</v>
      </c>
      <c r="P77">
        <f>INDEX(Full1!J:J,MATCH(F77,Full1!D:D,0))</f>
        <v>1203.45</v>
      </c>
      <c r="Q77" s="6">
        <f t="shared" si="3"/>
        <v>0</v>
      </c>
    </row>
    <row r="78" spans="1:17" hidden="1" x14ac:dyDescent="0.25">
      <c r="A78" s="2">
        <v>1</v>
      </c>
      <c r="B78" s="2">
        <v>15320</v>
      </c>
      <c r="C78" s="2" t="s">
        <v>504</v>
      </c>
      <c r="D78" s="2">
        <v>1310003</v>
      </c>
      <c r="E78" s="2" t="s">
        <v>504</v>
      </c>
      <c r="F78" s="2" t="str">
        <f t="shared" si="2"/>
        <v>1153201310003</v>
      </c>
      <c r="G78" s="2" t="s">
        <v>25</v>
      </c>
      <c r="H78" s="4">
        <v>35114.94</v>
      </c>
      <c r="I78" s="4">
        <v>0</v>
      </c>
      <c r="J78" s="4">
        <v>35114.94</v>
      </c>
      <c r="K78" s="4">
        <v>12043.36</v>
      </c>
      <c r="L78" s="4">
        <v>12043.36</v>
      </c>
      <c r="M78" s="4">
        <v>12043.36</v>
      </c>
      <c r="N78" s="4">
        <v>0</v>
      </c>
      <c r="O78" s="4">
        <v>23071.58</v>
      </c>
      <c r="P78">
        <f>INDEX(Full1!J:J,MATCH(F78,Full1!D:D,0))</f>
        <v>12043.36</v>
      </c>
      <c r="Q78" s="6">
        <f t="shared" si="3"/>
        <v>0</v>
      </c>
    </row>
    <row r="79" spans="1:17" hidden="1" x14ac:dyDescent="0.25">
      <c r="A79" s="2">
        <v>1</v>
      </c>
      <c r="B79" s="2">
        <v>15320</v>
      </c>
      <c r="C79" s="2" t="s">
        <v>504</v>
      </c>
      <c r="D79" s="2">
        <v>1310004</v>
      </c>
      <c r="E79" s="2" t="s">
        <v>504</v>
      </c>
      <c r="F79" s="2" t="str">
        <f t="shared" si="2"/>
        <v>1153201310004</v>
      </c>
      <c r="G79" s="2" t="s">
        <v>26</v>
      </c>
      <c r="H79" s="4">
        <v>33943.14</v>
      </c>
      <c r="I79" s="4">
        <v>0</v>
      </c>
      <c r="J79" s="4">
        <v>33943.14</v>
      </c>
      <c r="K79" s="4">
        <v>13180.92</v>
      </c>
      <c r="L79" s="4">
        <v>13180.92</v>
      </c>
      <c r="M79" s="4">
        <v>13180.92</v>
      </c>
      <c r="N79" s="4">
        <v>0</v>
      </c>
      <c r="O79" s="4">
        <v>20762.22</v>
      </c>
      <c r="P79">
        <f>INDEX(Full1!J:J,MATCH(F79,Full1!D:D,0))</f>
        <v>13180.92</v>
      </c>
      <c r="Q79" s="6">
        <f t="shared" si="3"/>
        <v>0</v>
      </c>
    </row>
    <row r="80" spans="1:17" hidden="1" x14ac:dyDescent="0.25">
      <c r="A80" s="2">
        <v>1</v>
      </c>
      <c r="B80" s="2">
        <v>15320</v>
      </c>
      <c r="C80" s="2" t="s">
        <v>504</v>
      </c>
      <c r="D80" s="2">
        <v>1310005</v>
      </c>
      <c r="E80" s="2" t="s">
        <v>504</v>
      </c>
      <c r="F80" s="2" t="str">
        <f t="shared" si="2"/>
        <v>1153201310005</v>
      </c>
      <c r="G80" s="2" t="s">
        <v>27</v>
      </c>
      <c r="H80" s="4">
        <v>0</v>
      </c>
      <c r="I80" s="4">
        <v>0</v>
      </c>
      <c r="J80" s="4">
        <v>0</v>
      </c>
      <c r="K80" s="4">
        <v>167</v>
      </c>
      <c r="L80" s="4">
        <v>167</v>
      </c>
      <c r="M80" s="4">
        <v>167</v>
      </c>
      <c r="N80" s="4">
        <v>0</v>
      </c>
      <c r="O80" s="4">
        <v>-167</v>
      </c>
      <c r="P80">
        <f>INDEX(Full1!J:J,MATCH(F80,Full1!D:D,0))</f>
        <v>167</v>
      </c>
      <c r="Q80" s="6">
        <f t="shared" si="3"/>
        <v>0</v>
      </c>
    </row>
    <row r="81" spans="1:17" hidden="1" x14ac:dyDescent="0.25">
      <c r="A81" s="2">
        <v>1</v>
      </c>
      <c r="B81" s="2">
        <v>15320</v>
      </c>
      <c r="C81" s="2" t="s">
        <v>504</v>
      </c>
      <c r="D81" s="2">
        <v>1500001</v>
      </c>
      <c r="E81" s="2" t="s">
        <v>504</v>
      </c>
      <c r="F81" s="2" t="str">
        <f t="shared" si="2"/>
        <v>1153201500001</v>
      </c>
      <c r="G81" s="2" t="s">
        <v>28</v>
      </c>
      <c r="H81" s="4">
        <v>0</v>
      </c>
      <c r="I81" s="4">
        <v>0</v>
      </c>
      <c r="J81" s="4">
        <v>0</v>
      </c>
      <c r="K81" s="4">
        <v>531.37</v>
      </c>
      <c r="L81" s="4">
        <v>531.37</v>
      </c>
      <c r="M81" s="4">
        <v>531.37</v>
      </c>
      <c r="N81" s="4">
        <v>0</v>
      </c>
      <c r="O81" s="4">
        <v>-531.37</v>
      </c>
      <c r="P81">
        <f>INDEX(Full1!J:J,MATCH(F81,Full1!D:D,0))</f>
        <v>531.37</v>
      </c>
      <c r="Q81" s="6">
        <f t="shared" si="3"/>
        <v>0</v>
      </c>
    </row>
    <row r="82" spans="1:17" hidden="1" x14ac:dyDescent="0.25">
      <c r="A82" s="2">
        <v>1</v>
      </c>
      <c r="B82" s="2">
        <v>15320</v>
      </c>
      <c r="C82" s="2" t="s">
        <v>504</v>
      </c>
      <c r="D82" s="2">
        <v>1500002</v>
      </c>
      <c r="E82" s="2" t="s">
        <v>504</v>
      </c>
      <c r="F82" s="2" t="str">
        <f t="shared" si="2"/>
        <v>1153201500002</v>
      </c>
      <c r="G82" s="2" t="s">
        <v>29</v>
      </c>
      <c r="H82" s="4">
        <v>2603.56</v>
      </c>
      <c r="I82" s="4">
        <v>6187.56</v>
      </c>
      <c r="J82" s="4">
        <v>8791.1200000000008</v>
      </c>
      <c r="K82" s="4">
        <v>6316.63</v>
      </c>
      <c r="L82" s="4">
        <v>6316.63</v>
      </c>
      <c r="M82" s="4">
        <v>6316.63</v>
      </c>
      <c r="N82" s="4">
        <v>0</v>
      </c>
      <c r="O82" s="4">
        <v>2474.4899999999998</v>
      </c>
      <c r="P82">
        <f>INDEX(Full1!J:J,MATCH(F82,Full1!D:D,0))</f>
        <v>6316.63</v>
      </c>
      <c r="Q82" s="6">
        <f t="shared" si="3"/>
        <v>0</v>
      </c>
    </row>
    <row r="83" spans="1:17" hidden="1" x14ac:dyDescent="0.25">
      <c r="A83" s="2">
        <v>1</v>
      </c>
      <c r="B83" s="2">
        <v>15320</v>
      </c>
      <c r="C83" s="2" t="s">
        <v>504</v>
      </c>
      <c r="D83" s="2">
        <v>1500003</v>
      </c>
      <c r="E83" s="2" t="s">
        <v>504</v>
      </c>
      <c r="F83" s="2" t="str">
        <f t="shared" si="2"/>
        <v>1153201500003</v>
      </c>
      <c r="G83" s="2" t="s">
        <v>49</v>
      </c>
      <c r="H83" s="4">
        <v>0</v>
      </c>
      <c r="I83" s="4">
        <v>0</v>
      </c>
      <c r="J83" s="4">
        <v>0</v>
      </c>
      <c r="K83" s="4">
        <v>393.22</v>
      </c>
      <c r="L83" s="4">
        <v>393.22</v>
      </c>
      <c r="M83" s="4">
        <v>393.22</v>
      </c>
      <c r="N83" s="4">
        <v>0</v>
      </c>
      <c r="O83" s="4">
        <v>-393.22</v>
      </c>
      <c r="P83">
        <f>INDEX(Full1!J:J,MATCH(F83,Full1!D:D,0))</f>
        <v>393.22</v>
      </c>
      <c r="Q83" s="6">
        <f t="shared" si="3"/>
        <v>0</v>
      </c>
    </row>
    <row r="84" spans="1:17" hidden="1" x14ac:dyDescent="0.25">
      <c r="A84" s="2">
        <v>1</v>
      </c>
      <c r="B84" s="2">
        <v>15320</v>
      </c>
      <c r="C84" s="2" t="s">
        <v>504</v>
      </c>
      <c r="D84" s="2">
        <v>1510002</v>
      </c>
      <c r="E84" s="2" t="s">
        <v>504</v>
      </c>
      <c r="F84" s="2" t="str">
        <f t="shared" si="2"/>
        <v>1153201510002</v>
      </c>
      <c r="G84" s="2" t="s">
        <v>32</v>
      </c>
      <c r="H84" s="4">
        <v>1600</v>
      </c>
      <c r="I84" s="4">
        <v>0</v>
      </c>
      <c r="J84" s="4">
        <v>1600</v>
      </c>
      <c r="K84" s="4">
        <v>4377.66</v>
      </c>
      <c r="L84" s="4">
        <v>4377.66</v>
      </c>
      <c r="M84" s="4">
        <v>4377.66</v>
      </c>
      <c r="N84" s="4">
        <v>0</v>
      </c>
      <c r="O84" s="4">
        <v>-2777.66</v>
      </c>
      <c r="P84">
        <f>INDEX(Full1!J:J,MATCH(F84,Full1!D:D,0))</f>
        <v>4377.66</v>
      </c>
      <c r="Q84" s="6">
        <f t="shared" si="3"/>
        <v>0</v>
      </c>
    </row>
    <row r="85" spans="1:17" hidden="1" x14ac:dyDescent="0.25">
      <c r="A85" s="2">
        <v>1</v>
      </c>
      <c r="B85" s="2">
        <v>15320</v>
      </c>
      <c r="C85" s="2" t="s">
        <v>504</v>
      </c>
      <c r="D85" s="2">
        <v>1600001</v>
      </c>
      <c r="E85" s="2" t="s">
        <v>504</v>
      </c>
      <c r="F85" s="2" t="str">
        <f t="shared" si="2"/>
        <v>1153201600001</v>
      </c>
      <c r="G85" s="2" t="s">
        <v>33</v>
      </c>
      <c r="H85" s="4">
        <v>127090.24000000001</v>
      </c>
      <c r="I85" s="4">
        <v>0</v>
      </c>
      <c r="J85" s="4">
        <v>127090.24000000001</v>
      </c>
      <c r="K85" s="4">
        <v>135331.38</v>
      </c>
      <c r="L85" s="4">
        <v>135331.38</v>
      </c>
      <c r="M85" s="4">
        <v>135331.38</v>
      </c>
      <c r="N85" s="4">
        <v>0</v>
      </c>
      <c r="O85" s="4">
        <v>-8241.14</v>
      </c>
      <c r="P85">
        <f>INDEX(Full1!J:J,MATCH(F85,Full1!D:D,0))</f>
        <v>135331.38</v>
      </c>
      <c r="Q85" s="6">
        <f t="shared" si="3"/>
        <v>0</v>
      </c>
    </row>
    <row r="86" spans="1:17" hidden="1" x14ac:dyDescent="0.25">
      <c r="A86" s="2">
        <v>1</v>
      </c>
      <c r="B86" s="2">
        <v>15320</v>
      </c>
      <c r="C86" s="2" t="s">
        <v>505</v>
      </c>
      <c r="D86" s="2">
        <v>2060001</v>
      </c>
      <c r="E86" s="2" t="s">
        <v>505</v>
      </c>
      <c r="F86" s="2" t="str">
        <f t="shared" si="2"/>
        <v>1153202060001</v>
      </c>
      <c r="G86" s="2" t="s">
        <v>34</v>
      </c>
      <c r="H86" s="4">
        <v>290.39999999999998</v>
      </c>
      <c r="I86" s="4">
        <v>0</v>
      </c>
      <c r="J86" s="4">
        <v>290.39999999999998</v>
      </c>
      <c r="K86" s="4">
        <v>290.39999999999998</v>
      </c>
      <c r="L86" s="4">
        <v>290.39999999999998</v>
      </c>
      <c r="M86" s="4">
        <v>290.39999999999998</v>
      </c>
      <c r="N86" s="4">
        <v>0</v>
      </c>
      <c r="O86" s="4">
        <v>0</v>
      </c>
      <c r="P86">
        <f>INDEX(Full1!J:J,MATCH(F86,Full1!D:D,0))</f>
        <v>290.39999999999998</v>
      </c>
      <c r="Q86" s="6">
        <f t="shared" si="3"/>
        <v>0</v>
      </c>
    </row>
    <row r="87" spans="1:17" hidden="1" x14ac:dyDescent="0.25">
      <c r="A87" s="2">
        <v>1</v>
      </c>
      <c r="B87" s="2">
        <v>15320</v>
      </c>
      <c r="C87" s="2" t="s">
        <v>505</v>
      </c>
      <c r="D87" s="2">
        <v>2160001</v>
      </c>
      <c r="E87" s="2" t="s">
        <v>505</v>
      </c>
      <c r="F87" s="2" t="str">
        <f t="shared" si="2"/>
        <v>1153202160001</v>
      </c>
      <c r="G87" s="2" t="s">
        <v>35</v>
      </c>
      <c r="H87" s="4">
        <v>500</v>
      </c>
      <c r="I87" s="4">
        <v>0</v>
      </c>
      <c r="J87" s="4">
        <v>500</v>
      </c>
      <c r="K87" s="4">
        <v>611.04999999999995</v>
      </c>
      <c r="L87" s="4">
        <v>0</v>
      </c>
      <c r="M87" s="4">
        <v>0</v>
      </c>
      <c r="N87" s="4">
        <v>0</v>
      </c>
      <c r="O87" s="4">
        <v>500</v>
      </c>
      <c r="P87">
        <f>INDEX(Full1!J:J,MATCH(F87,Full1!D:D,0))</f>
        <v>0</v>
      </c>
      <c r="Q87" s="6">
        <f t="shared" si="3"/>
        <v>0</v>
      </c>
    </row>
    <row r="88" spans="1:17" hidden="1" x14ac:dyDescent="0.25">
      <c r="A88" s="2">
        <v>1</v>
      </c>
      <c r="B88" s="2">
        <v>15320</v>
      </c>
      <c r="C88" s="2" t="s">
        <v>505</v>
      </c>
      <c r="D88" s="2">
        <v>2160002</v>
      </c>
      <c r="E88" s="2" t="s">
        <v>505</v>
      </c>
      <c r="F88" s="2" t="str">
        <f t="shared" si="2"/>
        <v>1153202160002</v>
      </c>
      <c r="G88" s="2" t="s">
        <v>36</v>
      </c>
      <c r="H88" s="4">
        <v>600</v>
      </c>
      <c r="I88" s="4">
        <v>0</v>
      </c>
      <c r="J88" s="4">
        <v>600</v>
      </c>
      <c r="K88" s="4">
        <v>0</v>
      </c>
      <c r="L88" s="4">
        <v>0</v>
      </c>
      <c r="M88" s="4">
        <v>0</v>
      </c>
      <c r="N88" s="4">
        <v>0</v>
      </c>
      <c r="O88" s="4">
        <v>600</v>
      </c>
      <c r="P88">
        <f>INDEX(Full1!J:J,MATCH(F88,Full1!D:D,0))</f>
        <v>0</v>
      </c>
      <c r="Q88" s="6">
        <f t="shared" si="3"/>
        <v>0</v>
      </c>
    </row>
    <row r="89" spans="1:17" hidden="1" x14ac:dyDescent="0.25">
      <c r="A89" s="2">
        <v>1</v>
      </c>
      <c r="B89" s="2">
        <v>15320</v>
      </c>
      <c r="C89" s="2" t="s">
        <v>505</v>
      </c>
      <c r="D89" s="2">
        <v>2200001</v>
      </c>
      <c r="E89" s="2" t="s">
        <v>505</v>
      </c>
      <c r="F89" s="2" t="str">
        <f t="shared" si="2"/>
        <v>1153202200001</v>
      </c>
      <c r="G89" s="2" t="s">
        <v>37</v>
      </c>
      <c r="H89" s="4">
        <v>0</v>
      </c>
      <c r="I89" s="4">
        <v>0</v>
      </c>
      <c r="J89" s="4">
        <v>0</v>
      </c>
      <c r="K89" s="4">
        <v>66.239999999999995</v>
      </c>
      <c r="L89" s="4">
        <v>66.239999999999995</v>
      </c>
      <c r="M89" s="4">
        <v>66.239999999999995</v>
      </c>
      <c r="N89" s="4">
        <v>0</v>
      </c>
      <c r="O89" s="4">
        <v>-66.239999999999995</v>
      </c>
      <c r="P89">
        <f>INDEX(Full1!J:J,MATCH(F89,Full1!D:D,0))</f>
        <v>66.239999999999995</v>
      </c>
      <c r="Q89" s="6">
        <f t="shared" si="3"/>
        <v>0</v>
      </c>
    </row>
    <row r="90" spans="1:17" hidden="1" x14ac:dyDescent="0.25">
      <c r="A90" s="2">
        <v>1</v>
      </c>
      <c r="B90" s="2">
        <v>15320</v>
      </c>
      <c r="C90" s="2" t="s">
        <v>505</v>
      </c>
      <c r="D90" s="2">
        <v>2200010</v>
      </c>
      <c r="E90" s="2" t="s">
        <v>505</v>
      </c>
      <c r="F90" s="2" t="str">
        <f t="shared" si="2"/>
        <v>1153202200010</v>
      </c>
      <c r="G90" s="2" t="s">
        <v>38</v>
      </c>
      <c r="H90" s="4">
        <v>381.16</v>
      </c>
      <c r="I90" s="4">
        <v>0</v>
      </c>
      <c r="J90" s="4">
        <v>381.16</v>
      </c>
      <c r="K90" s="4">
        <v>381.15</v>
      </c>
      <c r="L90" s="4">
        <v>335.67</v>
      </c>
      <c r="M90" s="4">
        <v>335.67</v>
      </c>
      <c r="N90" s="4">
        <v>0</v>
      </c>
      <c r="O90" s="4">
        <v>45.49</v>
      </c>
      <c r="P90">
        <f>INDEX(Full1!J:J,MATCH(F90,Full1!D:D,0))</f>
        <v>335.67</v>
      </c>
      <c r="Q90" s="6">
        <f t="shared" si="3"/>
        <v>0</v>
      </c>
    </row>
    <row r="91" spans="1:17" hidden="1" x14ac:dyDescent="0.25">
      <c r="A91" s="2">
        <v>1</v>
      </c>
      <c r="B91" s="2">
        <v>15320</v>
      </c>
      <c r="C91" s="2" t="s">
        <v>505</v>
      </c>
      <c r="D91" s="2">
        <v>2220001</v>
      </c>
      <c r="E91" s="2" t="s">
        <v>505</v>
      </c>
      <c r="F91" s="2" t="str">
        <f t="shared" si="2"/>
        <v>1153202220001</v>
      </c>
      <c r="G91" s="2" t="s">
        <v>39</v>
      </c>
      <c r="H91" s="4">
        <v>2500</v>
      </c>
      <c r="I91" s="4">
        <v>0</v>
      </c>
      <c r="J91" s="4">
        <v>2500</v>
      </c>
      <c r="K91" s="4">
        <v>1009.78</v>
      </c>
      <c r="L91" s="4">
        <v>743.14</v>
      </c>
      <c r="M91" s="4">
        <v>743.14</v>
      </c>
      <c r="N91" s="4">
        <v>0</v>
      </c>
      <c r="O91" s="4">
        <v>1756.86</v>
      </c>
      <c r="P91">
        <f>INDEX(Full1!J:J,MATCH(F91,Full1!D:D,0))</f>
        <v>743.14</v>
      </c>
      <c r="Q91" s="6">
        <f t="shared" si="3"/>
        <v>0</v>
      </c>
    </row>
    <row r="92" spans="1:17" hidden="1" x14ac:dyDescent="0.25">
      <c r="A92" s="2">
        <v>1</v>
      </c>
      <c r="B92" s="2">
        <v>15320</v>
      </c>
      <c r="C92" s="2" t="s">
        <v>505</v>
      </c>
      <c r="D92" s="2">
        <v>2279940</v>
      </c>
      <c r="E92" s="2" t="s">
        <v>505</v>
      </c>
      <c r="F92" s="2" t="str">
        <f t="shared" si="2"/>
        <v>1153202279940</v>
      </c>
      <c r="G92" s="2" t="s">
        <v>41</v>
      </c>
      <c r="H92" s="4">
        <v>2600</v>
      </c>
      <c r="I92" s="4">
        <v>0</v>
      </c>
      <c r="J92" s="4">
        <v>2600</v>
      </c>
      <c r="K92" s="4">
        <v>2662.31</v>
      </c>
      <c r="L92" s="4">
        <v>2662.31</v>
      </c>
      <c r="M92" s="4">
        <v>2662.31</v>
      </c>
      <c r="N92" s="4">
        <v>0</v>
      </c>
      <c r="O92" s="4">
        <v>-62.31</v>
      </c>
      <c r="P92">
        <f>INDEX(Full1!J:J,MATCH(F92,Full1!D:D,0))</f>
        <v>2662.31</v>
      </c>
      <c r="Q92" s="6">
        <f t="shared" si="3"/>
        <v>0</v>
      </c>
    </row>
    <row r="93" spans="1:17" hidden="1" x14ac:dyDescent="0.25">
      <c r="A93" s="2">
        <v>1</v>
      </c>
      <c r="B93" s="2">
        <v>16300</v>
      </c>
      <c r="C93" s="2" t="s">
        <v>504</v>
      </c>
      <c r="D93" s="2">
        <v>1300001</v>
      </c>
      <c r="E93" s="2" t="s">
        <v>504</v>
      </c>
      <c r="F93" s="2" t="str">
        <f t="shared" si="2"/>
        <v>1163001300001</v>
      </c>
      <c r="G93" s="2" t="s">
        <v>18</v>
      </c>
      <c r="H93" s="4">
        <v>62109.95</v>
      </c>
      <c r="I93" s="4">
        <v>0</v>
      </c>
      <c r="J93" s="4">
        <v>62109.95</v>
      </c>
      <c r="K93" s="4">
        <v>53804.72</v>
      </c>
      <c r="L93" s="4">
        <v>53804.72</v>
      </c>
      <c r="M93" s="4">
        <v>53804.72</v>
      </c>
      <c r="N93" s="4">
        <v>0</v>
      </c>
      <c r="O93" s="4">
        <v>8305.23</v>
      </c>
      <c r="P93">
        <f>INDEX(Full1!J:J,MATCH(F93,Full1!D:D,0))</f>
        <v>53804.72</v>
      </c>
      <c r="Q93" s="6">
        <f t="shared" si="3"/>
        <v>0</v>
      </c>
    </row>
    <row r="94" spans="1:17" hidden="1" x14ac:dyDescent="0.25">
      <c r="A94" s="2">
        <v>1</v>
      </c>
      <c r="B94" s="2">
        <v>16300</v>
      </c>
      <c r="C94" s="2" t="s">
        <v>504</v>
      </c>
      <c r="D94" s="2">
        <v>1300002</v>
      </c>
      <c r="E94" s="2" t="s">
        <v>504</v>
      </c>
      <c r="F94" s="2" t="str">
        <f t="shared" si="2"/>
        <v>1163001300002</v>
      </c>
      <c r="G94" s="2" t="s">
        <v>19</v>
      </c>
      <c r="H94" s="4">
        <v>9484.2800000000007</v>
      </c>
      <c r="I94" s="4">
        <v>0</v>
      </c>
      <c r="J94" s="4">
        <v>9484.2800000000007</v>
      </c>
      <c r="K94" s="4">
        <v>9359.69</v>
      </c>
      <c r="L94" s="4">
        <v>9359.69</v>
      </c>
      <c r="M94" s="4">
        <v>9359.69</v>
      </c>
      <c r="N94" s="4">
        <v>0</v>
      </c>
      <c r="O94" s="4">
        <v>124.59</v>
      </c>
      <c r="P94">
        <f>INDEX(Full1!J:J,MATCH(F94,Full1!D:D,0))</f>
        <v>9359.69</v>
      </c>
      <c r="Q94" s="6">
        <f t="shared" si="3"/>
        <v>0</v>
      </c>
    </row>
    <row r="95" spans="1:17" hidden="1" x14ac:dyDescent="0.25">
      <c r="A95" s="2">
        <v>1</v>
      </c>
      <c r="B95" s="2">
        <v>16300</v>
      </c>
      <c r="C95" s="2" t="s">
        <v>504</v>
      </c>
      <c r="D95" s="2">
        <v>1300101</v>
      </c>
      <c r="E95" s="2" t="s">
        <v>504</v>
      </c>
      <c r="F95" s="2" t="str">
        <f t="shared" si="2"/>
        <v>1163001300101</v>
      </c>
      <c r="G95" s="2" t="s">
        <v>20</v>
      </c>
      <c r="H95" s="4">
        <v>8000</v>
      </c>
      <c r="I95" s="4">
        <v>0</v>
      </c>
      <c r="J95" s="4">
        <v>8000</v>
      </c>
      <c r="K95" s="4">
        <v>11603.11</v>
      </c>
      <c r="L95" s="4">
        <v>11603.11</v>
      </c>
      <c r="M95" s="4">
        <v>11603.11</v>
      </c>
      <c r="N95" s="4">
        <v>0</v>
      </c>
      <c r="O95" s="4">
        <v>-3603.11</v>
      </c>
      <c r="P95">
        <f>INDEX(Full1!J:J,MATCH(F95,Full1!D:D,0))</f>
        <v>11603.11</v>
      </c>
      <c r="Q95" s="6">
        <f t="shared" si="3"/>
        <v>0</v>
      </c>
    </row>
    <row r="96" spans="1:17" hidden="1" x14ac:dyDescent="0.25">
      <c r="A96" s="2">
        <v>1</v>
      </c>
      <c r="B96" s="2">
        <v>16300</v>
      </c>
      <c r="C96" s="2" t="s">
        <v>504</v>
      </c>
      <c r="D96" s="2">
        <v>1300201</v>
      </c>
      <c r="E96" s="2" t="s">
        <v>504</v>
      </c>
      <c r="F96" s="2" t="str">
        <f t="shared" si="2"/>
        <v>1163001300201</v>
      </c>
      <c r="G96" s="2" t="s">
        <v>21</v>
      </c>
      <c r="H96" s="4">
        <v>34556.76</v>
      </c>
      <c r="I96" s="4">
        <v>0</v>
      </c>
      <c r="J96" s="4">
        <v>34556.76</v>
      </c>
      <c r="K96" s="4">
        <v>29923.88</v>
      </c>
      <c r="L96" s="4">
        <v>29923.88</v>
      </c>
      <c r="M96" s="4">
        <v>29923.88</v>
      </c>
      <c r="N96" s="4">
        <v>0</v>
      </c>
      <c r="O96" s="4">
        <v>4632.88</v>
      </c>
      <c r="P96">
        <f>INDEX(Full1!J:J,MATCH(F96,Full1!D:D,0))</f>
        <v>29923.88</v>
      </c>
      <c r="Q96" s="6">
        <f t="shared" si="3"/>
        <v>0</v>
      </c>
    </row>
    <row r="97" spans="1:17" hidden="1" x14ac:dyDescent="0.25">
      <c r="A97" s="2">
        <v>1</v>
      </c>
      <c r="B97" s="2">
        <v>16300</v>
      </c>
      <c r="C97" s="2" t="s">
        <v>504</v>
      </c>
      <c r="D97" s="2">
        <v>1300202</v>
      </c>
      <c r="E97" s="2" t="s">
        <v>504</v>
      </c>
      <c r="F97" s="2" t="str">
        <f t="shared" si="2"/>
        <v>1163001300202</v>
      </c>
      <c r="G97" s="2" t="s">
        <v>22</v>
      </c>
      <c r="H97" s="4">
        <v>36184.54</v>
      </c>
      <c r="I97" s="4">
        <v>0</v>
      </c>
      <c r="J97" s="4">
        <v>36184.54</v>
      </c>
      <c r="K97" s="4">
        <v>31704.71</v>
      </c>
      <c r="L97" s="4">
        <v>31704.71</v>
      </c>
      <c r="M97" s="4">
        <v>31704.71</v>
      </c>
      <c r="N97" s="4">
        <v>0</v>
      </c>
      <c r="O97" s="4">
        <v>4479.83</v>
      </c>
      <c r="P97">
        <f>INDEX(Full1!J:J,MATCH(F97,Full1!D:D,0))</f>
        <v>31704.71</v>
      </c>
      <c r="Q97" s="6">
        <f t="shared" si="3"/>
        <v>0</v>
      </c>
    </row>
    <row r="98" spans="1:17" hidden="1" x14ac:dyDescent="0.25">
      <c r="A98" s="2">
        <v>1</v>
      </c>
      <c r="B98" s="2">
        <v>16300</v>
      </c>
      <c r="C98" s="2" t="s">
        <v>504</v>
      </c>
      <c r="D98" s="2">
        <v>1310001</v>
      </c>
      <c r="E98" s="2" t="s">
        <v>504</v>
      </c>
      <c r="F98" s="2" t="str">
        <f t="shared" si="2"/>
        <v>1163001310001</v>
      </c>
      <c r="G98" s="2" t="s">
        <v>23</v>
      </c>
      <c r="H98" s="4">
        <v>35491.4</v>
      </c>
      <c r="I98" s="4">
        <v>0</v>
      </c>
      <c r="J98" s="4">
        <v>35491.4</v>
      </c>
      <c r="K98" s="4">
        <v>48343.99</v>
      </c>
      <c r="L98" s="4">
        <v>48343.99</v>
      </c>
      <c r="M98" s="4">
        <v>48343.99</v>
      </c>
      <c r="N98" s="4">
        <v>0</v>
      </c>
      <c r="O98" s="4">
        <v>-12852.59</v>
      </c>
      <c r="P98">
        <f>INDEX(Full1!J:J,MATCH(F98,Full1!D:D,0))</f>
        <v>48343.99</v>
      </c>
      <c r="Q98" s="6">
        <f t="shared" si="3"/>
        <v>0</v>
      </c>
    </row>
    <row r="99" spans="1:17" hidden="1" x14ac:dyDescent="0.25">
      <c r="A99" s="2">
        <v>1</v>
      </c>
      <c r="B99" s="2">
        <v>16300</v>
      </c>
      <c r="C99" s="2" t="s">
        <v>504</v>
      </c>
      <c r="D99" s="2">
        <v>1310002</v>
      </c>
      <c r="E99" s="2" t="s">
        <v>504</v>
      </c>
      <c r="F99" s="2" t="str">
        <f t="shared" si="2"/>
        <v>1163001310002</v>
      </c>
      <c r="G99" s="2" t="s">
        <v>24</v>
      </c>
      <c r="H99" s="4">
        <v>874.16</v>
      </c>
      <c r="I99" s="4">
        <v>0</v>
      </c>
      <c r="J99" s="4">
        <v>874.16</v>
      </c>
      <c r="K99" s="4">
        <v>1106.03</v>
      </c>
      <c r="L99" s="4">
        <v>1106.03</v>
      </c>
      <c r="M99" s="4">
        <v>1106.03</v>
      </c>
      <c r="N99" s="4">
        <v>0</v>
      </c>
      <c r="O99" s="4">
        <v>-231.87</v>
      </c>
      <c r="P99">
        <f>INDEX(Full1!J:J,MATCH(F99,Full1!D:D,0))</f>
        <v>1106.03</v>
      </c>
      <c r="Q99" s="6">
        <f t="shared" si="3"/>
        <v>0</v>
      </c>
    </row>
    <row r="100" spans="1:17" hidden="1" x14ac:dyDescent="0.25">
      <c r="A100" s="2">
        <v>1</v>
      </c>
      <c r="B100" s="2">
        <v>16300</v>
      </c>
      <c r="C100" s="2" t="s">
        <v>504</v>
      </c>
      <c r="D100" s="2">
        <v>1310003</v>
      </c>
      <c r="E100" s="2" t="s">
        <v>504</v>
      </c>
      <c r="F100" s="2" t="str">
        <f t="shared" si="2"/>
        <v>1163001310003</v>
      </c>
      <c r="G100" s="2" t="s">
        <v>25</v>
      </c>
      <c r="H100" s="4">
        <v>19746.72</v>
      </c>
      <c r="I100" s="4">
        <v>0</v>
      </c>
      <c r="J100" s="4">
        <v>19746.72</v>
      </c>
      <c r="K100" s="4">
        <v>26886.86</v>
      </c>
      <c r="L100" s="4">
        <v>26886.86</v>
      </c>
      <c r="M100" s="4">
        <v>26886.86</v>
      </c>
      <c r="N100" s="4">
        <v>0</v>
      </c>
      <c r="O100" s="4">
        <v>-7140.14</v>
      </c>
      <c r="P100">
        <f>INDEX(Full1!J:J,MATCH(F100,Full1!D:D,0))</f>
        <v>26886.86</v>
      </c>
      <c r="Q100" s="6">
        <f t="shared" si="3"/>
        <v>0</v>
      </c>
    </row>
    <row r="101" spans="1:17" hidden="1" x14ac:dyDescent="0.25">
      <c r="A101" s="2">
        <v>1</v>
      </c>
      <c r="B101" s="2">
        <v>16300</v>
      </c>
      <c r="C101" s="2" t="s">
        <v>504</v>
      </c>
      <c r="D101" s="2">
        <v>1310004</v>
      </c>
      <c r="E101" s="2" t="s">
        <v>504</v>
      </c>
      <c r="F101" s="2" t="str">
        <f t="shared" si="2"/>
        <v>1163001310004</v>
      </c>
      <c r="G101" s="2" t="s">
        <v>26</v>
      </c>
      <c r="H101" s="4">
        <v>19213.04</v>
      </c>
      <c r="I101" s="4">
        <v>0</v>
      </c>
      <c r="J101" s="4">
        <v>19213.04</v>
      </c>
      <c r="K101" s="4">
        <v>26159.71</v>
      </c>
      <c r="L101" s="4">
        <v>26159.71</v>
      </c>
      <c r="M101" s="4">
        <v>26159.71</v>
      </c>
      <c r="N101" s="4">
        <v>0</v>
      </c>
      <c r="O101" s="4">
        <v>-6946.67</v>
      </c>
      <c r="P101">
        <f>INDEX(Full1!J:J,MATCH(F101,Full1!D:D,0))</f>
        <v>26159.71</v>
      </c>
      <c r="Q101" s="6">
        <f t="shared" si="3"/>
        <v>0</v>
      </c>
    </row>
    <row r="102" spans="1:17" hidden="1" x14ac:dyDescent="0.25">
      <c r="A102" s="2">
        <v>1</v>
      </c>
      <c r="B102" s="2">
        <v>16300</v>
      </c>
      <c r="C102" s="2" t="s">
        <v>504</v>
      </c>
      <c r="D102" s="2">
        <v>1310005</v>
      </c>
      <c r="E102" s="2" t="s">
        <v>504</v>
      </c>
      <c r="F102" s="2" t="str">
        <f t="shared" si="2"/>
        <v>1163001310005</v>
      </c>
      <c r="G102" s="2" t="s">
        <v>27</v>
      </c>
      <c r="H102" s="4">
        <v>0</v>
      </c>
      <c r="I102" s="4">
        <v>0</v>
      </c>
      <c r="J102" s="4">
        <v>0</v>
      </c>
      <c r="K102" s="4">
        <v>2240.4699999999998</v>
      </c>
      <c r="L102" s="4">
        <v>2240.4699999999998</v>
      </c>
      <c r="M102" s="4">
        <v>2240.4699999999998</v>
      </c>
      <c r="N102" s="4">
        <v>0</v>
      </c>
      <c r="O102" s="4">
        <v>-2240.4699999999998</v>
      </c>
      <c r="P102">
        <f>INDEX(Full1!J:J,MATCH(F102,Full1!D:D,0))</f>
        <v>2240.4699999999998</v>
      </c>
      <c r="Q102" s="6">
        <f t="shared" si="3"/>
        <v>0</v>
      </c>
    </row>
    <row r="103" spans="1:17" hidden="1" x14ac:dyDescent="0.25">
      <c r="A103" s="2">
        <v>1</v>
      </c>
      <c r="B103" s="2">
        <v>16300</v>
      </c>
      <c r="C103" s="2" t="s">
        <v>504</v>
      </c>
      <c r="D103" s="2">
        <v>1500002</v>
      </c>
      <c r="E103" s="2" t="s">
        <v>504</v>
      </c>
      <c r="F103" s="2" t="str">
        <f t="shared" si="2"/>
        <v>1163001500002</v>
      </c>
      <c r="G103" s="2" t="s">
        <v>29</v>
      </c>
      <c r="H103" s="4">
        <v>0</v>
      </c>
      <c r="I103" s="4">
        <v>2673.25</v>
      </c>
      <c r="J103" s="4">
        <v>2673.25</v>
      </c>
      <c r="K103" s="4">
        <v>1178.6199999999999</v>
      </c>
      <c r="L103" s="4">
        <v>1178.6199999999999</v>
      </c>
      <c r="M103" s="4">
        <v>1178.6199999999999</v>
      </c>
      <c r="N103" s="4">
        <v>0</v>
      </c>
      <c r="O103" s="4">
        <v>1494.63</v>
      </c>
      <c r="P103">
        <f>INDEX(Full1!J:J,MATCH(F103,Full1!D:D,0))</f>
        <v>1178.6199999999999</v>
      </c>
      <c r="Q103" s="6">
        <f t="shared" si="3"/>
        <v>0</v>
      </c>
    </row>
    <row r="104" spans="1:17" hidden="1" x14ac:dyDescent="0.25">
      <c r="A104" s="2">
        <v>1</v>
      </c>
      <c r="B104" s="2">
        <v>16300</v>
      </c>
      <c r="C104" s="2" t="s">
        <v>504</v>
      </c>
      <c r="D104" s="2">
        <v>1500003</v>
      </c>
      <c r="E104" s="2" t="s">
        <v>504</v>
      </c>
      <c r="F104" s="2" t="str">
        <f t="shared" si="2"/>
        <v>1163001500003</v>
      </c>
      <c r="G104" s="2" t="s">
        <v>49</v>
      </c>
      <c r="H104" s="4">
        <v>0</v>
      </c>
      <c r="I104" s="4">
        <v>0</v>
      </c>
      <c r="J104" s="4">
        <v>0</v>
      </c>
      <c r="K104" s="4">
        <v>1494.61</v>
      </c>
      <c r="L104" s="4">
        <v>1494.61</v>
      </c>
      <c r="M104" s="4">
        <v>1494.61</v>
      </c>
      <c r="N104" s="4">
        <v>0</v>
      </c>
      <c r="O104" s="4">
        <v>-1494.61</v>
      </c>
      <c r="P104">
        <f>INDEX(Full1!J:J,MATCH(F104,Full1!D:D,0))</f>
        <v>1494.61</v>
      </c>
      <c r="Q104" s="6">
        <f t="shared" si="3"/>
        <v>0</v>
      </c>
    </row>
    <row r="105" spans="1:17" hidden="1" x14ac:dyDescent="0.25">
      <c r="A105" s="2">
        <v>1</v>
      </c>
      <c r="B105" s="2">
        <v>16300</v>
      </c>
      <c r="C105" s="2" t="s">
        <v>504</v>
      </c>
      <c r="D105" s="2">
        <v>1510002</v>
      </c>
      <c r="E105" s="2" t="s">
        <v>504</v>
      </c>
      <c r="F105" s="2" t="str">
        <f t="shared" si="2"/>
        <v>1163001510002</v>
      </c>
      <c r="G105" s="2" t="s">
        <v>32</v>
      </c>
      <c r="H105" s="4">
        <v>7500</v>
      </c>
      <c r="I105" s="4">
        <v>0</v>
      </c>
      <c r="J105" s="4">
        <v>7500</v>
      </c>
      <c r="K105" s="4">
        <v>8359.68</v>
      </c>
      <c r="L105" s="4">
        <v>8359.68</v>
      </c>
      <c r="M105" s="4">
        <v>8359.68</v>
      </c>
      <c r="N105" s="4">
        <v>0</v>
      </c>
      <c r="O105" s="4">
        <v>-859.68</v>
      </c>
      <c r="P105">
        <f>INDEX(Full1!J:J,MATCH(F105,Full1!D:D,0))</f>
        <v>8359.68</v>
      </c>
      <c r="Q105" s="6">
        <f t="shared" si="3"/>
        <v>0</v>
      </c>
    </row>
    <row r="106" spans="1:17" hidden="1" x14ac:dyDescent="0.25">
      <c r="A106" s="2">
        <v>1</v>
      </c>
      <c r="B106" s="2">
        <v>16300</v>
      </c>
      <c r="C106" s="2" t="s">
        <v>504</v>
      </c>
      <c r="D106" s="2">
        <v>1600001</v>
      </c>
      <c r="E106" s="2" t="s">
        <v>504</v>
      </c>
      <c r="F106" s="2" t="str">
        <f t="shared" si="2"/>
        <v>1163001600001</v>
      </c>
      <c r="G106" s="2" t="s">
        <v>33</v>
      </c>
      <c r="H106" s="4">
        <v>68685.31</v>
      </c>
      <c r="I106" s="4">
        <v>0</v>
      </c>
      <c r="J106" s="4">
        <v>68685.31</v>
      </c>
      <c r="K106" s="4">
        <v>74445.490000000005</v>
      </c>
      <c r="L106" s="4">
        <v>74445.490000000005</v>
      </c>
      <c r="M106" s="4">
        <v>74445.490000000005</v>
      </c>
      <c r="N106" s="4">
        <v>0</v>
      </c>
      <c r="O106" s="4">
        <v>-5760.18</v>
      </c>
      <c r="P106">
        <f>INDEX(Full1!J:J,MATCH(F106,Full1!D:D,0))</f>
        <v>74445.490000000005</v>
      </c>
      <c r="Q106" s="6">
        <f t="shared" si="3"/>
        <v>0</v>
      </c>
    </row>
    <row r="107" spans="1:17" hidden="1" x14ac:dyDescent="0.25">
      <c r="A107" s="2">
        <v>1</v>
      </c>
      <c r="B107" s="2">
        <v>16400</v>
      </c>
      <c r="C107" s="2" t="s">
        <v>504</v>
      </c>
      <c r="D107" s="2">
        <v>1300001</v>
      </c>
      <c r="E107" s="2" t="s">
        <v>504</v>
      </c>
      <c r="F107" s="2" t="str">
        <f t="shared" si="2"/>
        <v>1164001300001</v>
      </c>
      <c r="G107" s="2" t="s">
        <v>18</v>
      </c>
      <c r="H107" s="4">
        <v>18554.560000000001</v>
      </c>
      <c r="I107" s="4">
        <v>-1500</v>
      </c>
      <c r="J107" s="4">
        <v>17054.560000000001</v>
      </c>
      <c r="K107" s="4">
        <v>22110.05</v>
      </c>
      <c r="L107" s="4">
        <v>22110.05</v>
      </c>
      <c r="M107" s="4">
        <v>22110.05</v>
      </c>
      <c r="N107" s="4">
        <v>0</v>
      </c>
      <c r="O107" s="4">
        <v>-5055.49</v>
      </c>
      <c r="P107">
        <f>INDEX(Full1!J:J,MATCH(F107,Full1!D:D,0))</f>
        <v>22110.05</v>
      </c>
      <c r="Q107" s="6">
        <f t="shared" si="3"/>
        <v>0</v>
      </c>
    </row>
    <row r="108" spans="1:17" hidden="1" x14ac:dyDescent="0.25">
      <c r="A108" s="2">
        <v>1</v>
      </c>
      <c r="B108" s="2">
        <v>16400</v>
      </c>
      <c r="C108" s="2" t="s">
        <v>504</v>
      </c>
      <c r="D108" s="2">
        <v>1300002</v>
      </c>
      <c r="E108" s="2" t="s">
        <v>504</v>
      </c>
      <c r="F108" s="2" t="str">
        <f t="shared" si="2"/>
        <v>1164001300002</v>
      </c>
      <c r="G108" s="2" t="s">
        <v>19</v>
      </c>
      <c r="H108" s="4">
        <v>3339.88</v>
      </c>
      <c r="I108" s="4">
        <v>0</v>
      </c>
      <c r="J108" s="4">
        <v>3339.88</v>
      </c>
      <c r="K108" s="4">
        <v>3870.03</v>
      </c>
      <c r="L108" s="4">
        <v>3870.03</v>
      </c>
      <c r="M108" s="4">
        <v>3870.03</v>
      </c>
      <c r="N108" s="4">
        <v>0</v>
      </c>
      <c r="O108" s="4">
        <v>-530.15</v>
      </c>
      <c r="P108">
        <f>INDEX(Full1!J:J,MATCH(F108,Full1!D:D,0))</f>
        <v>3870.03</v>
      </c>
      <c r="Q108" s="6">
        <f t="shared" si="3"/>
        <v>0</v>
      </c>
    </row>
    <row r="109" spans="1:17" hidden="1" x14ac:dyDescent="0.25">
      <c r="A109" s="2">
        <v>1</v>
      </c>
      <c r="B109" s="2">
        <v>16400</v>
      </c>
      <c r="C109" s="2" t="s">
        <v>504</v>
      </c>
      <c r="D109" s="2">
        <v>1300101</v>
      </c>
      <c r="E109" s="2" t="s">
        <v>504</v>
      </c>
      <c r="F109" s="2" t="str">
        <f t="shared" si="2"/>
        <v>1164001300101</v>
      </c>
      <c r="G109" s="2" t="s">
        <v>20</v>
      </c>
      <c r="H109" s="4">
        <v>200</v>
      </c>
      <c r="I109" s="4">
        <v>0</v>
      </c>
      <c r="J109" s="4">
        <v>200</v>
      </c>
      <c r="K109" s="4">
        <v>100.87</v>
      </c>
      <c r="L109" s="4">
        <v>100.87</v>
      </c>
      <c r="M109" s="4">
        <v>100.87</v>
      </c>
      <c r="N109" s="4">
        <v>0</v>
      </c>
      <c r="O109" s="4">
        <v>99.13</v>
      </c>
      <c r="P109">
        <f>INDEX(Full1!J:J,MATCH(F109,Full1!D:D,0))</f>
        <v>100.87</v>
      </c>
      <c r="Q109" s="6">
        <f t="shared" si="3"/>
        <v>0</v>
      </c>
    </row>
    <row r="110" spans="1:17" hidden="1" x14ac:dyDescent="0.25">
      <c r="A110" s="2">
        <v>1</v>
      </c>
      <c r="B110" s="2">
        <v>16400</v>
      </c>
      <c r="C110" s="2" t="s">
        <v>504</v>
      </c>
      <c r="D110" s="2">
        <v>1300201</v>
      </c>
      <c r="E110" s="2" t="s">
        <v>504</v>
      </c>
      <c r="F110" s="2" t="str">
        <f t="shared" si="2"/>
        <v>1164001300201</v>
      </c>
      <c r="G110" s="2" t="s">
        <v>21</v>
      </c>
      <c r="H110" s="4">
        <v>10600.1</v>
      </c>
      <c r="I110" s="4">
        <v>0</v>
      </c>
      <c r="J110" s="4">
        <v>10600.1</v>
      </c>
      <c r="K110" s="4">
        <v>12576.2</v>
      </c>
      <c r="L110" s="4">
        <v>12576.2</v>
      </c>
      <c r="M110" s="4">
        <v>12576.2</v>
      </c>
      <c r="N110" s="4">
        <v>0</v>
      </c>
      <c r="O110" s="4">
        <v>-1976.1</v>
      </c>
      <c r="P110">
        <f>INDEX(Full1!J:J,MATCH(F110,Full1!D:D,0))</f>
        <v>12576.2</v>
      </c>
      <c r="Q110" s="6">
        <f t="shared" si="3"/>
        <v>0</v>
      </c>
    </row>
    <row r="111" spans="1:17" hidden="1" x14ac:dyDescent="0.25">
      <c r="A111" s="2">
        <v>1</v>
      </c>
      <c r="B111" s="2">
        <v>16400</v>
      </c>
      <c r="C111" s="2" t="s">
        <v>504</v>
      </c>
      <c r="D111" s="2">
        <v>1300202</v>
      </c>
      <c r="E111" s="2" t="s">
        <v>504</v>
      </c>
      <c r="F111" s="2" t="str">
        <f t="shared" si="2"/>
        <v>1164001300202</v>
      </c>
      <c r="G111" s="2" t="s">
        <v>22</v>
      </c>
      <c r="H111" s="4">
        <v>11975.88</v>
      </c>
      <c r="I111" s="4">
        <v>0</v>
      </c>
      <c r="J111" s="4">
        <v>11975.88</v>
      </c>
      <c r="K111" s="4">
        <v>13909</v>
      </c>
      <c r="L111" s="4">
        <v>13909</v>
      </c>
      <c r="M111" s="4">
        <v>13909</v>
      </c>
      <c r="N111" s="4">
        <v>0</v>
      </c>
      <c r="O111" s="4">
        <v>-1933.12</v>
      </c>
      <c r="P111">
        <f>INDEX(Full1!J:J,MATCH(F111,Full1!D:D,0))</f>
        <v>13909</v>
      </c>
      <c r="Q111" s="6">
        <f t="shared" si="3"/>
        <v>0</v>
      </c>
    </row>
    <row r="112" spans="1:17" hidden="1" x14ac:dyDescent="0.25">
      <c r="A112" s="2">
        <v>1</v>
      </c>
      <c r="B112" s="2">
        <v>16400</v>
      </c>
      <c r="C112" s="2" t="s">
        <v>504</v>
      </c>
      <c r="D112" s="2">
        <v>1500002</v>
      </c>
      <c r="E112" s="2" t="s">
        <v>504</v>
      </c>
      <c r="F112" s="2" t="str">
        <f t="shared" si="2"/>
        <v>1164001500002</v>
      </c>
      <c r="G112" s="2" t="s">
        <v>29</v>
      </c>
      <c r="H112" s="4">
        <v>12000</v>
      </c>
      <c r="I112" s="4">
        <v>251.92</v>
      </c>
      <c r="J112" s="4">
        <v>12251.92</v>
      </c>
      <c r="K112" s="4">
        <v>14972.64</v>
      </c>
      <c r="L112" s="4">
        <v>14972.64</v>
      </c>
      <c r="M112" s="4">
        <v>14972.64</v>
      </c>
      <c r="N112" s="4">
        <v>0</v>
      </c>
      <c r="O112" s="4">
        <v>-2720.72</v>
      </c>
      <c r="P112">
        <f>INDEX(Full1!J:J,MATCH(F112,Full1!D:D,0))</f>
        <v>14972.64</v>
      </c>
      <c r="Q112" s="6">
        <f t="shared" si="3"/>
        <v>0</v>
      </c>
    </row>
    <row r="113" spans="1:17" hidden="1" x14ac:dyDescent="0.25">
      <c r="A113" s="2">
        <v>1</v>
      </c>
      <c r="B113" s="2">
        <v>16400</v>
      </c>
      <c r="C113" s="2" t="s">
        <v>504</v>
      </c>
      <c r="D113" s="2">
        <v>1500003</v>
      </c>
      <c r="E113" s="2" t="s">
        <v>504</v>
      </c>
      <c r="F113" s="2" t="str">
        <f t="shared" si="2"/>
        <v>1164001500003</v>
      </c>
      <c r="G113" s="2" t="s">
        <v>30</v>
      </c>
      <c r="H113" s="4">
        <v>1500</v>
      </c>
      <c r="I113" s="4">
        <v>0</v>
      </c>
      <c r="J113" s="4">
        <v>1500</v>
      </c>
      <c r="K113" s="4">
        <v>1492.46</v>
      </c>
      <c r="L113" s="4">
        <v>1492.46</v>
      </c>
      <c r="M113" s="4">
        <v>1492.46</v>
      </c>
      <c r="N113" s="4">
        <v>0</v>
      </c>
      <c r="O113" s="4">
        <v>7.54</v>
      </c>
      <c r="P113">
        <f>INDEX(Full1!J:J,MATCH(F113,Full1!D:D,0))</f>
        <v>1492.46</v>
      </c>
      <c r="Q113" s="6">
        <f t="shared" si="3"/>
        <v>0</v>
      </c>
    </row>
    <row r="114" spans="1:17" hidden="1" x14ac:dyDescent="0.25">
      <c r="A114" s="2">
        <v>1</v>
      </c>
      <c r="B114" s="2">
        <v>16400</v>
      </c>
      <c r="C114" s="2" t="s">
        <v>504</v>
      </c>
      <c r="D114" s="2">
        <v>1510002</v>
      </c>
      <c r="E114" s="2" t="s">
        <v>504</v>
      </c>
      <c r="F114" s="2" t="str">
        <f t="shared" si="2"/>
        <v>1164001510002</v>
      </c>
      <c r="G114" s="2" t="s">
        <v>32</v>
      </c>
      <c r="H114" s="4">
        <v>300</v>
      </c>
      <c r="I114" s="4">
        <v>0</v>
      </c>
      <c r="J114" s="4">
        <v>300</v>
      </c>
      <c r="K114" s="4">
        <v>0</v>
      </c>
      <c r="L114" s="4">
        <v>0</v>
      </c>
      <c r="M114" s="4">
        <v>0</v>
      </c>
      <c r="N114" s="4">
        <v>0</v>
      </c>
      <c r="O114" s="4">
        <v>300</v>
      </c>
      <c r="P114">
        <f>INDEX(Full1!J:J,MATCH(F114,Full1!D:D,0))</f>
        <v>0</v>
      </c>
      <c r="Q114" s="6">
        <f t="shared" si="3"/>
        <v>0</v>
      </c>
    </row>
    <row r="115" spans="1:17" hidden="1" x14ac:dyDescent="0.25">
      <c r="A115" s="2">
        <v>1</v>
      </c>
      <c r="B115" s="2">
        <v>16400</v>
      </c>
      <c r="C115" s="2" t="s">
        <v>504</v>
      </c>
      <c r="D115" s="2">
        <v>1600001</v>
      </c>
      <c r="E115" s="2" t="s">
        <v>504</v>
      </c>
      <c r="F115" s="2" t="str">
        <f t="shared" si="2"/>
        <v>1164001600001</v>
      </c>
      <c r="G115" s="2" t="s">
        <v>33</v>
      </c>
      <c r="H115" s="4">
        <v>14032.68</v>
      </c>
      <c r="I115" s="4">
        <v>0</v>
      </c>
      <c r="J115" s="4">
        <v>14032.68</v>
      </c>
      <c r="K115" s="4">
        <v>1033.0999999999999</v>
      </c>
      <c r="L115" s="4">
        <v>1033.0999999999999</v>
      </c>
      <c r="M115" s="4">
        <v>1033.0999999999999</v>
      </c>
      <c r="N115" s="4">
        <v>0</v>
      </c>
      <c r="O115" s="4">
        <v>12999.58</v>
      </c>
      <c r="P115">
        <f>INDEX(Full1!J:J,MATCH(F115,Full1!D:D,0))</f>
        <v>1033.0999999999999</v>
      </c>
      <c r="Q115" s="6">
        <f t="shared" si="3"/>
        <v>0</v>
      </c>
    </row>
    <row r="116" spans="1:17" hidden="1" x14ac:dyDescent="0.25">
      <c r="A116" s="2">
        <v>1</v>
      </c>
      <c r="B116" s="2">
        <v>16500</v>
      </c>
      <c r="C116" s="2" t="s">
        <v>504</v>
      </c>
      <c r="D116" s="2">
        <v>1300001</v>
      </c>
      <c r="E116" s="2" t="s">
        <v>504</v>
      </c>
      <c r="F116" s="2" t="str">
        <f t="shared" si="2"/>
        <v>1165001300001</v>
      </c>
      <c r="G116" s="2" t="s">
        <v>18</v>
      </c>
      <c r="H116" s="4">
        <v>34268.370000000003</v>
      </c>
      <c r="I116" s="4">
        <v>0</v>
      </c>
      <c r="J116" s="4">
        <v>34268.370000000003</v>
      </c>
      <c r="K116" s="4">
        <v>11538.76</v>
      </c>
      <c r="L116" s="4">
        <v>11538.76</v>
      </c>
      <c r="M116" s="4">
        <v>11538.76</v>
      </c>
      <c r="N116" s="4">
        <v>0</v>
      </c>
      <c r="O116" s="4">
        <v>22729.61</v>
      </c>
      <c r="P116">
        <f>INDEX(Full1!J:J,MATCH(F116,Full1!D:D,0))</f>
        <v>11538.76</v>
      </c>
      <c r="Q116" s="6">
        <f t="shared" si="3"/>
        <v>0</v>
      </c>
    </row>
    <row r="117" spans="1:17" hidden="1" x14ac:dyDescent="0.25">
      <c r="A117" s="2">
        <v>1</v>
      </c>
      <c r="B117" s="2">
        <v>16500</v>
      </c>
      <c r="C117" s="2" t="s">
        <v>504</v>
      </c>
      <c r="D117" s="2">
        <v>1300002</v>
      </c>
      <c r="E117" s="2" t="s">
        <v>504</v>
      </c>
      <c r="F117" s="2" t="str">
        <f t="shared" si="2"/>
        <v>1165001300002</v>
      </c>
      <c r="G117" s="2" t="s">
        <v>19</v>
      </c>
      <c r="H117" s="4">
        <v>4599.3</v>
      </c>
      <c r="I117" s="4">
        <v>0</v>
      </c>
      <c r="J117" s="4">
        <v>4599.3</v>
      </c>
      <c r="K117" s="4">
        <v>4644.42</v>
      </c>
      <c r="L117" s="4">
        <v>4644.42</v>
      </c>
      <c r="M117" s="4">
        <v>4644.42</v>
      </c>
      <c r="N117" s="4">
        <v>0</v>
      </c>
      <c r="O117" s="4">
        <v>-45.12</v>
      </c>
      <c r="P117">
        <f>INDEX(Full1!J:J,MATCH(F117,Full1!D:D,0))</f>
        <v>4644.42</v>
      </c>
      <c r="Q117" s="6">
        <f t="shared" si="3"/>
        <v>0</v>
      </c>
    </row>
    <row r="118" spans="1:17" hidden="1" x14ac:dyDescent="0.25">
      <c r="A118" s="2">
        <v>1</v>
      </c>
      <c r="B118" s="2">
        <v>16500</v>
      </c>
      <c r="C118" s="2" t="s">
        <v>504</v>
      </c>
      <c r="D118" s="2">
        <v>1300101</v>
      </c>
      <c r="E118" s="2" t="s">
        <v>504</v>
      </c>
      <c r="F118" s="2" t="str">
        <f t="shared" si="2"/>
        <v>1165001300101</v>
      </c>
      <c r="G118" s="2" t="s">
        <v>20</v>
      </c>
      <c r="H118" s="4">
        <v>1800</v>
      </c>
      <c r="I118" s="4">
        <v>0</v>
      </c>
      <c r="J118" s="4">
        <v>1800</v>
      </c>
      <c r="K118" s="4">
        <v>114.19</v>
      </c>
      <c r="L118" s="4">
        <v>114.19</v>
      </c>
      <c r="M118" s="4">
        <v>114.19</v>
      </c>
      <c r="N118" s="4">
        <v>0</v>
      </c>
      <c r="O118" s="4">
        <v>1685.81</v>
      </c>
      <c r="P118">
        <f>INDEX(Full1!J:J,MATCH(F118,Full1!D:D,0))</f>
        <v>114.19</v>
      </c>
      <c r="Q118" s="6">
        <f t="shared" si="3"/>
        <v>0</v>
      </c>
    </row>
    <row r="119" spans="1:17" hidden="1" x14ac:dyDescent="0.25">
      <c r="A119" s="2">
        <v>1</v>
      </c>
      <c r="B119" s="2">
        <v>16500</v>
      </c>
      <c r="C119" s="2" t="s">
        <v>504</v>
      </c>
      <c r="D119" s="2">
        <v>1300201</v>
      </c>
      <c r="E119" s="2" t="s">
        <v>504</v>
      </c>
      <c r="F119" s="2" t="str">
        <f t="shared" si="2"/>
        <v>1165001300201</v>
      </c>
      <c r="G119" s="2" t="s">
        <v>21</v>
      </c>
      <c r="H119" s="4">
        <v>16990.259999999998</v>
      </c>
      <c r="I119" s="4">
        <v>0</v>
      </c>
      <c r="J119" s="4">
        <v>16990.259999999998</v>
      </c>
      <c r="K119" s="4">
        <v>5719</v>
      </c>
      <c r="L119" s="4">
        <v>5719</v>
      </c>
      <c r="M119" s="4">
        <v>5719</v>
      </c>
      <c r="N119" s="4">
        <v>0</v>
      </c>
      <c r="O119" s="4">
        <v>11271.26</v>
      </c>
      <c r="P119">
        <f>INDEX(Full1!J:J,MATCH(F119,Full1!D:D,0))</f>
        <v>5719</v>
      </c>
      <c r="Q119" s="6">
        <f t="shared" si="3"/>
        <v>0</v>
      </c>
    </row>
    <row r="120" spans="1:17" hidden="1" x14ac:dyDescent="0.25">
      <c r="A120" s="2">
        <v>1</v>
      </c>
      <c r="B120" s="2">
        <v>16500</v>
      </c>
      <c r="C120" s="2" t="s">
        <v>504</v>
      </c>
      <c r="D120" s="2">
        <v>1300202</v>
      </c>
      <c r="E120" s="2" t="s">
        <v>504</v>
      </c>
      <c r="F120" s="2" t="str">
        <f t="shared" si="2"/>
        <v>1165001300202</v>
      </c>
      <c r="G120" s="2" t="s">
        <v>22</v>
      </c>
      <c r="H120" s="4">
        <v>19116.72</v>
      </c>
      <c r="I120" s="4">
        <v>0</v>
      </c>
      <c r="J120" s="4">
        <v>19116.72</v>
      </c>
      <c r="K120" s="4">
        <v>7065.24</v>
      </c>
      <c r="L120" s="4">
        <v>7065.24</v>
      </c>
      <c r="M120" s="4">
        <v>7065.24</v>
      </c>
      <c r="N120" s="4">
        <v>0</v>
      </c>
      <c r="O120" s="4">
        <v>12051.48</v>
      </c>
      <c r="P120">
        <f>INDEX(Full1!J:J,MATCH(F120,Full1!D:D,0))</f>
        <v>7065.24</v>
      </c>
      <c r="Q120" s="6">
        <f t="shared" si="3"/>
        <v>0</v>
      </c>
    </row>
    <row r="121" spans="1:17" hidden="1" x14ac:dyDescent="0.25">
      <c r="A121" s="2">
        <v>1</v>
      </c>
      <c r="B121" s="2">
        <v>16500</v>
      </c>
      <c r="C121" s="2" t="s">
        <v>504</v>
      </c>
      <c r="D121" s="2">
        <v>1310001</v>
      </c>
      <c r="E121" s="2" t="s">
        <v>504</v>
      </c>
      <c r="F121" s="2" t="str">
        <f t="shared" si="2"/>
        <v>1165001310001</v>
      </c>
      <c r="G121" s="2" t="s">
        <v>23</v>
      </c>
      <c r="H121" s="4">
        <v>0</v>
      </c>
      <c r="I121" s="4">
        <v>0</v>
      </c>
      <c r="J121" s="4">
        <v>0</v>
      </c>
      <c r="K121" s="4">
        <v>21319.3</v>
      </c>
      <c r="L121" s="4">
        <v>21319.3</v>
      </c>
      <c r="M121" s="4">
        <v>21319.3</v>
      </c>
      <c r="N121" s="4">
        <v>0</v>
      </c>
      <c r="O121" s="4">
        <v>-21319.3</v>
      </c>
      <c r="P121">
        <f>INDEX(Full1!J:J,MATCH(F121,Full1!D:D,0))</f>
        <v>21319.3</v>
      </c>
      <c r="Q121" s="6">
        <f t="shared" si="3"/>
        <v>0</v>
      </c>
    </row>
    <row r="122" spans="1:17" hidden="1" x14ac:dyDescent="0.25">
      <c r="A122" s="2">
        <v>1</v>
      </c>
      <c r="B122" s="2">
        <v>16500</v>
      </c>
      <c r="C122" s="2" t="s">
        <v>504</v>
      </c>
      <c r="D122" s="2">
        <v>1310003</v>
      </c>
      <c r="E122" s="2" t="s">
        <v>504</v>
      </c>
      <c r="F122" s="2" t="str">
        <f t="shared" si="2"/>
        <v>1165001310003</v>
      </c>
      <c r="G122" s="2" t="s">
        <v>25</v>
      </c>
      <c r="H122" s="4">
        <v>0</v>
      </c>
      <c r="I122" s="4">
        <v>0</v>
      </c>
      <c r="J122" s="4">
        <v>0</v>
      </c>
      <c r="K122" s="4">
        <v>11438.01</v>
      </c>
      <c r="L122" s="4">
        <v>11438.01</v>
      </c>
      <c r="M122" s="4">
        <v>11438.01</v>
      </c>
      <c r="N122" s="4">
        <v>0</v>
      </c>
      <c r="O122" s="4">
        <v>-11438.01</v>
      </c>
      <c r="P122">
        <f>INDEX(Full1!J:J,MATCH(F122,Full1!D:D,0))</f>
        <v>11438.01</v>
      </c>
      <c r="Q122" s="6">
        <f t="shared" si="3"/>
        <v>0</v>
      </c>
    </row>
    <row r="123" spans="1:17" hidden="1" x14ac:dyDescent="0.25">
      <c r="A123" s="2">
        <v>1</v>
      </c>
      <c r="B123" s="2">
        <v>16500</v>
      </c>
      <c r="C123" s="2" t="s">
        <v>504</v>
      </c>
      <c r="D123" s="2">
        <v>1310004</v>
      </c>
      <c r="E123" s="2" t="s">
        <v>504</v>
      </c>
      <c r="F123" s="2" t="str">
        <f t="shared" si="2"/>
        <v>1165001310004</v>
      </c>
      <c r="G123" s="2" t="s">
        <v>26</v>
      </c>
      <c r="H123" s="4">
        <v>0</v>
      </c>
      <c r="I123" s="4">
        <v>0</v>
      </c>
      <c r="J123" s="4">
        <v>0</v>
      </c>
      <c r="K123" s="4">
        <v>12238.79</v>
      </c>
      <c r="L123" s="4">
        <v>12238.79</v>
      </c>
      <c r="M123" s="4">
        <v>12238.79</v>
      </c>
      <c r="N123" s="4">
        <v>0</v>
      </c>
      <c r="O123" s="4">
        <v>-12238.79</v>
      </c>
      <c r="P123">
        <f>INDEX(Full1!J:J,MATCH(F123,Full1!D:D,0))</f>
        <v>12238.79</v>
      </c>
      <c r="Q123" s="6">
        <f t="shared" si="3"/>
        <v>0</v>
      </c>
    </row>
    <row r="124" spans="1:17" hidden="1" x14ac:dyDescent="0.25">
      <c r="A124" s="2">
        <v>1</v>
      </c>
      <c r="B124" s="2">
        <v>16500</v>
      </c>
      <c r="C124" s="2" t="s">
        <v>504</v>
      </c>
      <c r="D124" s="2">
        <v>1500002</v>
      </c>
      <c r="E124" s="2" t="s">
        <v>504</v>
      </c>
      <c r="F124" s="2" t="str">
        <f t="shared" si="2"/>
        <v>1165001500002</v>
      </c>
      <c r="G124" s="2" t="s">
        <v>29</v>
      </c>
      <c r="H124" s="4">
        <v>0</v>
      </c>
      <c r="I124" s="4">
        <v>419.41</v>
      </c>
      <c r="J124" s="4">
        <v>419.41</v>
      </c>
      <c r="K124" s="4">
        <v>419.41</v>
      </c>
      <c r="L124" s="4">
        <v>419.41</v>
      </c>
      <c r="M124" s="4">
        <v>419.41</v>
      </c>
      <c r="N124" s="4">
        <v>0</v>
      </c>
      <c r="O124" s="4">
        <v>0</v>
      </c>
      <c r="P124">
        <f>INDEX(Full1!J:J,MATCH(F124,Full1!D:D,0))</f>
        <v>419.41</v>
      </c>
      <c r="Q124" s="6">
        <f t="shared" si="3"/>
        <v>0</v>
      </c>
    </row>
    <row r="125" spans="1:17" hidden="1" x14ac:dyDescent="0.25">
      <c r="A125" s="2">
        <v>1</v>
      </c>
      <c r="B125" s="2">
        <v>16500</v>
      </c>
      <c r="C125" s="2" t="s">
        <v>504</v>
      </c>
      <c r="D125" s="2">
        <v>1510002</v>
      </c>
      <c r="E125" s="2" t="s">
        <v>504</v>
      </c>
      <c r="F125" s="2" t="str">
        <f t="shared" si="2"/>
        <v>1165001510002</v>
      </c>
      <c r="G125" s="2" t="s">
        <v>32</v>
      </c>
      <c r="H125" s="4">
        <v>500</v>
      </c>
      <c r="I125" s="4">
        <v>0</v>
      </c>
      <c r="J125" s="4">
        <v>500</v>
      </c>
      <c r="K125" s="4">
        <v>1027.71</v>
      </c>
      <c r="L125" s="4">
        <v>1027.71</v>
      </c>
      <c r="M125" s="4">
        <v>1027.71</v>
      </c>
      <c r="N125" s="4">
        <v>0</v>
      </c>
      <c r="O125" s="4">
        <v>-527.71</v>
      </c>
      <c r="P125">
        <f>INDEX(Full1!J:J,MATCH(F125,Full1!D:D,0))</f>
        <v>1027.71</v>
      </c>
      <c r="Q125" s="6">
        <f t="shared" si="3"/>
        <v>0</v>
      </c>
    </row>
    <row r="126" spans="1:17" hidden="1" x14ac:dyDescent="0.25">
      <c r="A126" s="2">
        <v>1</v>
      </c>
      <c r="B126" s="2">
        <v>16500</v>
      </c>
      <c r="C126" s="2" t="s">
        <v>504</v>
      </c>
      <c r="D126" s="2">
        <v>1600001</v>
      </c>
      <c r="E126" s="2" t="s">
        <v>504</v>
      </c>
      <c r="F126" s="2" t="str">
        <f t="shared" si="2"/>
        <v>1165001600001</v>
      </c>
      <c r="G126" s="2" t="s">
        <v>33</v>
      </c>
      <c r="H126" s="4">
        <v>23658.48</v>
      </c>
      <c r="I126" s="4">
        <v>0</v>
      </c>
      <c r="J126" s="4">
        <v>23658.48</v>
      </c>
      <c r="K126" s="4">
        <v>27501.02</v>
      </c>
      <c r="L126" s="4">
        <v>27501.02</v>
      </c>
      <c r="M126" s="4">
        <v>27501.02</v>
      </c>
      <c r="N126" s="4">
        <v>0</v>
      </c>
      <c r="O126" s="4">
        <v>-3842.54</v>
      </c>
      <c r="P126">
        <f>INDEX(Full1!J:J,MATCH(F126,Full1!D:D,0))</f>
        <v>27501.02</v>
      </c>
      <c r="Q126" s="6">
        <f t="shared" si="3"/>
        <v>0</v>
      </c>
    </row>
    <row r="127" spans="1:17" hidden="1" x14ac:dyDescent="0.25">
      <c r="A127" s="2">
        <v>1</v>
      </c>
      <c r="B127" s="2">
        <v>16500</v>
      </c>
      <c r="C127" s="2" t="s">
        <v>505</v>
      </c>
      <c r="D127" s="2">
        <v>2160001</v>
      </c>
      <c r="E127" s="2" t="s">
        <v>505</v>
      </c>
      <c r="F127" s="2" t="str">
        <f t="shared" si="2"/>
        <v>1165002160001</v>
      </c>
      <c r="G127" s="2" t="s">
        <v>35</v>
      </c>
      <c r="H127" s="4">
        <v>50</v>
      </c>
      <c r="I127" s="4">
        <v>0</v>
      </c>
      <c r="J127" s="4">
        <v>50</v>
      </c>
      <c r="K127" s="4">
        <v>0</v>
      </c>
      <c r="L127" s="4">
        <v>0</v>
      </c>
      <c r="M127" s="4">
        <v>0</v>
      </c>
      <c r="N127" s="4">
        <v>0</v>
      </c>
      <c r="O127" s="4">
        <v>50</v>
      </c>
      <c r="P127">
        <f>INDEX(Full1!J:J,MATCH(F127,Full1!D:D,0))</f>
        <v>0</v>
      </c>
      <c r="Q127" s="6">
        <f t="shared" si="3"/>
        <v>0</v>
      </c>
    </row>
    <row r="128" spans="1:17" hidden="1" x14ac:dyDescent="0.25">
      <c r="A128" s="2">
        <v>1</v>
      </c>
      <c r="B128" s="2">
        <v>16500</v>
      </c>
      <c r="C128" s="2" t="s">
        <v>505</v>
      </c>
      <c r="D128" s="2">
        <v>2220001</v>
      </c>
      <c r="E128" s="2" t="s">
        <v>505</v>
      </c>
      <c r="F128" s="2" t="str">
        <f t="shared" si="2"/>
        <v>1165002220001</v>
      </c>
      <c r="G128" s="2" t="s">
        <v>39</v>
      </c>
      <c r="H128" s="4">
        <v>150</v>
      </c>
      <c r="I128" s="4">
        <v>0</v>
      </c>
      <c r="J128" s="4">
        <v>150</v>
      </c>
      <c r="K128" s="4">
        <v>0</v>
      </c>
      <c r="L128" s="4">
        <v>0</v>
      </c>
      <c r="M128" s="4">
        <v>0</v>
      </c>
      <c r="N128" s="4">
        <v>0</v>
      </c>
      <c r="O128" s="4">
        <v>150</v>
      </c>
      <c r="P128">
        <f>INDEX(Full1!J:J,MATCH(F128,Full1!D:D,0))</f>
        <v>0</v>
      </c>
      <c r="Q128" s="6">
        <f t="shared" si="3"/>
        <v>0</v>
      </c>
    </row>
    <row r="129" spans="1:17" hidden="1" x14ac:dyDescent="0.25">
      <c r="A129" s="2">
        <v>1</v>
      </c>
      <c r="B129" s="2">
        <v>17100</v>
      </c>
      <c r="C129" s="2" t="s">
        <v>504</v>
      </c>
      <c r="D129" s="2">
        <v>1300001</v>
      </c>
      <c r="E129" s="2" t="s">
        <v>504</v>
      </c>
      <c r="F129" s="2" t="str">
        <f t="shared" si="2"/>
        <v>1171001300001</v>
      </c>
      <c r="G129" s="2" t="s">
        <v>18</v>
      </c>
      <c r="H129" s="4">
        <v>50272.99</v>
      </c>
      <c r="I129" s="4">
        <v>0</v>
      </c>
      <c r="J129" s="4">
        <v>50272.99</v>
      </c>
      <c r="K129" s="4">
        <v>53836.92</v>
      </c>
      <c r="L129" s="4">
        <v>53836.92</v>
      </c>
      <c r="M129" s="4">
        <v>53836.92</v>
      </c>
      <c r="N129" s="4">
        <v>0</v>
      </c>
      <c r="O129" s="4">
        <v>-3563.93</v>
      </c>
      <c r="P129">
        <f>INDEX(Full1!J:J,MATCH(F129,Full1!D:D,0))</f>
        <v>53836.92</v>
      </c>
      <c r="Q129" s="6">
        <f t="shared" si="3"/>
        <v>0</v>
      </c>
    </row>
    <row r="130" spans="1:17" hidden="1" x14ac:dyDescent="0.25">
      <c r="A130" s="2">
        <v>1</v>
      </c>
      <c r="B130" s="2">
        <v>17100</v>
      </c>
      <c r="C130" s="2" t="s">
        <v>504</v>
      </c>
      <c r="D130" s="2">
        <v>1300002</v>
      </c>
      <c r="E130" s="2" t="s">
        <v>504</v>
      </c>
      <c r="F130" s="2" t="str">
        <f t="shared" si="2"/>
        <v>1171001300002</v>
      </c>
      <c r="G130" s="2" t="s">
        <v>19</v>
      </c>
      <c r="H130" s="4">
        <v>11196.4</v>
      </c>
      <c r="I130" s="4">
        <v>0</v>
      </c>
      <c r="J130" s="4">
        <v>11196.4</v>
      </c>
      <c r="K130" s="4">
        <v>10261.219999999999</v>
      </c>
      <c r="L130" s="4">
        <v>10261.219999999999</v>
      </c>
      <c r="M130" s="4">
        <v>10261.219999999999</v>
      </c>
      <c r="N130" s="4">
        <v>0</v>
      </c>
      <c r="O130" s="4">
        <v>935.18</v>
      </c>
      <c r="P130">
        <f>INDEX(Full1!J:J,MATCH(F130,Full1!D:D,0))</f>
        <v>10261.219999999999</v>
      </c>
      <c r="Q130" s="6">
        <f t="shared" si="3"/>
        <v>0</v>
      </c>
    </row>
    <row r="131" spans="1:17" hidden="1" x14ac:dyDescent="0.25">
      <c r="A131" s="2">
        <v>1</v>
      </c>
      <c r="B131" s="2">
        <v>17100</v>
      </c>
      <c r="C131" s="2" t="s">
        <v>504</v>
      </c>
      <c r="D131" s="2">
        <v>1300101</v>
      </c>
      <c r="E131" s="2" t="s">
        <v>504</v>
      </c>
      <c r="F131" s="2" t="str">
        <f t="shared" ref="F131:F194" si="4">_xlfn.CONCAT(A131,B131,D131)</f>
        <v>1171001300101</v>
      </c>
      <c r="G131" s="2" t="s">
        <v>20</v>
      </c>
      <c r="H131" s="4">
        <v>2000</v>
      </c>
      <c r="I131" s="4">
        <v>0</v>
      </c>
      <c r="J131" s="4">
        <v>2000</v>
      </c>
      <c r="K131" s="4">
        <v>1896.76</v>
      </c>
      <c r="L131" s="4">
        <v>1896.76</v>
      </c>
      <c r="M131" s="4">
        <v>1896.76</v>
      </c>
      <c r="N131" s="4">
        <v>0</v>
      </c>
      <c r="O131" s="4">
        <v>103.24</v>
      </c>
      <c r="P131">
        <f>INDEX(Full1!J:J,MATCH(F131,Full1!D:D,0))</f>
        <v>1896.76</v>
      </c>
      <c r="Q131" s="6">
        <f t="shared" ref="Q131:Q194" si="5">+L131-P131</f>
        <v>0</v>
      </c>
    </row>
    <row r="132" spans="1:17" hidden="1" x14ac:dyDescent="0.25">
      <c r="A132" s="2">
        <v>1</v>
      </c>
      <c r="B132" s="2">
        <v>17100</v>
      </c>
      <c r="C132" s="2" t="s">
        <v>504</v>
      </c>
      <c r="D132" s="2">
        <v>1300201</v>
      </c>
      <c r="E132" s="2" t="s">
        <v>504</v>
      </c>
      <c r="F132" s="2" t="str">
        <f t="shared" si="4"/>
        <v>1171001300201</v>
      </c>
      <c r="G132" s="2" t="s">
        <v>21</v>
      </c>
      <c r="H132" s="4">
        <v>26863.62</v>
      </c>
      <c r="I132" s="4">
        <v>0</v>
      </c>
      <c r="J132" s="4">
        <v>26863.62</v>
      </c>
      <c r="K132" s="4">
        <v>28544.9</v>
      </c>
      <c r="L132" s="4">
        <v>28544.9</v>
      </c>
      <c r="M132" s="4">
        <v>28544.9</v>
      </c>
      <c r="N132" s="4">
        <v>0</v>
      </c>
      <c r="O132" s="4">
        <v>-1681.28</v>
      </c>
      <c r="P132">
        <f>INDEX(Full1!J:J,MATCH(F132,Full1!D:D,0))</f>
        <v>28544.9</v>
      </c>
      <c r="Q132" s="6">
        <f t="shared" si="5"/>
        <v>0</v>
      </c>
    </row>
    <row r="133" spans="1:17" hidden="1" x14ac:dyDescent="0.25">
      <c r="A133" s="2">
        <v>1</v>
      </c>
      <c r="B133" s="2">
        <v>17100</v>
      </c>
      <c r="C133" s="2" t="s">
        <v>504</v>
      </c>
      <c r="D133" s="2">
        <v>1300202</v>
      </c>
      <c r="E133" s="2" t="s">
        <v>504</v>
      </c>
      <c r="F133" s="2" t="str">
        <f t="shared" si="4"/>
        <v>1171001300202</v>
      </c>
      <c r="G133" s="2" t="s">
        <v>22</v>
      </c>
      <c r="H133" s="4">
        <v>29486.28</v>
      </c>
      <c r="I133" s="4">
        <v>0</v>
      </c>
      <c r="J133" s="4">
        <v>29486.28</v>
      </c>
      <c r="K133" s="4">
        <v>31476.04</v>
      </c>
      <c r="L133" s="4">
        <v>31476.04</v>
      </c>
      <c r="M133" s="4">
        <v>31476.04</v>
      </c>
      <c r="N133" s="4">
        <v>0</v>
      </c>
      <c r="O133" s="4">
        <v>-1989.76</v>
      </c>
      <c r="P133">
        <f>INDEX(Full1!J:J,MATCH(F133,Full1!D:D,0))</f>
        <v>31476.04</v>
      </c>
      <c r="Q133" s="6">
        <f t="shared" si="5"/>
        <v>0</v>
      </c>
    </row>
    <row r="134" spans="1:17" hidden="1" x14ac:dyDescent="0.25">
      <c r="A134" s="2">
        <v>1</v>
      </c>
      <c r="B134" s="2">
        <v>17100</v>
      </c>
      <c r="C134" s="2" t="s">
        <v>504</v>
      </c>
      <c r="D134" s="2">
        <v>1310001</v>
      </c>
      <c r="E134" s="2" t="s">
        <v>504</v>
      </c>
      <c r="F134" s="2" t="str">
        <f t="shared" si="4"/>
        <v>1171001310001</v>
      </c>
      <c r="G134" s="2" t="s">
        <v>23</v>
      </c>
      <c r="H134" s="4">
        <v>38850.199999999997</v>
      </c>
      <c r="I134" s="4">
        <v>-10600</v>
      </c>
      <c r="J134" s="4">
        <v>28250.2</v>
      </c>
      <c r="K134" s="4">
        <v>14877.65</v>
      </c>
      <c r="L134" s="4">
        <v>14877.65</v>
      </c>
      <c r="M134" s="4">
        <v>14877.65</v>
      </c>
      <c r="N134" s="4">
        <v>0</v>
      </c>
      <c r="O134" s="4">
        <v>13372.55</v>
      </c>
      <c r="P134">
        <f>INDEX(Full1!J:J,MATCH(F134,Full1!D:D,0))</f>
        <v>14877.65</v>
      </c>
      <c r="Q134" s="6">
        <f t="shared" si="5"/>
        <v>0</v>
      </c>
    </row>
    <row r="135" spans="1:17" hidden="1" x14ac:dyDescent="0.25">
      <c r="A135" s="2">
        <v>1</v>
      </c>
      <c r="B135" s="2">
        <v>17100</v>
      </c>
      <c r="C135" s="2" t="s">
        <v>504</v>
      </c>
      <c r="D135" s="2">
        <v>1310002</v>
      </c>
      <c r="E135" s="2" t="s">
        <v>504</v>
      </c>
      <c r="F135" s="2" t="str">
        <f t="shared" si="4"/>
        <v>1171001310002</v>
      </c>
      <c r="G135" s="2" t="s">
        <v>24</v>
      </c>
      <c r="H135" s="4">
        <v>1453.62</v>
      </c>
      <c r="I135" s="4">
        <v>0</v>
      </c>
      <c r="J135" s="4">
        <v>1453.62</v>
      </c>
      <c r="K135" s="4">
        <v>1087.2</v>
      </c>
      <c r="L135" s="4">
        <v>1087.2</v>
      </c>
      <c r="M135" s="4">
        <v>1087.2</v>
      </c>
      <c r="N135" s="4">
        <v>0</v>
      </c>
      <c r="O135" s="4">
        <v>366.42</v>
      </c>
      <c r="P135">
        <f>INDEX(Full1!J:J,MATCH(F135,Full1!D:D,0))</f>
        <v>1087.2</v>
      </c>
      <c r="Q135" s="6">
        <f t="shared" si="5"/>
        <v>0</v>
      </c>
    </row>
    <row r="136" spans="1:17" hidden="1" x14ac:dyDescent="0.25">
      <c r="A136" s="2">
        <v>1</v>
      </c>
      <c r="B136" s="2">
        <v>17100</v>
      </c>
      <c r="C136" s="2" t="s">
        <v>504</v>
      </c>
      <c r="D136" s="2">
        <v>1310003</v>
      </c>
      <c r="E136" s="2" t="s">
        <v>504</v>
      </c>
      <c r="F136" s="2" t="str">
        <f t="shared" si="4"/>
        <v>1171001310003</v>
      </c>
      <c r="G136" s="2" t="s">
        <v>25</v>
      </c>
      <c r="H136" s="4">
        <v>21200.2</v>
      </c>
      <c r="I136" s="4">
        <v>-4000</v>
      </c>
      <c r="J136" s="4">
        <v>17200.2</v>
      </c>
      <c r="K136" s="4">
        <v>8553.7999999999993</v>
      </c>
      <c r="L136" s="4">
        <v>8553.7999999999993</v>
      </c>
      <c r="M136" s="4">
        <v>8553.7999999999993</v>
      </c>
      <c r="N136" s="4">
        <v>0</v>
      </c>
      <c r="O136" s="4">
        <v>8646.4</v>
      </c>
      <c r="P136">
        <f>INDEX(Full1!J:J,MATCH(F136,Full1!D:D,0))</f>
        <v>8553.7999999999993</v>
      </c>
      <c r="Q136" s="6">
        <f t="shared" si="5"/>
        <v>0</v>
      </c>
    </row>
    <row r="137" spans="1:17" hidden="1" x14ac:dyDescent="0.25">
      <c r="A137" s="2">
        <v>1</v>
      </c>
      <c r="B137" s="2">
        <v>17100</v>
      </c>
      <c r="C137" s="2" t="s">
        <v>504</v>
      </c>
      <c r="D137" s="2">
        <v>1310004</v>
      </c>
      <c r="E137" s="2" t="s">
        <v>504</v>
      </c>
      <c r="F137" s="2" t="str">
        <f t="shared" si="4"/>
        <v>1171001310004</v>
      </c>
      <c r="G137" s="2" t="s">
        <v>26</v>
      </c>
      <c r="H137" s="4">
        <v>21454.44</v>
      </c>
      <c r="I137" s="4">
        <v>0</v>
      </c>
      <c r="J137" s="4">
        <v>21454.44</v>
      </c>
      <c r="K137" s="4">
        <v>8879.7900000000009</v>
      </c>
      <c r="L137" s="4">
        <v>8879.7900000000009</v>
      </c>
      <c r="M137" s="4">
        <v>8879.7900000000009</v>
      </c>
      <c r="N137" s="4">
        <v>0</v>
      </c>
      <c r="O137" s="4">
        <v>12574.65</v>
      </c>
      <c r="P137">
        <f>INDEX(Full1!J:J,MATCH(F137,Full1!D:D,0))</f>
        <v>8879.7900000000009</v>
      </c>
      <c r="Q137" s="6">
        <f t="shared" si="5"/>
        <v>0</v>
      </c>
    </row>
    <row r="138" spans="1:17" hidden="1" x14ac:dyDescent="0.25">
      <c r="A138" s="2">
        <v>1</v>
      </c>
      <c r="B138" s="2">
        <v>17100</v>
      </c>
      <c r="C138" s="2" t="s">
        <v>504</v>
      </c>
      <c r="D138" s="2">
        <v>1500002</v>
      </c>
      <c r="E138" s="2" t="s">
        <v>504</v>
      </c>
      <c r="F138" s="2" t="str">
        <f t="shared" si="4"/>
        <v>1171001500002</v>
      </c>
      <c r="G138" s="2" t="s">
        <v>29</v>
      </c>
      <c r="H138" s="4">
        <v>2444.16</v>
      </c>
      <c r="I138" s="4">
        <v>2571.79</v>
      </c>
      <c r="J138" s="4">
        <v>5015.95</v>
      </c>
      <c r="K138" s="4">
        <v>4307.2700000000004</v>
      </c>
      <c r="L138" s="4">
        <v>4307.2700000000004</v>
      </c>
      <c r="M138" s="4">
        <v>4307.2700000000004</v>
      </c>
      <c r="N138" s="4">
        <v>0</v>
      </c>
      <c r="O138" s="4">
        <v>708.68</v>
      </c>
      <c r="P138">
        <f>INDEX(Full1!J:J,MATCH(F138,Full1!D:D,0))</f>
        <v>4307.2700000000004</v>
      </c>
      <c r="Q138" s="6">
        <f t="shared" si="5"/>
        <v>0</v>
      </c>
    </row>
    <row r="139" spans="1:17" hidden="1" x14ac:dyDescent="0.25">
      <c r="A139" s="2">
        <v>1</v>
      </c>
      <c r="B139" s="2">
        <v>17100</v>
      </c>
      <c r="C139" s="2" t="s">
        <v>504</v>
      </c>
      <c r="D139" s="2">
        <v>1500003</v>
      </c>
      <c r="E139" s="2" t="s">
        <v>504</v>
      </c>
      <c r="F139" s="2" t="str">
        <f t="shared" si="4"/>
        <v>1171001500003</v>
      </c>
      <c r="G139" s="2" t="s">
        <v>30</v>
      </c>
      <c r="H139" s="4">
        <v>0</v>
      </c>
      <c r="I139" s="4">
        <v>0</v>
      </c>
      <c r="J139" s="4">
        <v>0</v>
      </c>
      <c r="K139" s="4">
        <v>708.68</v>
      </c>
      <c r="L139" s="4">
        <v>708.68</v>
      </c>
      <c r="M139" s="4">
        <v>708.68</v>
      </c>
      <c r="N139" s="4">
        <v>0</v>
      </c>
      <c r="O139" s="4">
        <v>-708.68</v>
      </c>
      <c r="P139">
        <f>INDEX(Full1!J:J,MATCH(F139,Full1!D:D,0))</f>
        <v>708.68</v>
      </c>
      <c r="Q139" s="6">
        <f t="shared" si="5"/>
        <v>0</v>
      </c>
    </row>
    <row r="140" spans="1:17" hidden="1" x14ac:dyDescent="0.25">
      <c r="A140" s="2">
        <v>1</v>
      </c>
      <c r="B140" s="2">
        <v>17100</v>
      </c>
      <c r="C140" s="2" t="s">
        <v>504</v>
      </c>
      <c r="D140" s="2">
        <v>1510002</v>
      </c>
      <c r="E140" s="2" t="s">
        <v>504</v>
      </c>
      <c r="F140" s="2" t="str">
        <f t="shared" si="4"/>
        <v>1171001510002</v>
      </c>
      <c r="G140" s="2" t="s">
        <v>32</v>
      </c>
      <c r="H140" s="4">
        <v>1000</v>
      </c>
      <c r="I140" s="4">
        <v>0</v>
      </c>
      <c r="J140" s="4">
        <v>1000</v>
      </c>
      <c r="K140" s="4">
        <v>0</v>
      </c>
      <c r="L140" s="4">
        <v>0</v>
      </c>
      <c r="M140" s="4">
        <v>0</v>
      </c>
      <c r="N140" s="4">
        <v>0</v>
      </c>
      <c r="O140" s="4">
        <v>1000</v>
      </c>
      <c r="P140">
        <f>INDEX(Full1!J:J,MATCH(F140,Full1!D:D,0))</f>
        <v>0</v>
      </c>
      <c r="Q140" s="6">
        <f t="shared" si="5"/>
        <v>0</v>
      </c>
    </row>
    <row r="141" spans="1:17" hidden="1" x14ac:dyDescent="0.25">
      <c r="A141" s="2">
        <v>1</v>
      </c>
      <c r="B141" s="2">
        <v>17100</v>
      </c>
      <c r="C141" s="2" t="s">
        <v>504</v>
      </c>
      <c r="D141" s="2">
        <v>1600001</v>
      </c>
      <c r="E141" s="2" t="s">
        <v>504</v>
      </c>
      <c r="F141" s="2" t="str">
        <f t="shared" si="4"/>
        <v>1171001600001</v>
      </c>
      <c r="G141" s="2" t="s">
        <v>33</v>
      </c>
      <c r="H141" s="4">
        <v>64127.76</v>
      </c>
      <c r="I141" s="4">
        <v>-15264.19</v>
      </c>
      <c r="J141" s="4">
        <v>48863.57</v>
      </c>
      <c r="K141" s="4">
        <v>54683.49</v>
      </c>
      <c r="L141" s="4">
        <v>54683.49</v>
      </c>
      <c r="M141" s="4">
        <v>54683.49</v>
      </c>
      <c r="N141" s="4">
        <v>0</v>
      </c>
      <c r="O141" s="4">
        <v>-5819.92</v>
      </c>
      <c r="P141">
        <f>INDEX(Full1!J:J,MATCH(F141,Full1!D:D,0))</f>
        <v>54683.49</v>
      </c>
      <c r="Q141" s="6">
        <f t="shared" si="5"/>
        <v>0</v>
      </c>
    </row>
    <row r="142" spans="1:17" hidden="1" x14ac:dyDescent="0.25">
      <c r="A142" s="2">
        <v>1</v>
      </c>
      <c r="B142" s="2">
        <v>17100</v>
      </c>
      <c r="C142" s="2" t="s">
        <v>505</v>
      </c>
      <c r="D142" s="2">
        <v>2160001</v>
      </c>
      <c r="E142" s="2" t="s">
        <v>505</v>
      </c>
      <c r="F142" s="2" t="str">
        <f t="shared" si="4"/>
        <v>1171002160001</v>
      </c>
      <c r="G142" s="2" t="s">
        <v>35</v>
      </c>
      <c r="H142" s="4">
        <v>50</v>
      </c>
      <c r="I142" s="4">
        <v>0</v>
      </c>
      <c r="J142" s="4">
        <v>50</v>
      </c>
      <c r="K142" s="4">
        <v>0</v>
      </c>
      <c r="L142" s="4">
        <v>0</v>
      </c>
      <c r="M142" s="4">
        <v>0</v>
      </c>
      <c r="N142" s="4">
        <v>0</v>
      </c>
      <c r="O142" s="4">
        <v>50</v>
      </c>
      <c r="P142">
        <f>INDEX(Full1!J:J,MATCH(F142,Full1!D:D,0))</f>
        <v>0</v>
      </c>
      <c r="Q142" s="6">
        <f t="shared" si="5"/>
        <v>0</v>
      </c>
    </row>
    <row r="143" spans="1:17" hidden="1" x14ac:dyDescent="0.25">
      <c r="A143" s="2">
        <v>1</v>
      </c>
      <c r="B143" s="2">
        <v>17100</v>
      </c>
      <c r="C143" s="2" t="s">
        <v>505</v>
      </c>
      <c r="D143" s="2">
        <v>2220001</v>
      </c>
      <c r="E143" s="2" t="s">
        <v>505</v>
      </c>
      <c r="F143" s="2" t="str">
        <f t="shared" si="4"/>
        <v>1171002220001</v>
      </c>
      <c r="G143" s="2" t="s">
        <v>39</v>
      </c>
      <c r="H143" s="4">
        <v>1000</v>
      </c>
      <c r="I143" s="4">
        <v>0</v>
      </c>
      <c r="J143" s="4">
        <v>1000</v>
      </c>
      <c r="K143" s="4">
        <v>188.89</v>
      </c>
      <c r="L143" s="4">
        <v>102.56</v>
      </c>
      <c r="M143" s="4">
        <v>102.56</v>
      </c>
      <c r="N143" s="4">
        <v>0</v>
      </c>
      <c r="O143" s="4">
        <v>897.44</v>
      </c>
      <c r="P143">
        <f>INDEX(Full1!J:J,MATCH(F143,Full1!D:D,0))</f>
        <v>102.56</v>
      </c>
      <c r="Q143" s="6">
        <f t="shared" si="5"/>
        <v>0</v>
      </c>
    </row>
    <row r="144" spans="1:17" hidden="1" x14ac:dyDescent="0.25">
      <c r="A144" s="2">
        <v>1</v>
      </c>
      <c r="B144" s="2">
        <v>23100</v>
      </c>
      <c r="C144" s="2" t="s">
        <v>504</v>
      </c>
      <c r="D144" s="2">
        <v>1200301</v>
      </c>
      <c r="E144" s="2" t="s">
        <v>504</v>
      </c>
      <c r="F144" s="2" t="str">
        <f t="shared" si="4"/>
        <v>1231001200301</v>
      </c>
      <c r="G144" s="2" t="s">
        <v>13</v>
      </c>
      <c r="H144" s="4">
        <v>5711.39</v>
      </c>
      <c r="I144" s="4">
        <v>0</v>
      </c>
      <c r="J144" s="4">
        <v>5711.39</v>
      </c>
      <c r="K144" s="4">
        <v>5833.15</v>
      </c>
      <c r="L144" s="4">
        <v>5833.15</v>
      </c>
      <c r="M144" s="4">
        <v>5833.15</v>
      </c>
      <c r="N144" s="4">
        <v>0</v>
      </c>
      <c r="O144" s="4">
        <v>-121.76</v>
      </c>
      <c r="P144">
        <f>INDEX(Full1!J:J,MATCH(F144,Full1!D:D,0))</f>
        <v>5833.15</v>
      </c>
      <c r="Q144" s="6">
        <f t="shared" si="5"/>
        <v>0</v>
      </c>
    </row>
    <row r="145" spans="1:17" hidden="1" x14ac:dyDescent="0.25">
      <c r="A145" s="2">
        <v>1</v>
      </c>
      <c r="B145" s="2">
        <v>23100</v>
      </c>
      <c r="C145" s="2" t="s">
        <v>504</v>
      </c>
      <c r="D145" s="2">
        <v>1210001</v>
      </c>
      <c r="E145" s="2" t="s">
        <v>504</v>
      </c>
      <c r="F145" s="2" t="str">
        <f t="shared" si="4"/>
        <v>1231001210001</v>
      </c>
      <c r="G145" s="2" t="s">
        <v>16</v>
      </c>
      <c r="H145" s="4">
        <v>3194.8</v>
      </c>
      <c r="I145" s="4">
        <v>0</v>
      </c>
      <c r="J145" s="4">
        <v>3194.8</v>
      </c>
      <c r="K145" s="4">
        <v>3259.74</v>
      </c>
      <c r="L145" s="4">
        <v>3259.74</v>
      </c>
      <c r="M145" s="4">
        <v>3259.74</v>
      </c>
      <c r="N145" s="4">
        <v>0</v>
      </c>
      <c r="O145" s="4">
        <v>-64.94</v>
      </c>
      <c r="P145">
        <f>INDEX(Full1!J:J,MATCH(F145,Full1!D:D,0))</f>
        <v>3259.74</v>
      </c>
      <c r="Q145" s="6">
        <f t="shared" si="5"/>
        <v>0</v>
      </c>
    </row>
    <row r="146" spans="1:17" hidden="1" x14ac:dyDescent="0.25">
      <c r="A146" s="2">
        <v>1</v>
      </c>
      <c r="B146" s="2">
        <v>23100</v>
      </c>
      <c r="C146" s="2" t="s">
        <v>504</v>
      </c>
      <c r="D146" s="2">
        <v>1210101</v>
      </c>
      <c r="E146" s="2" t="s">
        <v>504</v>
      </c>
      <c r="F146" s="2" t="str">
        <f t="shared" si="4"/>
        <v>1231001210101</v>
      </c>
      <c r="G146" s="2" t="s">
        <v>17</v>
      </c>
      <c r="H146" s="4">
        <v>2481.7800000000002</v>
      </c>
      <c r="I146" s="4">
        <v>0</v>
      </c>
      <c r="J146" s="4">
        <v>2481.7800000000002</v>
      </c>
      <c r="K146" s="4">
        <v>2532.66</v>
      </c>
      <c r="L146" s="4">
        <v>2532.66</v>
      </c>
      <c r="M146" s="4">
        <v>2532.66</v>
      </c>
      <c r="N146" s="4">
        <v>0</v>
      </c>
      <c r="O146" s="4">
        <v>-50.88</v>
      </c>
      <c r="P146">
        <f>INDEX(Full1!J:J,MATCH(F146,Full1!D:D,0))</f>
        <v>2532.66</v>
      </c>
      <c r="Q146" s="6">
        <f t="shared" si="5"/>
        <v>0</v>
      </c>
    </row>
    <row r="147" spans="1:17" hidden="1" x14ac:dyDescent="0.25">
      <c r="A147" s="2">
        <v>1</v>
      </c>
      <c r="B147" s="2">
        <v>23100</v>
      </c>
      <c r="C147" s="2" t="s">
        <v>504</v>
      </c>
      <c r="D147" s="2">
        <v>1300001</v>
      </c>
      <c r="E147" s="2" t="s">
        <v>504</v>
      </c>
      <c r="F147" s="2" t="str">
        <f t="shared" si="4"/>
        <v>1231001300001</v>
      </c>
      <c r="G147" s="2" t="s">
        <v>18</v>
      </c>
      <c r="H147" s="4">
        <v>0</v>
      </c>
      <c r="I147" s="4">
        <v>0</v>
      </c>
      <c r="J147" s="4">
        <v>0</v>
      </c>
      <c r="K147" s="4">
        <v>8380.94</v>
      </c>
      <c r="L147" s="4">
        <v>8380.94</v>
      </c>
      <c r="M147" s="4">
        <v>8380.94</v>
      </c>
      <c r="N147" s="4">
        <v>0</v>
      </c>
      <c r="O147" s="4">
        <v>-8380.94</v>
      </c>
      <c r="P147">
        <f>INDEX(Full1!J:J,MATCH(F147,Full1!D:D,0))</f>
        <v>8380.94</v>
      </c>
      <c r="Q147" s="6">
        <f t="shared" si="5"/>
        <v>0</v>
      </c>
    </row>
    <row r="148" spans="1:17" hidden="1" x14ac:dyDescent="0.25">
      <c r="A148" s="2">
        <v>1</v>
      </c>
      <c r="B148" s="2">
        <v>23100</v>
      </c>
      <c r="C148" s="2" t="s">
        <v>504</v>
      </c>
      <c r="D148" s="2">
        <v>1300002</v>
      </c>
      <c r="E148" s="2" t="s">
        <v>504</v>
      </c>
      <c r="F148" s="2" t="str">
        <f t="shared" si="4"/>
        <v>1231001300002</v>
      </c>
      <c r="G148" s="2" t="s">
        <v>19</v>
      </c>
      <c r="H148" s="4">
        <v>0</v>
      </c>
      <c r="I148" s="4">
        <v>0</v>
      </c>
      <c r="J148" s="4">
        <v>0</v>
      </c>
      <c r="K148" s="4">
        <v>1075.74</v>
      </c>
      <c r="L148" s="4">
        <v>1075.74</v>
      </c>
      <c r="M148" s="4">
        <v>1075.74</v>
      </c>
      <c r="N148" s="4">
        <v>0</v>
      </c>
      <c r="O148" s="4">
        <v>-1075.74</v>
      </c>
      <c r="P148">
        <f>INDEX(Full1!J:J,MATCH(F148,Full1!D:D,0))</f>
        <v>1075.74</v>
      </c>
      <c r="Q148" s="6">
        <f t="shared" si="5"/>
        <v>0</v>
      </c>
    </row>
    <row r="149" spans="1:17" hidden="1" x14ac:dyDescent="0.25">
      <c r="A149" s="2">
        <v>1</v>
      </c>
      <c r="B149" s="2">
        <v>23100</v>
      </c>
      <c r="C149" s="2" t="s">
        <v>504</v>
      </c>
      <c r="D149" s="2">
        <v>1300201</v>
      </c>
      <c r="E149" s="2" t="s">
        <v>504</v>
      </c>
      <c r="F149" s="2" t="str">
        <f t="shared" si="4"/>
        <v>1231001300201</v>
      </c>
      <c r="G149" s="2" t="s">
        <v>21</v>
      </c>
      <c r="H149" s="4">
        <v>0</v>
      </c>
      <c r="I149" s="4">
        <v>0</v>
      </c>
      <c r="J149" s="4">
        <v>0</v>
      </c>
      <c r="K149" s="4">
        <v>4634.3599999999997</v>
      </c>
      <c r="L149" s="4">
        <v>4634.3599999999997</v>
      </c>
      <c r="M149" s="4">
        <v>4634.3599999999997</v>
      </c>
      <c r="N149" s="4">
        <v>0</v>
      </c>
      <c r="O149" s="4">
        <v>-4634.3599999999997</v>
      </c>
      <c r="P149">
        <f>INDEX(Full1!J:J,MATCH(F149,Full1!D:D,0))</f>
        <v>4634.3599999999997</v>
      </c>
      <c r="Q149" s="6">
        <f t="shared" si="5"/>
        <v>0</v>
      </c>
    </row>
    <row r="150" spans="1:17" hidden="1" x14ac:dyDescent="0.25">
      <c r="A150" s="2">
        <v>1</v>
      </c>
      <c r="B150" s="2">
        <v>23100</v>
      </c>
      <c r="C150" s="2" t="s">
        <v>504</v>
      </c>
      <c r="D150" s="2">
        <v>1300202</v>
      </c>
      <c r="E150" s="2" t="s">
        <v>504</v>
      </c>
      <c r="F150" s="2" t="str">
        <f t="shared" si="4"/>
        <v>1231001300202</v>
      </c>
      <c r="G150" s="2" t="s">
        <v>22</v>
      </c>
      <c r="H150" s="4">
        <v>0</v>
      </c>
      <c r="I150" s="4">
        <v>0</v>
      </c>
      <c r="J150" s="4">
        <v>0</v>
      </c>
      <c r="K150" s="4">
        <v>3973.78</v>
      </c>
      <c r="L150" s="4">
        <v>3973.78</v>
      </c>
      <c r="M150" s="4">
        <v>3973.78</v>
      </c>
      <c r="N150" s="4">
        <v>0</v>
      </c>
      <c r="O150" s="4">
        <v>-3973.78</v>
      </c>
      <c r="P150">
        <f>INDEX(Full1!J:J,MATCH(F150,Full1!D:D,0))</f>
        <v>3973.78</v>
      </c>
      <c r="Q150" s="6">
        <f t="shared" si="5"/>
        <v>0</v>
      </c>
    </row>
    <row r="151" spans="1:17" hidden="1" x14ac:dyDescent="0.25">
      <c r="A151" s="2">
        <v>1</v>
      </c>
      <c r="B151" s="2">
        <v>23100</v>
      </c>
      <c r="C151" s="2" t="s">
        <v>504</v>
      </c>
      <c r="D151" s="2">
        <v>1310001</v>
      </c>
      <c r="E151" s="2" t="s">
        <v>504</v>
      </c>
      <c r="F151" s="2" t="str">
        <f t="shared" si="4"/>
        <v>1231001310001</v>
      </c>
      <c r="G151" s="2" t="s">
        <v>23</v>
      </c>
      <c r="H151" s="4">
        <v>14915.02</v>
      </c>
      <c r="I151" s="4">
        <v>0</v>
      </c>
      <c r="J151" s="4">
        <v>14915.02</v>
      </c>
      <c r="K151" s="4">
        <v>9724.2900000000009</v>
      </c>
      <c r="L151" s="4">
        <v>9724.2900000000009</v>
      </c>
      <c r="M151" s="4">
        <v>9724.2900000000009</v>
      </c>
      <c r="N151" s="4">
        <v>0</v>
      </c>
      <c r="O151" s="4">
        <v>5190.7299999999996</v>
      </c>
      <c r="P151">
        <f>INDEX(Full1!J:J,MATCH(F151,Full1!D:D,0))</f>
        <v>9724.2900000000009</v>
      </c>
      <c r="Q151" s="6">
        <f t="shared" si="5"/>
        <v>0</v>
      </c>
    </row>
    <row r="152" spans="1:17" hidden="1" x14ac:dyDescent="0.25">
      <c r="A152" s="2">
        <v>1</v>
      </c>
      <c r="B152" s="2">
        <v>23100</v>
      </c>
      <c r="C152" s="2" t="s">
        <v>504</v>
      </c>
      <c r="D152" s="2">
        <v>1310002</v>
      </c>
      <c r="E152" s="2" t="s">
        <v>504</v>
      </c>
      <c r="F152" s="2" t="str">
        <f t="shared" si="4"/>
        <v>1231001310002</v>
      </c>
      <c r="G152" s="2" t="s">
        <v>24</v>
      </c>
      <c r="H152" s="4">
        <v>2071.09</v>
      </c>
      <c r="I152" s="4">
        <v>0</v>
      </c>
      <c r="J152" s="4">
        <v>2071.09</v>
      </c>
      <c r="K152" s="4">
        <v>1316.38</v>
      </c>
      <c r="L152" s="4">
        <v>1316.38</v>
      </c>
      <c r="M152" s="4">
        <v>1316.38</v>
      </c>
      <c r="N152" s="4">
        <v>0</v>
      </c>
      <c r="O152" s="4">
        <v>754.71</v>
      </c>
      <c r="P152">
        <f>INDEX(Full1!J:J,MATCH(F152,Full1!D:D,0))</f>
        <v>1316.38</v>
      </c>
      <c r="Q152" s="6">
        <f t="shared" si="5"/>
        <v>0</v>
      </c>
    </row>
    <row r="153" spans="1:17" hidden="1" x14ac:dyDescent="0.25">
      <c r="A153" s="2">
        <v>1</v>
      </c>
      <c r="B153" s="2">
        <v>23100</v>
      </c>
      <c r="C153" s="2" t="s">
        <v>504</v>
      </c>
      <c r="D153" s="2">
        <v>1310003</v>
      </c>
      <c r="E153" s="2" t="s">
        <v>504</v>
      </c>
      <c r="F153" s="2" t="str">
        <f t="shared" si="4"/>
        <v>1231001310003</v>
      </c>
      <c r="G153" s="2" t="s">
        <v>25</v>
      </c>
      <c r="H153" s="4">
        <v>8251.32</v>
      </c>
      <c r="I153" s="4">
        <v>0</v>
      </c>
      <c r="J153" s="4">
        <v>8251.32</v>
      </c>
      <c r="K153" s="4">
        <v>5330.43</v>
      </c>
      <c r="L153" s="4">
        <v>5330.43</v>
      </c>
      <c r="M153" s="4">
        <v>5330.43</v>
      </c>
      <c r="N153" s="4">
        <v>0</v>
      </c>
      <c r="O153" s="4">
        <v>2920.89</v>
      </c>
      <c r="P153">
        <f>INDEX(Full1!J:J,MATCH(F153,Full1!D:D,0))</f>
        <v>5330.43</v>
      </c>
      <c r="Q153" s="6">
        <f t="shared" si="5"/>
        <v>0</v>
      </c>
    </row>
    <row r="154" spans="1:17" hidden="1" x14ac:dyDescent="0.25">
      <c r="A154" s="2">
        <v>1</v>
      </c>
      <c r="B154" s="2">
        <v>23100</v>
      </c>
      <c r="C154" s="2" t="s">
        <v>504</v>
      </c>
      <c r="D154" s="2">
        <v>1310004</v>
      </c>
      <c r="E154" s="2" t="s">
        <v>504</v>
      </c>
      <c r="F154" s="2" t="str">
        <f t="shared" si="4"/>
        <v>1231001310004</v>
      </c>
      <c r="G154" s="2" t="s">
        <v>26</v>
      </c>
      <c r="H154" s="4">
        <v>8005.34</v>
      </c>
      <c r="I154" s="4">
        <v>0</v>
      </c>
      <c r="J154" s="4">
        <v>8005.34</v>
      </c>
      <c r="K154" s="4">
        <v>5171.3999999999996</v>
      </c>
      <c r="L154" s="4">
        <v>5171.3999999999996</v>
      </c>
      <c r="M154" s="4">
        <v>5171.3999999999996</v>
      </c>
      <c r="N154" s="4">
        <v>0</v>
      </c>
      <c r="O154" s="4">
        <v>2833.94</v>
      </c>
      <c r="P154">
        <f>INDEX(Full1!J:J,MATCH(F154,Full1!D:D,0))</f>
        <v>5171.3999999999996</v>
      </c>
      <c r="Q154" s="6">
        <f t="shared" si="5"/>
        <v>0</v>
      </c>
    </row>
    <row r="155" spans="1:17" hidden="1" x14ac:dyDescent="0.25">
      <c r="A155" s="2">
        <v>1</v>
      </c>
      <c r="B155" s="2">
        <v>23100</v>
      </c>
      <c r="C155" s="2" t="s">
        <v>504</v>
      </c>
      <c r="D155" s="2">
        <v>1500001</v>
      </c>
      <c r="E155" s="2" t="s">
        <v>504</v>
      </c>
      <c r="F155" s="2" t="str">
        <f t="shared" si="4"/>
        <v>1231001500001</v>
      </c>
      <c r="G155" s="2" t="s">
        <v>28</v>
      </c>
      <c r="H155" s="4">
        <v>0</v>
      </c>
      <c r="I155" s="4">
        <v>335.61</v>
      </c>
      <c r="J155" s="4">
        <v>335.61</v>
      </c>
      <c r="K155" s="4">
        <v>0</v>
      </c>
      <c r="L155" s="4">
        <v>0</v>
      </c>
      <c r="M155" s="4">
        <v>0</v>
      </c>
      <c r="N155" s="4">
        <v>0</v>
      </c>
      <c r="O155" s="4">
        <v>335.61</v>
      </c>
      <c r="P155">
        <f>INDEX(Full1!J:J,MATCH(F155,Full1!D:D,0))</f>
        <v>0</v>
      </c>
      <c r="Q155" s="6">
        <f t="shared" si="5"/>
        <v>0</v>
      </c>
    </row>
    <row r="156" spans="1:17" hidden="1" x14ac:dyDescent="0.25">
      <c r="A156" s="2">
        <v>1</v>
      </c>
      <c r="B156" s="2">
        <v>23100</v>
      </c>
      <c r="C156" s="2" t="s">
        <v>504</v>
      </c>
      <c r="D156" s="2">
        <v>1500002</v>
      </c>
      <c r="E156" s="2" t="s">
        <v>504</v>
      </c>
      <c r="F156" s="2" t="str">
        <f t="shared" si="4"/>
        <v>1231001500002</v>
      </c>
      <c r="G156" s="2" t="s">
        <v>29</v>
      </c>
      <c r="H156" s="4">
        <v>0</v>
      </c>
      <c r="I156" s="4">
        <v>0</v>
      </c>
      <c r="J156" s="4">
        <v>0</v>
      </c>
      <c r="K156" s="4">
        <v>83.88</v>
      </c>
      <c r="L156" s="4">
        <v>83.88</v>
      </c>
      <c r="M156" s="4">
        <v>83.88</v>
      </c>
      <c r="N156" s="4">
        <v>0</v>
      </c>
      <c r="O156" s="4">
        <v>-83.88</v>
      </c>
      <c r="P156">
        <f>INDEX(Full1!J:J,MATCH(F156,Full1!D:D,0))</f>
        <v>83.88</v>
      </c>
      <c r="Q156" s="6">
        <f t="shared" si="5"/>
        <v>0</v>
      </c>
    </row>
    <row r="157" spans="1:17" hidden="1" x14ac:dyDescent="0.25">
      <c r="A157" s="2">
        <v>1</v>
      </c>
      <c r="B157" s="2">
        <v>23100</v>
      </c>
      <c r="C157" s="2" t="s">
        <v>504</v>
      </c>
      <c r="D157" s="2">
        <v>1500003</v>
      </c>
      <c r="E157" s="2" t="s">
        <v>504</v>
      </c>
      <c r="F157" s="2" t="str">
        <f t="shared" si="4"/>
        <v>1231001500003</v>
      </c>
      <c r="G157" s="2" t="s">
        <v>30</v>
      </c>
      <c r="H157" s="4">
        <v>0</v>
      </c>
      <c r="I157" s="4">
        <v>0</v>
      </c>
      <c r="J157" s="4">
        <v>0</v>
      </c>
      <c r="K157" s="4">
        <v>251.42</v>
      </c>
      <c r="L157" s="4">
        <v>251.42</v>
      </c>
      <c r="M157" s="4">
        <v>251.42</v>
      </c>
      <c r="N157" s="4">
        <v>0</v>
      </c>
      <c r="O157" s="4">
        <v>-251.42</v>
      </c>
      <c r="P157">
        <f>INDEX(Full1!J:J,MATCH(F157,Full1!D:D,0))</f>
        <v>251.42</v>
      </c>
      <c r="Q157" s="6">
        <f t="shared" si="5"/>
        <v>0</v>
      </c>
    </row>
    <row r="158" spans="1:17" hidden="1" x14ac:dyDescent="0.25">
      <c r="A158" s="2">
        <v>1</v>
      </c>
      <c r="B158" s="2">
        <v>23100</v>
      </c>
      <c r="C158" s="2" t="s">
        <v>504</v>
      </c>
      <c r="D158" s="2">
        <v>1600001</v>
      </c>
      <c r="E158" s="2" t="s">
        <v>504</v>
      </c>
      <c r="F158" s="2" t="str">
        <f t="shared" si="4"/>
        <v>1231001600001</v>
      </c>
      <c r="G158" s="2" t="s">
        <v>33</v>
      </c>
      <c r="H158" s="4">
        <v>14061.8</v>
      </c>
      <c r="I158" s="4">
        <v>0</v>
      </c>
      <c r="J158" s="4">
        <v>14061.8</v>
      </c>
      <c r="K158" s="4">
        <v>14067.82</v>
      </c>
      <c r="L158" s="4">
        <v>14067.82</v>
      </c>
      <c r="M158" s="4">
        <v>14067.82</v>
      </c>
      <c r="N158" s="4">
        <v>0</v>
      </c>
      <c r="O158" s="4">
        <v>-6.02</v>
      </c>
      <c r="P158">
        <f>INDEX(Full1!J:J,MATCH(F158,Full1!D:D,0))</f>
        <v>14067.82</v>
      </c>
      <c r="Q158" s="6">
        <f t="shared" si="5"/>
        <v>0</v>
      </c>
    </row>
    <row r="159" spans="1:17" hidden="1" x14ac:dyDescent="0.25">
      <c r="A159" s="2">
        <v>1</v>
      </c>
      <c r="B159" s="2">
        <v>23100</v>
      </c>
      <c r="C159" s="2" t="s">
        <v>505</v>
      </c>
      <c r="D159" s="2">
        <v>2060001</v>
      </c>
      <c r="E159" s="2" t="s">
        <v>505</v>
      </c>
      <c r="F159" s="2" t="str">
        <f t="shared" si="4"/>
        <v>1231002060001</v>
      </c>
      <c r="G159" s="2" t="s">
        <v>34</v>
      </c>
      <c r="H159" s="4">
        <v>290.39999999999998</v>
      </c>
      <c r="I159" s="4">
        <v>0</v>
      </c>
      <c r="J159" s="4">
        <v>290.39999999999998</v>
      </c>
      <c r="K159" s="4">
        <v>290.39999999999998</v>
      </c>
      <c r="L159" s="4">
        <v>242</v>
      </c>
      <c r="M159" s="4">
        <v>242</v>
      </c>
      <c r="N159" s="4">
        <v>0</v>
      </c>
      <c r="O159" s="4">
        <v>48.4</v>
      </c>
      <c r="P159">
        <f>INDEX(Full1!J:J,MATCH(F159,Full1!D:D,0))</f>
        <v>242</v>
      </c>
      <c r="Q159" s="6">
        <f t="shared" si="5"/>
        <v>0</v>
      </c>
    </row>
    <row r="160" spans="1:17" hidden="1" x14ac:dyDescent="0.25">
      <c r="A160" s="2">
        <v>1</v>
      </c>
      <c r="B160" s="2">
        <v>23100</v>
      </c>
      <c r="C160" s="2" t="s">
        <v>505</v>
      </c>
      <c r="D160" s="2">
        <v>2160001</v>
      </c>
      <c r="E160" s="2" t="s">
        <v>505</v>
      </c>
      <c r="F160" s="2" t="str">
        <f t="shared" si="4"/>
        <v>1231002160001</v>
      </c>
      <c r="G160" s="2" t="s">
        <v>35</v>
      </c>
      <c r="H160" s="4">
        <v>100</v>
      </c>
      <c r="I160" s="4">
        <v>0</v>
      </c>
      <c r="J160" s="4">
        <v>100</v>
      </c>
      <c r="K160" s="4">
        <v>0</v>
      </c>
      <c r="L160" s="4">
        <v>0</v>
      </c>
      <c r="M160" s="4">
        <v>0</v>
      </c>
      <c r="N160" s="4">
        <v>0</v>
      </c>
      <c r="O160" s="4">
        <v>100</v>
      </c>
      <c r="P160">
        <f>INDEX(Full1!J:J,MATCH(F160,Full1!D:D,0))</f>
        <v>0</v>
      </c>
      <c r="Q160" s="6">
        <f t="shared" si="5"/>
        <v>0</v>
      </c>
    </row>
    <row r="161" spans="1:17" hidden="1" x14ac:dyDescent="0.25">
      <c r="A161" s="2">
        <v>1</v>
      </c>
      <c r="B161" s="2">
        <v>23100</v>
      </c>
      <c r="C161" s="2" t="s">
        <v>505</v>
      </c>
      <c r="D161" s="2">
        <v>2160002</v>
      </c>
      <c r="E161" s="2" t="s">
        <v>505</v>
      </c>
      <c r="F161" s="2" t="str">
        <f t="shared" si="4"/>
        <v>1231002160002</v>
      </c>
      <c r="G161" s="2" t="s">
        <v>36</v>
      </c>
      <c r="H161" s="4">
        <v>100</v>
      </c>
      <c r="I161" s="4">
        <v>0</v>
      </c>
      <c r="J161" s="4">
        <v>100</v>
      </c>
      <c r="K161" s="4">
        <v>0</v>
      </c>
      <c r="L161" s="4">
        <v>0</v>
      </c>
      <c r="M161" s="4">
        <v>0</v>
      </c>
      <c r="N161" s="4">
        <v>0</v>
      </c>
      <c r="O161" s="4">
        <v>100</v>
      </c>
      <c r="P161">
        <f>INDEX(Full1!J:J,MATCH(F161,Full1!D:D,0))</f>
        <v>0</v>
      </c>
      <c r="Q161" s="6">
        <f t="shared" si="5"/>
        <v>0</v>
      </c>
    </row>
    <row r="162" spans="1:17" hidden="1" x14ac:dyDescent="0.25">
      <c r="A162" s="2">
        <v>1</v>
      </c>
      <c r="B162" s="2">
        <v>23100</v>
      </c>
      <c r="C162" s="2" t="s">
        <v>505</v>
      </c>
      <c r="D162" s="2">
        <v>2200001</v>
      </c>
      <c r="E162" s="2" t="s">
        <v>505</v>
      </c>
      <c r="F162" s="2" t="str">
        <f t="shared" si="4"/>
        <v>1231002200001</v>
      </c>
      <c r="G162" s="2" t="s">
        <v>37</v>
      </c>
      <c r="H162" s="4">
        <v>0</v>
      </c>
      <c r="I162" s="4">
        <v>0</v>
      </c>
      <c r="J162" s="4">
        <v>0</v>
      </c>
      <c r="K162" s="4">
        <v>56.77</v>
      </c>
      <c r="L162" s="4">
        <v>56.77</v>
      </c>
      <c r="M162" s="4">
        <v>56.77</v>
      </c>
      <c r="N162" s="4">
        <v>0</v>
      </c>
      <c r="O162" s="4">
        <v>-56.77</v>
      </c>
      <c r="P162">
        <f>INDEX(Full1!J:J,MATCH(F162,Full1!D:D,0))</f>
        <v>56.77</v>
      </c>
      <c r="Q162" s="6">
        <f t="shared" si="5"/>
        <v>0</v>
      </c>
    </row>
    <row r="163" spans="1:17" hidden="1" x14ac:dyDescent="0.25">
      <c r="A163" s="2">
        <v>1</v>
      </c>
      <c r="B163" s="2">
        <v>23100</v>
      </c>
      <c r="C163" s="2" t="s">
        <v>505</v>
      </c>
      <c r="D163" s="2">
        <v>2200010</v>
      </c>
      <c r="E163" s="2" t="s">
        <v>505</v>
      </c>
      <c r="F163" s="2" t="str">
        <f t="shared" si="4"/>
        <v>1231002200010</v>
      </c>
      <c r="G163" s="2" t="s">
        <v>38</v>
      </c>
      <c r="H163" s="4">
        <v>500</v>
      </c>
      <c r="I163" s="4">
        <v>0</v>
      </c>
      <c r="J163" s="4">
        <v>500</v>
      </c>
      <c r="K163" s="4">
        <v>734.62</v>
      </c>
      <c r="L163" s="4">
        <v>378.02</v>
      </c>
      <c r="M163" s="4">
        <v>378.02</v>
      </c>
      <c r="N163" s="4">
        <v>0</v>
      </c>
      <c r="O163" s="4">
        <v>121.98</v>
      </c>
      <c r="P163">
        <f>INDEX(Full1!J:J,MATCH(F163,Full1!D:D,0))</f>
        <v>378.02</v>
      </c>
      <c r="Q163" s="6">
        <f t="shared" si="5"/>
        <v>0</v>
      </c>
    </row>
    <row r="164" spans="1:17" hidden="1" x14ac:dyDescent="0.25">
      <c r="A164" s="2">
        <v>1</v>
      </c>
      <c r="B164" s="2">
        <v>23100</v>
      </c>
      <c r="C164" s="2" t="s">
        <v>505</v>
      </c>
      <c r="D164" s="2">
        <v>2220001</v>
      </c>
      <c r="E164" s="2" t="s">
        <v>505</v>
      </c>
      <c r="F164" s="2" t="str">
        <f t="shared" si="4"/>
        <v>1231002220001</v>
      </c>
      <c r="G164" s="2" t="s">
        <v>39</v>
      </c>
      <c r="H164" s="4">
        <v>750</v>
      </c>
      <c r="I164" s="4">
        <v>0</v>
      </c>
      <c r="J164" s="4">
        <v>750</v>
      </c>
      <c r="K164" s="4">
        <v>1298.47</v>
      </c>
      <c r="L164" s="4">
        <v>740.23</v>
      </c>
      <c r="M164" s="4">
        <v>740.23</v>
      </c>
      <c r="N164" s="4">
        <v>0</v>
      </c>
      <c r="O164" s="4">
        <v>9.77</v>
      </c>
      <c r="P164">
        <f>INDEX(Full1!J:J,MATCH(F164,Full1!D:D,0))</f>
        <v>740.23</v>
      </c>
      <c r="Q164" s="6">
        <f t="shared" si="5"/>
        <v>0</v>
      </c>
    </row>
    <row r="165" spans="1:17" hidden="1" x14ac:dyDescent="0.25">
      <c r="A165" s="2">
        <v>1</v>
      </c>
      <c r="B165" s="2">
        <v>23103</v>
      </c>
      <c r="C165" s="2" t="s">
        <v>504</v>
      </c>
      <c r="D165" s="2">
        <v>1300001</v>
      </c>
      <c r="E165" s="2" t="s">
        <v>504</v>
      </c>
      <c r="F165" s="2" t="str">
        <f t="shared" si="4"/>
        <v>1231031300001</v>
      </c>
      <c r="G165" s="2" t="s">
        <v>18</v>
      </c>
      <c r="H165" s="4">
        <v>30241.65</v>
      </c>
      <c r="I165" s="4">
        <v>0</v>
      </c>
      <c r="J165" s="4">
        <v>30241.65</v>
      </c>
      <c r="K165" s="4">
        <v>37104.629999999997</v>
      </c>
      <c r="L165" s="4">
        <v>37104.629999999997</v>
      </c>
      <c r="M165" s="4">
        <v>37104.629999999997</v>
      </c>
      <c r="N165" s="4">
        <v>0</v>
      </c>
      <c r="O165" s="4">
        <v>-6862.98</v>
      </c>
      <c r="P165">
        <f>INDEX(Full1!J:J,MATCH(F165,Full1!D:D,0))</f>
        <v>37104.629999999997</v>
      </c>
      <c r="Q165" s="6">
        <f t="shared" si="5"/>
        <v>0</v>
      </c>
    </row>
    <row r="166" spans="1:17" hidden="1" x14ac:dyDescent="0.25">
      <c r="A166" s="2">
        <v>1</v>
      </c>
      <c r="B166" s="2">
        <v>23103</v>
      </c>
      <c r="C166" s="2" t="s">
        <v>504</v>
      </c>
      <c r="D166" s="2">
        <v>1300002</v>
      </c>
      <c r="E166" s="2" t="s">
        <v>504</v>
      </c>
      <c r="F166" s="2" t="str">
        <f t="shared" si="4"/>
        <v>1231031300002</v>
      </c>
      <c r="G166" s="2" t="s">
        <v>19</v>
      </c>
      <c r="H166" s="4">
        <v>7164.42</v>
      </c>
      <c r="I166" s="4">
        <v>0</v>
      </c>
      <c r="J166" s="4">
        <v>7164.42</v>
      </c>
      <c r="K166" s="4">
        <v>7728.78</v>
      </c>
      <c r="L166" s="4">
        <v>7728.78</v>
      </c>
      <c r="M166" s="4">
        <v>7728.78</v>
      </c>
      <c r="N166" s="4">
        <v>0</v>
      </c>
      <c r="O166" s="4">
        <v>-564.36</v>
      </c>
      <c r="P166">
        <f>INDEX(Full1!J:J,MATCH(F166,Full1!D:D,0))</f>
        <v>7728.78</v>
      </c>
      <c r="Q166" s="6">
        <f t="shared" si="5"/>
        <v>0</v>
      </c>
    </row>
    <row r="167" spans="1:17" hidden="1" x14ac:dyDescent="0.25">
      <c r="A167" s="2">
        <v>1</v>
      </c>
      <c r="B167" s="2">
        <v>23103</v>
      </c>
      <c r="C167" s="2" t="s">
        <v>504</v>
      </c>
      <c r="D167" s="2">
        <v>1300201</v>
      </c>
      <c r="E167" s="2" t="s">
        <v>504</v>
      </c>
      <c r="F167" s="2" t="str">
        <f t="shared" si="4"/>
        <v>1231031300201</v>
      </c>
      <c r="G167" s="2" t="s">
        <v>21</v>
      </c>
      <c r="H167" s="4">
        <v>16963.240000000002</v>
      </c>
      <c r="I167" s="4">
        <v>0</v>
      </c>
      <c r="J167" s="4">
        <v>16963.240000000002</v>
      </c>
      <c r="K167" s="4">
        <v>20444.759999999998</v>
      </c>
      <c r="L167" s="4">
        <v>20444.759999999998</v>
      </c>
      <c r="M167" s="4">
        <v>20444.759999999998</v>
      </c>
      <c r="N167" s="4">
        <v>0</v>
      </c>
      <c r="O167" s="4">
        <v>-3481.52</v>
      </c>
      <c r="P167">
        <f>INDEX(Full1!J:J,MATCH(F167,Full1!D:D,0))</f>
        <v>20444.759999999998</v>
      </c>
      <c r="Q167" s="6">
        <f t="shared" si="5"/>
        <v>0</v>
      </c>
    </row>
    <row r="168" spans="1:17" hidden="1" x14ac:dyDescent="0.25">
      <c r="A168" s="2">
        <v>1</v>
      </c>
      <c r="B168" s="2">
        <v>23103</v>
      </c>
      <c r="C168" s="2" t="s">
        <v>504</v>
      </c>
      <c r="D168" s="2">
        <v>1300202</v>
      </c>
      <c r="E168" s="2" t="s">
        <v>504</v>
      </c>
      <c r="F168" s="2" t="str">
        <f t="shared" si="4"/>
        <v>1231031300202</v>
      </c>
      <c r="G168" s="2" t="s">
        <v>22</v>
      </c>
      <c r="H168" s="4">
        <v>15743.56</v>
      </c>
      <c r="I168" s="4">
        <v>0</v>
      </c>
      <c r="J168" s="4">
        <v>15743.56</v>
      </c>
      <c r="K168" s="4">
        <v>18728.71</v>
      </c>
      <c r="L168" s="4">
        <v>18728.71</v>
      </c>
      <c r="M168" s="4">
        <v>18728.71</v>
      </c>
      <c r="N168" s="4">
        <v>0</v>
      </c>
      <c r="O168" s="4">
        <v>-2985.15</v>
      </c>
      <c r="P168">
        <f>INDEX(Full1!J:J,MATCH(F168,Full1!D:D,0))</f>
        <v>18728.71</v>
      </c>
      <c r="Q168" s="6">
        <f t="shared" si="5"/>
        <v>0</v>
      </c>
    </row>
    <row r="169" spans="1:17" hidden="1" x14ac:dyDescent="0.25">
      <c r="A169" s="2">
        <v>1</v>
      </c>
      <c r="B169" s="2">
        <v>23103</v>
      </c>
      <c r="C169" s="2" t="s">
        <v>504</v>
      </c>
      <c r="D169" s="2">
        <v>1310001</v>
      </c>
      <c r="E169" s="2" t="s">
        <v>504</v>
      </c>
      <c r="F169" s="2" t="str">
        <f t="shared" si="4"/>
        <v>1231031310001</v>
      </c>
      <c r="G169" s="2" t="s">
        <v>23</v>
      </c>
      <c r="H169" s="4">
        <v>14915.02</v>
      </c>
      <c r="I169" s="4">
        <v>0</v>
      </c>
      <c r="J169" s="4">
        <v>14915.02</v>
      </c>
      <c r="K169" s="4">
        <v>9084.41</v>
      </c>
      <c r="L169" s="4">
        <v>9084.41</v>
      </c>
      <c r="M169" s="4">
        <v>9084.41</v>
      </c>
      <c r="N169" s="4">
        <v>0</v>
      </c>
      <c r="O169" s="4">
        <v>5830.61</v>
      </c>
      <c r="P169">
        <f>INDEX(Full1!J:J,MATCH(F169,Full1!D:D,0))</f>
        <v>9084.41</v>
      </c>
      <c r="Q169" s="6">
        <f t="shared" si="5"/>
        <v>0</v>
      </c>
    </row>
    <row r="170" spans="1:17" hidden="1" x14ac:dyDescent="0.25">
      <c r="A170" s="2">
        <v>1</v>
      </c>
      <c r="B170" s="2">
        <v>23103</v>
      </c>
      <c r="C170" s="2" t="s">
        <v>504</v>
      </c>
      <c r="D170" s="2">
        <v>1310002</v>
      </c>
      <c r="E170" s="2" t="s">
        <v>504</v>
      </c>
      <c r="F170" s="2" t="str">
        <f t="shared" si="4"/>
        <v>1231031310002</v>
      </c>
      <c r="G170" s="2" t="s">
        <v>24</v>
      </c>
      <c r="H170" s="4">
        <v>1083.1199999999999</v>
      </c>
      <c r="I170" s="4">
        <v>0</v>
      </c>
      <c r="J170" s="4">
        <v>1083.1199999999999</v>
      </c>
      <c r="K170" s="4">
        <v>242.64</v>
      </c>
      <c r="L170" s="4">
        <v>242.64</v>
      </c>
      <c r="M170" s="4">
        <v>242.64</v>
      </c>
      <c r="N170" s="4">
        <v>0</v>
      </c>
      <c r="O170" s="4">
        <v>840.48</v>
      </c>
      <c r="P170">
        <f>INDEX(Full1!J:J,MATCH(F170,Full1!D:D,0))</f>
        <v>242.64</v>
      </c>
      <c r="Q170" s="6">
        <f t="shared" si="5"/>
        <v>0</v>
      </c>
    </row>
    <row r="171" spans="1:17" hidden="1" x14ac:dyDescent="0.25">
      <c r="A171" s="2">
        <v>1</v>
      </c>
      <c r="B171" s="2">
        <v>23103</v>
      </c>
      <c r="C171" s="2" t="s">
        <v>504</v>
      </c>
      <c r="D171" s="2">
        <v>1310003</v>
      </c>
      <c r="E171" s="2" t="s">
        <v>504</v>
      </c>
      <c r="F171" s="2" t="str">
        <f t="shared" si="4"/>
        <v>1231031310003</v>
      </c>
      <c r="G171" s="2" t="s">
        <v>25</v>
      </c>
      <c r="H171" s="4">
        <v>7116.2</v>
      </c>
      <c r="I171" s="4">
        <v>0</v>
      </c>
      <c r="J171" s="4">
        <v>7116.2</v>
      </c>
      <c r="K171" s="4">
        <v>4399.1000000000004</v>
      </c>
      <c r="L171" s="4">
        <v>4399.1000000000004</v>
      </c>
      <c r="M171" s="4">
        <v>4399.1000000000004</v>
      </c>
      <c r="N171" s="4">
        <v>0</v>
      </c>
      <c r="O171" s="4">
        <v>2717.1</v>
      </c>
      <c r="P171">
        <f>INDEX(Full1!J:J,MATCH(F171,Full1!D:D,0))</f>
        <v>4399.1000000000004</v>
      </c>
      <c r="Q171" s="6">
        <f t="shared" si="5"/>
        <v>0</v>
      </c>
    </row>
    <row r="172" spans="1:17" hidden="1" x14ac:dyDescent="0.25">
      <c r="A172" s="2">
        <v>1</v>
      </c>
      <c r="B172" s="2">
        <v>23103</v>
      </c>
      <c r="C172" s="2" t="s">
        <v>504</v>
      </c>
      <c r="D172" s="2">
        <v>1310004</v>
      </c>
      <c r="E172" s="2" t="s">
        <v>504</v>
      </c>
      <c r="F172" s="2" t="str">
        <f t="shared" si="4"/>
        <v>1231031310004</v>
      </c>
      <c r="G172" s="2" t="s">
        <v>26</v>
      </c>
      <c r="H172" s="4">
        <v>6084.12</v>
      </c>
      <c r="I172" s="4">
        <v>0</v>
      </c>
      <c r="J172" s="4">
        <v>6084.12</v>
      </c>
      <c r="K172" s="4">
        <v>3728.63</v>
      </c>
      <c r="L172" s="4">
        <v>3728.63</v>
      </c>
      <c r="M172" s="4">
        <v>3728.63</v>
      </c>
      <c r="N172" s="4">
        <v>0</v>
      </c>
      <c r="O172" s="4">
        <v>2355.4899999999998</v>
      </c>
      <c r="P172">
        <f>INDEX(Full1!J:J,MATCH(F172,Full1!D:D,0))</f>
        <v>3728.63</v>
      </c>
      <c r="Q172" s="6">
        <f t="shared" si="5"/>
        <v>0</v>
      </c>
    </row>
    <row r="173" spans="1:17" hidden="1" x14ac:dyDescent="0.25">
      <c r="A173" s="2">
        <v>1</v>
      </c>
      <c r="B173" s="2">
        <v>23103</v>
      </c>
      <c r="C173" s="2" t="s">
        <v>504</v>
      </c>
      <c r="D173" s="2">
        <v>1310005</v>
      </c>
      <c r="E173" s="2" t="s">
        <v>504</v>
      </c>
      <c r="F173" s="2" t="str">
        <f t="shared" si="4"/>
        <v>1231031310005</v>
      </c>
      <c r="G173" s="2" t="s">
        <v>27</v>
      </c>
      <c r="H173" s="4">
        <v>0</v>
      </c>
      <c r="I173" s="4">
        <v>0</v>
      </c>
      <c r="J173" s="4">
        <v>0</v>
      </c>
      <c r="K173" s="4">
        <v>15.87</v>
      </c>
      <c r="L173" s="4">
        <v>15.87</v>
      </c>
      <c r="M173" s="4">
        <v>15.87</v>
      </c>
      <c r="N173" s="4">
        <v>0</v>
      </c>
      <c r="O173" s="4">
        <v>-15.87</v>
      </c>
      <c r="P173">
        <f>INDEX(Full1!J:J,MATCH(F173,Full1!D:D,0))</f>
        <v>15.87</v>
      </c>
      <c r="Q173" s="6">
        <f t="shared" si="5"/>
        <v>0</v>
      </c>
    </row>
    <row r="174" spans="1:17" hidden="1" x14ac:dyDescent="0.25">
      <c r="A174" s="2">
        <v>1</v>
      </c>
      <c r="B174" s="2">
        <v>23103</v>
      </c>
      <c r="C174" s="2" t="s">
        <v>504</v>
      </c>
      <c r="D174" s="2">
        <v>1500002</v>
      </c>
      <c r="E174" s="2" t="s">
        <v>504</v>
      </c>
      <c r="F174" s="2" t="str">
        <f t="shared" si="4"/>
        <v>1231031500002</v>
      </c>
      <c r="G174" s="2" t="s">
        <v>29</v>
      </c>
      <c r="H174" s="4">
        <v>0</v>
      </c>
      <c r="I174" s="4">
        <v>756.47</v>
      </c>
      <c r="J174" s="4">
        <v>756.47</v>
      </c>
      <c r="K174" s="4">
        <v>786.79</v>
      </c>
      <c r="L174" s="4">
        <v>786.79</v>
      </c>
      <c r="M174" s="4">
        <v>786.79</v>
      </c>
      <c r="N174" s="4">
        <v>0</v>
      </c>
      <c r="O174" s="4">
        <v>-30.32</v>
      </c>
      <c r="P174">
        <f>INDEX(Full1!J:J,MATCH(F174,Full1!D:D,0))</f>
        <v>786.79</v>
      </c>
      <c r="Q174" s="6">
        <f t="shared" si="5"/>
        <v>0</v>
      </c>
    </row>
    <row r="175" spans="1:17" hidden="1" x14ac:dyDescent="0.25">
      <c r="A175" s="2">
        <v>1</v>
      </c>
      <c r="B175" s="2">
        <v>23103</v>
      </c>
      <c r="C175" s="2" t="s">
        <v>504</v>
      </c>
      <c r="D175" s="2">
        <v>1600001</v>
      </c>
      <c r="E175" s="2" t="s">
        <v>504</v>
      </c>
      <c r="F175" s="2" t="str">
        <f t="shared" si="4"/>
        <v>1231031600001</v>
      </c>
      <c r="G175" s="2" t="s">
        <v>33</v>
      </c>
      <c r="H175" s="4">
        <v>31339.93</v>
      </c>
      <c r="I175" s="4">
        <v>0</v>
      </c>
      <c r="J175" s="4">
        <v>31339.93</v>
      </c>
      <c r="K175" s="4">
        <v>22679.53</v>
      </c>
      <c r="L175" s="4">
        <v>22679.53</v>
      </c>
      <c r="M175" s="4">
        <v>22679.53</v>
      </c>
      <c r="N175" s="4">
        <v>0</v>
      </c>
      <c r="O175" s="4">
        <v>8660.4</v>
      </c>
      <c r="P175">
        <f>INDEX(Full1!J:J,MATCH(F175,Full1!D:D,0))</f>
        <v>22679.53</v>
      </c>
      <c r="Q175" s="6">
        <f t="shared" si="5"/>
        <v>0</v>
      </c>
    </row>
    <row r="176" spans="1:17" hidden="1" x14ac:dyDescent="0.25">
      <c r="A176" s="2">
        <v>1</v>
      </c>
      <c r="B176" s="2">
        <v>23103</v>
      </c>
      <c r="C176" s="2" t="s">
        <v>504</v>
      </c>
      <c r="D176" s="2">
        <v>1620001</v>
      </c>
      <c r="E176" s="2" t="s">
        <v>504</v>
      </c>
      <c r="F176" s="2" t="str">
        <f t="shared" si="4"/>
        <v>1231031620001</v>
      </c>
      <c r="G176" s="2" t="s">
        <v>45</v>
      </c>
      <c r="H176" s="4">
        <v>100</v>
      </c>
      <c r="I176" s="4">
        <v>0</v>
      </c>
      <c r="J176" s="4">
        <v>100</v>
      </c>
      <c r="K176" s="4">
        <v>0</v>
      </c>
      <c r="L176" s="4">
        <v>0</v>
      </c>
      <c r="M176" s="4">
        <v>0</v>
      </c>
      <c r="N176" s="4">
        <v>0</v>
      </c>
      <c r="O176" s="4">
        <v>100</v>
      </c>
      <c r="P176">
        <f>INDEX(Full1!J:J,MATCH(F176,Full1!D:D,0))</f>
        <v>0</v>
      </c>
      <c r="Q176" s="6">
        <f t="shared" si="5"/>
        <v>0</v>
      </c>
    </row>
    <row r="177" spans="1:17" hidden="1" x14ac:dyDescent="0.25">
      <c r="A177" s="2">
        <v>1</v>
      </c>
      <c r="B177" s="2">
        <v>23103</v>
      </c>
      <c r="C177" s="2" t="s">
        <v>505</v>
      </c>
      <c r="D177" s="2">
        <v>2060001</v>
      </c>
      <c r="E177" s="2" t="s">
        <v>505</v>
      </c>
      <c r="F177" s="2" t="str">
        <f t="shared" si="4"/>
        <v>1231032060001</v>
      </c>
      <c r="G177" s="2" t="s">
        <v>34</v>
      </c>
      <c r="H177" s="4">
        <v>290.39999999999998</v>
      </c>
      <c r="I177" s="4">
        <v>0</v>
      </c>
      <c r="J177" s="4">
        <v>290.39999999999998</v>
      </c>
      <c r="K177" s="4">
        <v>290.39999999999998</v>
      </c>
      <c r="L177" s="4">
        <v>266.2</v>
      </c>
      <c r="M177" s="4">
        <v>266.2</v>
      </c>
      <c r="N177" s="4">
        <v>0</v>
      </c>
      <c r="O177" s="4">
        <v>24.2</v>
      </c>
      <c r="P177">
        <f>INDEX(Full1!J:J,MATCH(F177,Full1!D:D,0))</f>
        <v>266.2</v>
      </c>
      <c r="Q177" s="6">
        <f t="shared" si="5"/>
        <v>0</v>
      </c>
    </row>
    <row r="178" spans="1:17" hidden="1" x14ac:dyDescent="0.25">
      <c r="A178" s="2">
        <v>1</v>
      </c>
      <c r="B178" s="2">
        <v>23103</v>
      </c>
      <c r="C178" s="2" t="s">
        <v>505</v>
      </c>
      <c r="D178" s="2">
        <v>2160001</v>
      </c>
      <c r="E178" s="2" t="s">
        <v>505</v>
      </c>
      <c r="F178" s="2" t="str">
        <f t="shared" si="4"/>
        <v>1231032160001</v>
      </c>
      <c r="G178" s="2" t="s">
        <v>35</v>
      </c>
      <c r="H178" s="4">
        <v>150</v>
      </c>
      <c r="I178" s="4">
        <v>0</v>
      </c>
      <c r="J178" s="4">
        <v>150</v>
      </c>
      <c r="K178" s="4">
        <v>0</v>
      </c>
      <c r="L178" s="4">
        <v>0</v>
      </c>
      <c r="M178" s="4">
        <v>0</v>
      </c>
      <c r="N178" s="4">
        <v>0</v>
      </c>
      <c r="O178" s="4">
        <v>150</v>
      </c>
      <c r="P178">
        <f>INDEX(Full1!J:J,MATCH(F178,Full1!D:D,0))</f>
        <v>0</v>
      </c>
      <c r="Q178" s="6">
        <f t="shared" si="5"/>
        <v>0</v>
      </c>
    </row>
    <row r="179" spans="1:17" hidden="1" x14ac:dyDescent="0.25">
      <c r="A179" s="2">
        <v>1</v>
      </c>
      <c r="B179" s="2">
        <v>23103</v>
      </c>
      <c r="C179" s="2" t="s">
        <v>505</v>
      </c>
      <c r="D179" s="2">
        <v>2160002</v>
      </c>
      <c r="E179" s="2" t="s">
        <v>505</v>
      </c>
      <c r="F179" s="2" t="str">
        <f t="shared" si="4"/>
        <v>1231032160002</v>
      </c>
      <c r="G179" s="2" t="s">
        <v>36</v>
      </c>
      <c r="H179" s="4">
        <v>150</v>
      </c>
      <c r="I179" s="4">
        <v>0</v>
      </c>
      <c r="J179" s="4">
        <v>150</v>
      </c>
      <c r="K179" s="4">
        <v>0</v>
      </c>
      <c r="L179" s="4">
        <v>0</v>
      </c>
      <c r="M179" s="4">
        <v>0</v>
      </c>
      <c r="N179" s="4">
        <v>0</v>
      </c>
      <c r="O179" s="4">
        <v>150</v>
      </c>
      <c r="P179">
        <f>INDEX(Full1!J:J,MATCH(F179,Full1!D:D,0))</f>
        <v>0</v>
      </c>
      <c r="Q179" s="6">
        <f t="shared" si="5"/>
        <v>0</v>
      </c>
    </row>
    <row r="180" spans="1:17" hidden="1" x14ac:dyDescent="0.25">
      <c r="A180" s="2">
        <v>1</v>
      </c>
      <c r="B180" s="2">
        <v>23103</v>
      </c>
      <c r="C180" s="2" t="s">
        <v>505</v>
      </c>
      <c r="D180" s="2">
        <v>2200001</v>
      </c>
      <c r="E180" s="2" t="s">
        <v>505</v>
      </c>
      <c r="F180" s="2" t="str">
        <f t="shared" si="4"/>
        <v>1231032200001</v>
      </c>
      <c r="G180" s="2" t="s">
        <v>37</v>
      </c>
      <c r="H180" s="4">
        <v>0</v>
      </c>
      <c r="I180" s="4">
        <v>0</v>
      </c>
      <c r="J180" s="4">
        <v>0</v>
      </c>
      <c r="K180" s="4">
        <v>104.08</v>
      </c>
      <c r="L180" s="4">
        <v>104.08</v>
      </c>
      <c r="M180" s="4">
        <v>104.08</v>
      </c>
      <c r="N180" s="4">
        <v>0</v>
      </c>
      <c r="O180" s="4">
        <v>-104.08</v>
      </c>
      <c r="P180">
        <f>INDEX(Full1!J:J,MATCH(F180,Full1!D:D,0))</f>
        <v>104.08</v>
      </c>
      <c r="Q180" s="6">
        <f t="shared" si="5"/>
        <v>0</v>
      </c>
    </row>
    <row r="181" spans="1:17" hidden="1" x14ac:dyDescent="0.25">
      <c r="A181" s="2">
        <v>1</v>
      </c>
      <c r="B181" s="2">
        <v>23103</v>
      </c>
      <c r="C181" s="2" t="s">
        <v>505</v>
      </c>
      <c r="D181" s="2">
        <v>2200010</v>
      </c>
      <c r="E181" s="2" t="s">
        <v>505</v>
      </c>
      <c r="F181" s="2" t="str">
        <f t="shared" si="4"/>
        <v>1231032200010</v>
      </c>
      <c r="G181" s="2" t="s">
        <v>38</v>
      </c>
      <c r="H181" s="4">
        <v>1246.3</v>
      </c>
      <c r="I181" s="4">
        <v>0</v>
      </c>
      <c r="J181" s="4">
        <v>1246.3</v>
      </c>
      <c r="K181" s="4">
        <v>1264.08</v>
      </c>
      <c r="L181" s="4">
        <v>366.88</v>
      </c>
      <c r="M181" s="4">
        <v>366.88</v>
      </c>
      <c r="N181" s="4">
        <v>0</v>
      </c>
      <c r="O181" s="4">
        <v>879.42</v>
      </c>
      <c r="P181">
        <f>INDEX(Full1!J:J,MATCH(F181,Full1!D:D,0))</f>
        <v>366.88</v>
      </c>
      <c r="Q181" s="6">
        <f t="shared" si="5"/>
        <v>0</v>
      </c>
    </row>
    <row r="182" spans="1:17" hidden="1" x14ac:dyDescent="0.25">
      <c r="A182" s="2">
        <v>1</v>
      </c>
      <c r="B182" s="2">
        <v>23103</v>
      </c>
      <c r="C182" s="2" t="s">
        <v>505</v>
      </c>
      <c r="D182" s="2">
        <v>2220001</v>
      </c>
      <c r="E182" s="2" t="s">
        <v>505</v>
      </c>
      <c r="F182" s="2" t="str">
        <f t="shared" si="4"/>
        <v>1231032220001</v>
      </c>
      <c r="G182" s="2" t="s">
        <v>39</v>
      </c>
      <c r="H182" s="4">
        <v>1000</v>
      </c>
      <c r="I182" s="4">
        <v>0</v>
      </c>
      <c r="J182" s="4">
        <v>1000</v>
      </c>
      <c r="K182" s="4">
        <v>879.06</v>
      </c>
      <c r="L182" s="4">
        <v>596.01</v>
      </c>
      <c r="M182" s="4">
        <v>596.01</v>
      </c>
      <c r="N182" s="4">
        <v>0</v>
      </c>
      <c r="O182" s="4">
        <v>403.99</v>
      </c>
      <c r="P182">
        <f>INDEX(Full1!J:J,MATCH(F182,Full1!D:D,0))</f>
        <v>596.01</v>
      </c>
      <c r="Q182" s="6">
        <f t="shared" si="5"/>
        <v>0</v>
      </c>
    </row>
    <row r="183" spans="1:17" hidden="1" x14ac:dyDescent="0.25">
      <c r="A183" s="2">
        <v>1</v>
      </c>
      <c r="B183" s="2">
        <v>23104</v>
      </c>
      <c r="C183" s="2" t="s">
        <v>505</v>
      </c>
      <c r="D183" s="2">
        <v>2060001</v>
      </c>
      <c r="E183" s="2" t="s">
        <v>505</v>
      </c>
      <c r="F183" s="2" t="str">
        <f t="shared" si="4"/>
        <v>1231042060001</v>
      </c>
      <c r="G183" s="2" t="s">
        <v>34</v>
      </c>
      <c r="H183" s="4">
        <v>50</v>
      </c>
      <c r="I183" s="4">
        <v>0</v>
      </c>
      <c r="J183" s="4">
        <v>50</v>
      </c>
      <c r="K183" s="4">
        <v>0</v>
      </c>
      <c r="L183" s="4">
        <v>0</v>
      </c>
      <c r="M183" s="4">
        <v>0</v>
      </c>
      <c r="N183" s="4">
        <v>0</v>
      </c>
      <c r="O183" s="4">
        <v>50</v>
      </c>
      <c r="P183">
        <f>INDEX(Full1!J:J,MATCH(F183,Full1!D:D,0))</f>
        <v>0</v>
      </c>
      <c r="Q183" s="6">
        <f t="shared" si="5"/>
        <v>0</v>
      </c>
    </row>
    <row r="184" spans="1:17" hidden="1" x14ac:dyDescent="0.25">
      <c r="A184" s="2">
        <v>1</v>
      </c>
      <c r="B184" s="2">
        <v>23104</v>
      </c>
      <c r="C184" s="2" t="s">
        <v>505</v>
      </c>
      <c r="D184" s="2">
        <v>2160001</v>
      </c>
      <c r="E184" s="2" t="s">
        <v>505</v>
      </c>
      <c r="F184" s="2" t="str">
        <f t="shared" si="4"/>
        <v>1231042160001</v>
      </c>
      <c r="G184" s="2" t="s">
        <v>35</v>
      </c>
      <c r="H184" s="4">
        <v>100</v>
      </c>
      <c r="I184" s="4">
        <v>0</v>
      </c>
      <c r="J184" s="4">
        <v>100</v>
      </c>
      <c r="K184" s="4">
        <v>0</v>
      </c>
      <c r="L184" s="4">
        <v>0</v>
      </c>
      <c r="M184" s="4">
        <v>0</v>
      </c>
      <c r="N184" s="4">
        <v>0</v>
      </c>
      <c r="O184" s="4">
        <v>100</v>
      </c>
      <c r="P184">
        <f>INDEX(Full1!J:J,MATCH(F184,Full1!D:D,0))</f>
        <v>0</v>
      </c>
      <c r="Q184" s="6">
        <f t="shared" si="5"/>
        <v>0</v>
      </c>
    </row>
    <row r="185" spans="1:17" hidden="1" x14ac:dyDescent="0.25">
      <c r="A185" s="2">
        <v>1</v>
      </c>
      <c r="B185" s="2">
        <v>23104</v>
      </c>
      <c r="C185" s="2" t="s">
        <v>505</v>
      </c>
      <c r="D185" s="2">
        <v>2200010</v>
      </c>
      <c r="E185" s="2" t="s">
        <v>505</v>
      </c>
      <c r="F185" s="2" t="str">
        <f t="shared" si="4"/>
        <v>1231042200010</v>
      </c>
      <c r="G185" s="2" t="s">
        <v>38</v>
      </c>
      <c r="H185" s="4">
        <v>100</v>
      </c>
      <c r="I185" s="4">
        <v>0</v>
      </c>
      <c r="J185" s="4">
        <v>100</v>
      </c>
      <c r="K185" s="4">
        <v>0</v>
      </c>
      <c r="L185" s="4">
        <v>0</v>
      </c>
      <c r="M185" s="4">
        <v>0</v>
      </c>
      <c r="N185" s="4">
        <v>0</v>
      </c>
      <c r="O185" s="4">
        <v>100</v>
      </c>
      <c r="P185">
        <f>INDEX(Full1!J:J,MATCH(F185,Full1!D:D,0))</f>
        <v>0</v>
      </c>
      <c r="Q185" s="6">
        <f t="shared" si="5"/>
        <v>0</v>
      </c>
    </row>
    <row r="186" spans="1:17" hidden="1" x14ac:dyDescent="0.25">
      <c r="A186" s="2">
        <v>1</v>
      </c>
      <c r="B186" s="2">
        <v>23104</v>
      </c>
      <c r="C186" s="2" t="s">
        <v>505</v>
      </c>
      <c r="D186" s="2">
        <v>2220001</v>
      </c>
      <c r="E186" s="2" t="s">
        <v>505</v>
      </c>
      <c r="F186" s="2" t="str">
        <f t="shared" si="4"/>
        <v>1231042220001</v>
      </c>
      <c r="G186" s="2" t="s">
        <v>39</v>
      </c>
      <c r="H186" s="4">
        <v>500</v>
      </c>
      <c r="I186" s="4">
        <v>0</v>
      </c>
      <c r="J186" s="4">
        <v>500</v>
      </c>
      <c r="K186" s="4">
        <v>639.05999999999995</v>
      </c>
      <c r="L186" s="4">
        <v>465.79</v>
      </c>
      <c r="M186" s="4">
        <v>465.79</v>
      </c>
      <c r="N186" s="4">
        <v>0</v>
      </c>
      <c r="O186" s="4">
        <v>34.21</v>
      </c>
      <c r="P186">
        <f>INDEX(Full1!J:J,MATCH(F186,Full1!D:D,0))</f>
        <v>465.79</v>
      </c>
      <c r="Q186" s="6">
        <f t="shared" si="5"/>
        <v>0</v>
      </c>
    </row>
    <row r="187" spans="1:17" hidden="1" x14ac:dyDescent="0.25">
      <c r="A187" s="2">
        <v>1</v>
      </c>
      <c r="B187" s="2">
        <v>23104</v>
      </c>
      <c r="C187" s="2" t="s">
        <v>505</v>
      </c>
      <c r="D187" s="2">
        <v>2279940</v>
      </c>
      <c r="E187" s="2" t="s">
        <v>505</v>
      </c>
      <c r="F187" s="2" t="str">
        <f t="shared" si="4"/>
        <v>1231042279940</v>
      </c>
      <c r="G187" s="2" t="s">
        <v>41</v>
      </c>
      <c r="H187" s="4">
        <v>3100</v>
      </c>
      <c r="I187" s="4">
        <v>0</v>
      </c>
      <c r="J187" s="4">
        <v>3100</v>
      </c>
      <c r="K187" s="4">
        <v>3049.2</v>
      </c>
      <c r="L187" s="4">
        <v>3049.2</v>
      </c>
      <c r="M187" s="4">
        <v>3049.2</v>
      </c>
      <c r="N187" s="4">
        <v>0</v>
      </c>
      <c r="O187" s="4">
        <v>50.8</v>
      </c>
      <c r="P187">
        <f>INDEX(Full1!J:J,MATCH(F187,Full1!D:D,0))</f>
        <v>3049.2</v>
      </c>
      <c r="Q187" s="6">
        <f t="shared" si="5"/>
        <v>0</v>
      </c>
    </row>
    <row r="188" spans="1:17" hidden="1" x14ac:dyDescent="0.25">
      <c r="A188" s="2">
        <v>1</v>
      </c>
      <c r="B188" s="2">
        <v>24100</v>
      </c>
      <c r="C188" s="2" t="s">
        <v>504</v>
      </c>
      <c r="D188" s="2">
        <v>1200301</v>
      </c>
      <c r="E188" s="2" t="s">
        <v>504</v>
      </c>
      <c r="F188" s="2" t="str">
        <f t="shared" si="4"/>
        <v>1241001200301</v>
      </c>
      <c r="G188" s="2" t="s">
        <v>13</v>
      </c>
      <c r="H188" s="4">
        <v>11422.79</v>
      </c>
      <c r="I188" s="4">
        <v>0</v>
      </c>
      <c r="J188" s="4">
        <v>11422.79</v>
      </c>
      <c r="K188" s="4">
        <v>10169.23</v>
      </c>
      <c r="L188" s="4">
        <v>10169.23</v>
      </c>
      <c r="M188" s="4">
        <v>10169.23</v>
      </c>
      <c r="N188" s="4">
        <v>0</v>
      </c>
      <c r="O188" s="4">
        <v>1253.56</v>
      </c>
      <c r="P188">
        <f>INDEX(Full1!J:J,MATCH(F188,Full1!D:D,0))</f>
        <v>10169.23</v>
      </c>
      <c r="Q188" s="6">
        <f t="shared" si="5"/>
        <v>0</v>
      </c>
    </row>
    <row r="189" spans="1:17" hidden="1" x14ac:dyDescent="0.25">
      <c r="A189" s="2">
        <v>1</v>
      </c>
      <c r="B189" s="2">
        <v>24100</v>
      </c>
      <c r="C189" s="2" t="s">
        <v>504</v>
      </c>
      <c r="D189" s="2">
        <v>1200601</v>
      </c>
      <c r="E189" s="2" t="s">
        <v>504</v>
      </c>
      <c r="F189" s="2" t="str">
        <f t="shared" si="4"/>
        <v>1241001200601</v>
      </c>
      <c r="G189" s="2" t="s">
        <v>15</v>
      </c>
      <c r="H189" s="4">
        <v>1676.28</v>
      </c>
      <c r="I189" s="4">
        <v>0</v>
      </c>
      <c r="J189" s="4">
        <v>1676.28</v>
      </c>
      <c r="K189" s="4">
        <v>1311.16</v>
      </c>
      <c r="L189" s="4">
        <v>1311.16</v>
      </c>
      <c r="M189" s="4">
        <v>1311.16</v>
      </c>
      <c r="N189" s="4">
        <v>0</v>
      </c>
      <c r="O189" s="4">
        <v>365.12</v>
      </c>
      <c r="P189">
        <f>INDEX(Full1!J:J,MATCH(F189,Full1!D:D,0))</f>
        <v>1311.16</v>
      </c>
      <c r="Q189" s="6">
        <f t="shared" si="5"/>
        <v>0</v>
      </c>
    </row>
    <row r="190" spans="1:17" hidden="1" x14ac:dyDescent="0.25">
      <c r="A190" s="2">
        <v>1</v>
      </c>
      <c r="B190" s="2">
        <v>24100</v>
      </c>
      <c r="C190" s="2" t="s">
        <v>504</v>
      </c>
      <c r="D190" s="2">
        <v>1210001</v>
      </c>
      <c r="E190" s="2" t="s">
        <v>504</v>
      </c>
      <c r="F190" s="2" t="str">
        <f t="shared" si="4"/>
        <v>1241001210001</v>
      </c>
      <c r="G190" s="2" t="s">
        <v>16</v>
      </c>
      <c r="H190" s="4">
        <v>6389.6</v>
      </c>
      <c r="I190" s="4">
        <v>0</v>
      </c>
      <c r="J190" s="4">
        <v>6389.6</v>
      </c>
      <c r="K190" s="4">
        <v>5824.89</v>
      </c>
      <c r="L190" s="4">
        <v>5824.89</v>
      </c>
      <c r="M190" s="4">
        <v>5824.89</v>
      </c>
      <c r="N190" s="4">
        <v>0</v>
      </c>
      <c r="O190" s="4">
        <v>564.71</v>
      </c>
      <c r="P190">
        <f>INDEX(Full1!J:J,MATCH(F190,Full1!D:D,0))</f>
        <v>5824.89</v>
      </c>
      <c r="Q190" s="6">
        <f t="shared" si="5"/>
        <v>0</v>
      </c>
    </row>
    <row r="191" spans="1:17" hidden="1" x14ac:dyDescent="0.25">
      <c r="A191" s="2">
        <v>1</v>
      </c>
      <c r="B191" s="2">
        <v>24100</v>
      </c>
      <c r="C191" s="2" t="s">
        <v>504</v>
      </c>
      <c r="D191" s="2">
        <v>1210101</v>
      </c>
      <c r="E191" s="2" t="s">
        <v>504</v>
      </c>
      <c r="F191" s="2" t="str">
        <f t="shared" si="4"/>
        <v>1241001210101</v>
      </c>
      <c r="G191" s="2" t="s">
        <v>17</v>
      </c>
      <c r="H191" s="4">
        <v>4963.5600000000004</v>
      </c>
      <c r="I191" s="4">
        <v>0</v>
      </c>
      <c r="J191" s="4">
        <v>4963.5600000000004</v>
      </c>
      <c r="K191" s="4">
        <v>4524.9799999999996</v>
      </c>
      <c r="L191" s="4">
        <v>4524.9799999999996</v>
      </c>
      <c r="M191" s="4">
        <v>4524.9799999999996</v>
      </c>
      <c r="N191" s="4">
        <v>0</v>
      </c>
      <c r="O191" s="4">
        <v>438.58</v>
      </c>
      <c r="P191">
        <f>INDEX(Full1!J:J,MATCH(F191,Full1!D:D,0))</f>
        <v>4524.9799999999996</v>
      </c>
      <c r="Q191" s="6">
        <f t="shared" si="5"/>
        <v>0</v>
      </c>
    </row>
    <row r="192" spans="1:17" hidden="1" x14ac:dyDescent="0.25">
      <c r="A192" s="2">
        <v>1</v>
      </c>
      <c r="B192" s="2">
        <v>24100</v>
      </c>
      <c r="C192" s="2" t="s">
        <v>504</v>
      </c>
      <c r="D192" s="2">
        <v>1300001</v>
      </c>
      <c r="E192" s="2" t="s">
        <v>504</v>
      </c>
      <c r="F192" s="2" t="str">
        <f t="shared" si="4"/>
        <v>1241001300001</v>
      </c>
      <c r="G192" s="2" t="s">
        <v>18</v>
      </c>
      <c r="H192" s="4">
        <v>16962.259999999998</v>
      </c>
      <c r="I192" s="4">
        <v>0</v>
      </c>
      <c r="J192" s="4">
        <v>16962.259999999998</v>
      </c>
      <c r="K192" s="4">
        <v>17132.96</v>
      </c>
      <c r="L192" s="4">
        <v>17132.96</v>
      </c>
      <c r="M192" s="4">
        <v>17132.96</v>
      </c>
      <c r="N192" s="4">
        <v>0</v>
      </c>
      <c r="O192" s="4">
        <v>-170.7</v>
      </c>
      <c r="P192">
        <f>INDEX(Full1!J:J,MATCH(F192,Full1!D:D,0))</f>
        <v>17132.96</v>
      </c>
      <c r="Q192" s="6">
        <f t="shared" si="5"/>
        <v>0</v>
      </c>
    </row>
    <row r="193" spans="1:17" hidden="1" x14ac:dyDescent="0.25">
      <c r="A193" s="2">
        <v>1</v>
      </c>
      <c r="B193" s="2">
        <v>24100</v>
      </c>
      <c r="C193" s="2" t="s">
        <v>504</v>
      </c>
      <c r="D193" s="2">
        <v>1300002</v>
      </c>
      <c r="E193" s="2" t="s">
        <v>504</v>
      </c>
      <c r="F193" s="2" t="str">
        <f t="shared" si="4"/>
        <v>1241001300002</v>
      </c>
      <c r="G193" s="2" t="s">
        <v>19</v>
      </c>
      <c r="H193" s="4">
        <v>5876.88</v>
      </c>
      <c r="I193" s="4">
        <v>0</v>
      </c>
      <c r="J193" s="4">
        <v>5876.88</v>
      </c>
      <c r="K193" s="4">
        <v>5935.32</v>
      </c>
      <c r="L193" s="4">
        <v>5935.32</v>
      </c>
      <c r="M193" s="4">
        <v>5935.32</v>
      </c>
      <c r="N193" s="4">
        <v>0</v>
      </c>
      <c r="O193" s="4">
        <v>-58.44</v>
      </c>
      <c r="P193">
        <f>INDEX(Full1!J:J,MATCH(F193,Full1!D:D,0))</f>
        <v>5935.32</v>
      </c>
      <c r="Q193" s="6">
        <f t="shared" si="5"/>
        <v>0</v>
      </c>
    </row>
    <row r="194" spans="1:17" hidden="1" x14ac:dyDescent="0.25">
      <c r="A194" s="2">
        <v>1</v>
      </c>
      <c r="B194" s="2">
        <v>24100</v>
      </c>
      <c r="C194" s="2" t="s">
        <v>504</v>
      </c>
      <c r="D194" s="2">
        <v>1300201</v>
      </c>
      <c r="E194" s="2" t="s">
        <v>504</v>
      </c>
      <c r="F194" s="2" t="str">
        <f t="shared" si="4"/>
        <v>1241001300201</v>
      </c>
      <c r="G194" s="2" t="s">
        <v>21</v>
      </c>
      <c r="H194" s="4">
        <v>9433.9</v>
      </c>
      <c r="I194" s="4">
        <v>0</v>
      </c>
      <c r="J194" s="4">
        <v>9433.9</v>
      </c>
      <c r="K194" s="4">
        <v>9526.2999999999993</v>
      </c>
      <c r="L194" s="4">
        <v>9526.2999999999993</v>
      </c>
      <c r="M194" s="4">
        <v>9526.2999999999993</v>
      </c>
      <c r="N194" s="4">
        <v>0</v>
      </c>
      <c r="O194" s="4">
        <v>-92.4</v>
      </c>
      <c r="P194">
        <f>INDEX(Full1!J:J,MATCH(F194,Full1!D:D,0))</f>
        <v>9526.2999999999993</v>
      </c>
      <c r="Q194" s="6">
        <f t="shared" si="5"/>
        <v>0</v>
      </c>
    </row>
    <row r="195" spans="1:17" hidden="1" x14ac:dyDescent="0.25">
      <c r="A195" s="2">
        <v>1</v>
      </c>
      <c r="B195" s="2">
        <v>24100</v>
      </c>
      <c r="C195" s="2" t="s">
        <v>504</v>
      </c>
      <c r="D195" s="2">
        <v>1300202</v>
      </c>
      <c r="E195" s="2" t="s">
        <v>504</v>
      </c>
      <c r="F195" s="2" t="str">
        <f t="shared" ref="F195:F258" si="6">_xlfn.CONCAT(A195,B195,D195)</f>
        <v>1241001300202</v>
      </c>
      <c r="G195" s="2" t="s">
        <v>22</v>
      </c>
      <c r="H195" s="4">
        <v>8005.34</v>
      </c>
      <c r="I195" s="4">
        <v>0</v>
      </c>
      <c r="J195" s="4">
        <v>8005.34</v>
      </c>
      <c r="K195" s="4">
        <v>8083.6</v>
      </c>
      <c r="L195" s="4">
        <v>8083.6</v>
      </c>
      <c r="M195" s="4">
        <v>8083.6</v>
      </c>
      <c r="N195" s="4">
        <v>0</v>
      </c>
      <c r="O195" s="4">
        <v>-78.260000000000005</v>
      </c>
      <c r="P195">
        <f>INDEX(Full1!J:J,MATCH(F195,Full1!D:D,0))</f>
        <v>8083.6</v>
      </c>
      <c r="Q195" s="6">
        <f t="shared" ref="Q195:Q258" si="7">+L195-P195</f>
        <v>0</v>
      </c>
    </row>
    <row r="196" spans="1:17" hidden="1" x14ac:dyDescent="0.25">
      <c r="A196" s="2">
        <v>1</v>
      </c>
      <c r="B196" s="2">
        <v>24100</v>
      </c>
      <c r="C196" s="2" t="s">
        <v>504</v>
      </c>
      <c r="D196" s="2">
        <v>1310001</v>
      </c>
      <c r="E196" s="2" t="s">
        <v>504</v>
      </c>
      <c r="F196" s="2" t="str">
        <f t="shared" si="6"/>
        <v>1241001310001</v>
      </c>
      <c r="G196" s="2" t="s">
        <v>23</v>
      </c>
      <c r="H196" s="4">
        <v>29830.04</v>
      </c>
      <c r="I196" s="4">
        <v>13538.64</v>
      </c>
      <c r="J196" s="4">
        <v>43368.68</v>
      </c>
      <c r="K196" s="4">
        <v>30131.48</v>
      </c>
      <c r="L196" s="4">
        <v>30131.48</v>
      </c>
      <c r="M196" s="4">
        <v>30131.48</v>
      </c>
      <c r="N196" s="4">
        <v>0</v>
      </c>
      <c r="O196" s="4">
        <v>13237.2</v>
      </c>
      <c r="P196">
        <f>INDEX(Full1!J:J,MATCH(F196,Full1!D:D,0))</f>
        <v>30131.48</v>
      </c>
      <c r="Q196" s="6">
        <f t="shared" si="7"/>
        <v>0</v>
      </c>
    </row>
    <row r="197" spans="1:17" hidden="1" x14ac:dyDescent="0.25">
      <c r="A197" s="2">
        <v>1</v>
      </c>
      <c r="B197" s="2">
        <v>24100</v>
      </c>
      <c r="C197" s="2" t="s">
        <v>504</v>
      </c>
      <c r="D197" s="2">
        <v>1310002</v>
      </c>
      <c r="E197" s="2" t="s">
        <v>504</v>
      </c>
      <c r="F197" s="2" t="str">
        <f t="shared" si="6"/>
        <v>1241001310002</v>
      </c>
      <c r="G197" s="2" t="s">
        <v>24</v>
      </c>
      <c r="H197" s="4">
        <v>2793.17</v>
      </c>
      <c r="I197" s="4">
        <v>0</v>
      </c>
      <c r="J197" s="4">
        <v>2793.17</v>
      </c>
      <c r="K197" s="4">
        <v>2820.2</v>
      </c>
      <c r="L197" s="4">
        <v>2820.2</v>
      </c>
      <c r="M197" s="4">
        <v>2820.2</v>
      </c>
      <c r="N197" s="4">
        <v>0</v>
      </c>
      <c r="O197" s="4">
        <v>-27.03</v>
      </c>
      <c r="P197">
        <f>INDEX(Full1!J:J,MATCH(F197,Full1!D:D,0))</f>
        <v>2820.2</v>
      </c>
      <c r="Q197" s="6">
        <f t="shared" si="7"/>
        <v>0</v>
      </c>
    </row>
    <row r="198" spans="1:17" hidden="1" x14ac:dyDescent="0.25">
      <c r="A198" s="2">
        <v>1</v>
      </c>
      <c r="B198" s="2">
        <v>24100</v>
      </c>
      <c r="C198" s="2" t="s">
        <v>504</v>
      </c>
      <c r="D198" s="2">
        <v>1310003</v>
      </c>
      <c r="E198" s="2" t="s">
        <v>504</v>
      </c>
      <c r="F198" s="2" t="str">
        <f t="shared" si="6"/>
        <v>1241001310003</v>
      </c>
      <c r="G198" s="2" t="s">
        <v>25</v>
      </c>
      <c r="H198" s="4">
        <v>14232.4</v>
      </c>
      <c r="I198" s="4">
        <v>3478.08</v>
      </c>
      <c r="J198" s="4">
        <v>17710.48</v>
      </c>
      <c r="K198" s="4">
        <v>14371.84</v>
      </c>
      <c r="L198" s="4">
        <v>14371.84</v>
      </c>
      <c r="M198" s="4">
        <v>14371.84</v>
      </c>
      <c r="N198" s="4">
        <v>0</v>
      </c>
      <c r="O198" s="4">
        <v>3338.64</v>
      </c>
      <c r="P198">
        <f>INDEX(Full1!J:J,MATCH(F198,Full1!D:D,0))</f>
        <v>14371.84</v>
      </c>
      <c r="Q198" s="6">
        <f t="shared" si="7"/>
        <v>0</v>
      </c>
    </row>
    <row r="199" spans="1:17" hidden="1" x14ac:dyDescent="0.25">
      <c r="A199" s="2">
        <v>1</v>
      </c>
      <c r="B199" s="2">
        <v>24100</v>
      </c>
      <c r="C199" s="2" t="s">
        <v>504</v>
      </c>
      <c r="D199" s="2">
        <v>1310004</v>
      </c>
      <c r="E199" s="2" t="s">
        <v>504</v>
      </c>
      <c r="F199" s="2" t="str">
        <f t="shared" si="6"/>
        <v>1241001310004</v>
      </c>
      <c r="G199" s="2" t="s">
        <v>26</v>
      </c>
      <c r="H199" s="4">
        <v>12168.24</v>
      </c>
      <c r="I199" s="4">
        <v>2318.7199999999998</v>
      </c>
      <c r="J199" s="4">
        <v>14486.96</v>
      </c>
      <c r="K199" s="4">
        <v>12287.24</v>
      </c>
      <c r="L199" s="4">
        <v>12287.24</v>
      </c>
      <c r="M199" s="4">
        <v>12287.24</v>
      </c>
      <c r="N199" s="4">
        <v>0</v>
      </c>
      <c r="O199" s="4">
        <v>2199.7199999999998</v>
      </c>
      <c r="P199">
        <f>INDEX(Full1!J:J,MATCH(F199,Full1!D:D,0))</f>
        <v>12287.24</v>
      </c>
      <c r="Q199" s="6">
        <f t="shared" si="7"/>
        <v>0</v>
      </c>
    </row>
    <row r="200" spans="1:17" hidden="1" x14ac:dyDescent="0.25">
      <c r="A200" s="2">
        <v>1</v>
      </c>
      <c r="B200" s="2">
        <v>24100</v>
      </c>
      <c r="C200" s="2" t="s">
        <v>504</v>
      </c>
      <c r="D200" s="2">
        <v>1310005</v>
      </c>
      <c r="E200" s="2" t="s">
        <v>504</v>
      </c>
      <c r="F200" s="2" t="str">
        <f t="shared" si="6"/>
        <v>1241001310005</v>
      </c>
      <c r="G200" s="2" t="s">
        <v>27</v>
      </c>
      <c r="H200" s="4">
        <v>0</v>
      </c>
      <c r="I200" s="4">
        <v>0</v>
      </c>
      <c r="J200" s="4">
        <v>0</v>
      </c>
      <c r="K200" s="4">
        <v>946.51</v>
      </c>
      <c r="L200" s="4">
        <v>946.51</v>
      </c>
      <c r="M200" s="4">
        <v>946.51</v>
      </c>
      <c r="N200" s="4">
        <v>0</v>
      </c>
      <c r="O200" s="4">
        <v>-946.51</v>
      </c>
      <c r="P200">
        <f>INDEX(Full1!J:J,MATCH(F200,Full1!D:D,0))</f>
        <v>946.51</v>
      </c>
      <c r="Q200" s="6">
        <f t="shared" si="7"/>
        <v>0</v>
      </c>
    </row>
    <row r="201" spans="1:17" hidden="1" x14ac:dyDescent="0.25">
      <c r="A201" s="2">
        <v>1</v>
      </c>
      <c r="B201" s="2">
        <v>24100</v>
      </c>
      <c r="C201" s="2" t="s">
        <v>504</v>
      </c>
      <c r="D201" s="2">
        <v>1500001</v>
      </c>
      <c r="E201" s="2" t="s">
        <v>504</v>
      </c>
      <c r="F201" s="2" t="str">
        <f t="shared" si="6"/>
        <v>1241001500001</v>
      </c>
      <c r="G201" s="2" t="s">
        <v>28</v>
      </c>
      <c r="H201" s="4">
        <v>0</v>
      </c>
      <c r="I201" s="4">
        <v>1839.74</v>
      </c>
      <c r="J201" s="4">
        <v>1839.74</v>
      </c>
      <c r="K201" s="4">
        <v>498.31</v>
      </c>
      <c r="L201" s="4">
        <v>498.31</v>
      </c>
      <c r="M201" s="4">
        <v>498.31</v>
      </c>
      <c r="N201" s="4">
        <v>0</v>
      </c>
      <c r="O201" s="4">
        <v>1341.43</v>
      </c>
      <c r="P201">
        <f>INDEX(Full1!J:J,MATCH(F201,Full1!D:D,0))</f>
        <v>498.31</v>
      </c>
      <c r="Q201" s="6">
        <f t="shared" si="7"/>
        <v>0</v>
      </c>
    </row>
    <row r="202" spans="1:17" hidden="1" x14ac:dyDescent="0.25">
      <c r="A202" s="2">
        <v>1</v>
      </c>
      <c r="B202" s="2">
        <v>24100</v>
      </c>
      <c r="C202" s="2" t="s">
        <v>504</v>
      </c>
      <c r="D202" s="2">
        <v>1500002</v>
      </c>
      <c r="E202" s="2" t="s">
        <v>504</v>
      </c>
      <c r="F202" s="2" t="str">
        <f t="shared" si="6"/>
        <v>1241001500002</v>
      </c>
      <c r="G202" s="2" t="s">
        <v>29</v>
      </c>
      <c r="H202" s="4">
        <v>0</v>
      </c>
      <c r="I202" s="4">
        <v>0</v>
      </c>
      <c r="J202" s="4">
        <v>0</v>
      </c>
      <c r="K202" s="4">
        <v>308.75</v>
      </c>
      <c r="L202" s="4">
        <v>308.75</v>
      </c>
      <c r="M202" s="4">
        <v>308.75</v>
      </c>
      <c r="N202" s="4">
        <v>0</v>
      </c>
      <c r="O202" s="4">
        <v>-308.75</v>
      </c>
      <c r="P202">
        <f>INDEX(Full1!J:J,MATCH(F202,Full1!D:D,0))</f>
        <v>308.75</v>
      </c>
      <c r="Q202" s="6">
        <f t="shared" si="7"/>
        <v>0</v>
      </c>
    </row>
    <row r="203" spans="1:17" hidden="1" x14ac:dyDescent="0.25">
      <c r="A203" s="2">
        <v>1</v>
      </c>
      <c r="B203" s="2">
        <v>24100</v>
      </c>
      <c r="C203" s="2" t="s">
        <v>504</v>
      </c>
      <c r="D203" s="2">
        <v>1500003</v>
      </c>
      <c r="E203" s="2" t="s">
        <v>504</v>
      </c>
      <c r="F203" s="2" t="str">
        <f t="shared" si="6"/>
        <v>1241001500003</v>
      </c>
      <c r="G203" s="2" t="s">
        <v>30</v>
      </c>
      <c r="H203" s="4">
        <v>0</v>
      </c>
      <c r="I203" s="4">
        <v>0</v>
      </c>
      <c r="J203" s="4">
        <v>0</v>
      </c>
      <c r="K203" s="4">
        <v>998</v>
      </c>
      <c r="L203" s="4">
        <v>998</v>
      </c>
      <c r="M203" s="4">
        <v>998</v>
      </c>
      <c r="N203" s="4">
        <v>0</v>
      </c>
      <c r="O203" s="4">
        <v>-998</v>
      </c>
      <c r="P203">
        <f>INDEX(Full1!J:J,MATCH(F203,Full1!D:D,0))</f>
        <v>998</v>
      </c>
      <c r="Q203" s="6">
        <f t="shared" si="7"/>
        <v>0</v>
      </c>
    </row>
    <row r="204" spans="1:17" hidden="1" x14ac:dyDescent="0.25">
      <c r="A204" s="2">
        <v>1</v>
      </c>
      <c r="B204" s="2">
        <v>24100</v>
      </c>
      <c r="C204" s="2" t="s">
        <v>504</v>
      </c>
      <c r="D204" s="2">
        <v>1600001</v>
      </c>
      <c r="E204" s="2" t="s">
        <v>504</v>
      </c>
      <c r="F204" s="2" t="str">
        <f t="shared" si="6"/>
        <v>1241001600001</v>
      </c>
      <c r="G204" s="2" t="s">
        <v>33</v>
      </c>
      <c r="H204" s="4">
        <v>39347.800000000003</v>
      </c>
      <c r="I204" s="4">
        <v>7651.79</v>
      </c>
      <c r="J204" s="4">
        <v>46999.59</v>
      </c>
      <c r="K204" s="4">
        <v>39663.370000000003</v>
      </c>
      <c r="L204" s="4">
        <v>39663.370000000003</v>
      </c>
      <c r="M204" s="4">
        <v>39663.370000000003</v>
      </c>
      <c r="N204" s="4">
        <v>0</v>
      </c>
      <c r="O204" s="4">
        <v>7336.22</v>
      </c>
      <c r="P204">
        <f>INDEX(Full1!J:J,MATCH(F204,Full1!D:D,0))</f>
        <v>39663.370000000003</v>
      </c>
      <c r="Q204" s="6">
        <f t="shared" si="7"/>
        <v>0</v>
      </c>
    </row>
    <row r="205" spans="1:17" hidden="1" x14ac:dyDescent="0.25">
      <c r="A205" s="2">
        <v>1</v>
      </c>
      <c r="B205" s="2">
        <v>24100</v>
      </c>
      <c r="C205" s="2" t="s">
        <v>504</v>
      </c>
      <c r="D205" s="2">
        <v>1620001</v>
      </c>
      <c r="E205" s="2" t="s">
        <v>504</v>
      </c>
      <c r="F205" s="2" t="str">
        <f t="shared" si="6"/>
        <v>1241001620001</v>
      </c>
      <c r="G205" s="2" t="s">
        <v>45</v>
      </c>
      <c r="H205" s="4">
        <v>300</v>
      </c>
      <c r="I205" s="4">
        <v>0</v>
      </c>
      <c r="J205" s="4">
        <v>300</v>
      </c>
      <c r="K205" s="4">
        <v>0</v>
      </c>
      <c r="L205" s="4">
        <v>0</v>
      </c>
      <c r="M205" s="4">
        <v>0</v>
      </c>
      <c r="N205" s="4">
        <v>0</v>
      </c>
      <c r="O205" s="4">
        <v>300</v>
      </c>
      <c r="P205">
        <f>INDEX(Full1!J:J,MATCH(F205,Full1!D:D,0))</f>
        <v>0</v>
      </c>
      <c r="Q205" s="6">
        <f t="shared" si="7"/>
        <v>0</v>
      </c>
    </row>
    <row r="206" spans="1:17" hidden="1" x14ac:dyDescent="0.25">
      <c r="A206" s="2">
        <v>1</v>
      </c>
      <c r="B206" s="2">
        <v>24100</v>
      </c>
      <c r="C206" s="2" t="s">
        <v>505</v>
      </c>
      <c r="D206" s="2">
        <v>2060001</v>
      </c>
      <c r="E206" s="2" t="s">
        <v>505</v>
      </c>
      <c r="F206" s="2" t="str">
        <f t="shared" si="6"/>
        <v>1241002060001</v>
      </c>
      <c r="G206" s="2" t="s">
        <v>34</v>
      </c>
      <c r="H206" s="4">
        <v>363</v>
      </c>
      <c r="I206" s="4">
        <v>0</v>
      </c>
      <c r="J206" s="4">
        <v>363</v>
      </c>
      <c r="K206" s="4">
        <v>363</v>
      </c>
      <c r="L206" s="4">
        <v>363</v>
      </c>
      <c r="M206" s="4">
        <v>363</v>
      </c>
      <c r="N206" s="4">
        <v>0</v>
      </c>
      <c r="O206" s="4">
        <v>0</v>
      </c>
      <c r="P206">
        <f>INDEX(Full1!J:J,MATCH(F206,Full1!D:D,0))</f>
        <v>363</v>
      </c>
      <c r="Q206" s="6">
        <f t="shared" si="7"/>
        <v>0</v>
      </c>
    </row>
    <row r="207" spans="1:17" hidden="1" x14ac:dyDescent="0.25">
      <c r="A207" s="2">
        <v>1</v>
      </c>
      <c r="B207" s="2">
        <v>24100</v>
      </c>
      <c r="C207" s="2" t="s">
        <v>505</v>
      </c>
      <c r="D207" s="2">
        <v>2160001</v>
      </c>
      <c r="E207" s="2" t="s">
        <v>505</v>
      </c>
      <c r="F207" s="2" t="str">
        <f t="shared" si="6"/>
        <v>1241002160001</v>
      </c>
      <c r="G207" s="2" t="s">
        <v>35</v>
      </c>
      <c r="H207" s="4">
        <v>300</v>
      </c>
      <c r="I207" s="4">
        <v>0</v>
      </c>
      <c r="J207" s="4">
        <v>300</v>
      </c>
      <c r="K207" s="4">
        <v>0</v>
      </c>
      <c r="L207" s="4">
        <v>0</v>
      </c>
      <c r="M207" s="4">
        <v>0</v>
      </c>
      <c r="N207" s="4">
        <v>0</v>
      </c>
      <c r="O207" s="4">
        <v>300</v>
      </c>
      <c r="P207">
        <f>INDEX(Full1!J:J,MATCH(F207,Full1!D:D,0))</f>
        <v>0</v>
      </c>
      <c r="Q207" s="6">
        <f t="shared" si="7"/>
        <v>0</v>
      </c>
    </row>
    <row r="208" spans="1:17" hidden="1" x14ac:dyDescent="0.25">
      <c r="A208" s="2">
        <v>1</v>
      </c>
      <c r="B208" s="2">
        <v>24100</v>
      </c>
      <c r="C208" s="2" t="s">
        <v>505</v>
      </c>
      <c r="D208" s="2">
        <v>2160002</v>
      </c>
      <c r="E208" s="2" t="s">
        <v>505</v>
      </c>
      <c r="F208" s="2" t="str">
        <f t="shared" si="6"/>
        <v>1241002160002</v>
      </c>
      <c r="G208" s="2" t="s">
        <v>36</v>
      </c>
      <c r="H208" s="4">
        <v>400</v>
      </c>
      <c r="I208" s="4">
        <v>0</v>
      </c>
      <c r="J208" s="4">
        <v>400</v>
      </c>
      <c r="K208" s="4">
        <v>108.9</v>
      </c>
      <c r="L208" s="4">
        <v>108.9</v>
      </c>
      <c r="M208" s="4">
        <v>108.9</v>
      </c>
      <c r="N208" s="4">
        <v>0</v>
      </c>
      <c r="O208" s="4">
        <v>291.10000000000002</v>
      </c>
      <c r="P208">
        <f>INDEX(Full1!J:J,MATCH(F208,Full1!D:D,0))</f>
        <v>108.9</v>
      </c>
      <c r="Q208" s="6">
        <f t="shared" si="7"/>
        <v>0</v>
      </c>
    </row>
    <row r="209" spans="1:17" hidden="1" x14ac:dyDescent="0.25">
      <c r="A209" s="2">
        <v>1</v>
      </c>
      <c r="B209" s="2">
        <v>24100</v>
      </c>
      <c r="C209" s="2" t="s">
        <v>505</v>
      </c>
      <c r="D209" s="2">
        <v>2200001</v>
      </c>
      <c r="E209" s="2" t="s">
        <v>505</v>
      </c>
      <c r="F209" s="2" t="str">
        <f t="shared" si="6"/>
        <v>1241002200001</v>
      </c>
      <c r="G209" s="2" t="s">
        <v>37</v>
      </c>
      <c r="H209" s="4">
        <v>0</v>
      </c>
      <c r="I209" s="4">
        <v>0</v>
      </c>
      <c r="J209" s="4">
        <v>0</v>
      </c>
      <c r="K209" s="4">
        <v>501.5</v>
      </c>
      <c r="L209" s="4">
        <v>501.5</v>
      </c>
      <c r="M209" s="4">
        <v>501.5</v>
      </c>
      <c r="N209" s="4">
        <v>0</v>
      </c>
      <c r="O209" s="4">
        <v>-501.5</v>
      </c>
      <c r="P209">
        <f>INDEX(Full1!J:J,MATCH(F209,Full1!D:D,0))</f>
        <v>501.5</v>
      </c>
      <c r="Q209" s="6">
        <f t="shared" si="7"/>
        <v>0</v>
      </c>
    </row>
    <row r="210" spans="1:17" hidden="1" x14ac:dyDescent="0.25">
      <c r="A210" s="2">
        <v>1</v>
      </c>
      <c r="B210" s="2">
        <v>24100</v>
      </c>
      <c r="C210" s="2" t="s">
        <v>505</v>
      </c>
      <c r="D210" s="2">
        <v>2200010</v>
      </c>
      <c r="E210" s="2" t="s">
        <v>505</v>
      </c>
      <c r="F210" s="2" t="str">
        <f t="shared" si="6"/>
        <v>1241002200010</v>
      </c>
      <c r="G210" s="2" t="s">
        <v>38</v>
      </c>
      <c r="H210" s="4">
        <v>1700</v>
      </c>
      <c r="I210" s="4">
        <v>0</v>
      </c>
      <c r="J210" s="4">
        <v>1700</v>
      </c>
      <c r="K210" s="4">
        <v>1700</v>
      </c>
      <c r="L210" s="4">
        <v>922.6</v>
      </c>
      <c r="M210" s="4">
        <v>922.6</v>
      </c>
      <c r="N210" s="4">
        <v>0</v>
      </c>
      <c r="O210" s="4">
        <v>777.4</v>
      </c>
      <c r="P210">
        <f>INDEX(Full1!J:J,MATCH(F210,Full1!D:D,0))</f>
        <v>922.6</v>
      </c>
      <c r="Q210" s="6">
        <f t="shared" si="7"/>
        <v>0</v>
      </c>
    </row>
    <row r="211" spans="1:17" hidden="1" x14ac:dyDescent="0.25">
      <c r="A211" s="2">
        <v>1</v>
      </c>
      <c r="B211" s="2">
        <v>24100</v>
      </c>
      <c r="C211" s="2" t="s">
        <v>505</v>
      </c>
      <c r="D211" s="2">
        <v>2220001</v>
      </c>
      <c r="E211" s="2" t="s">
        <v>505</v>
      </c>
      <c r="F211" s="2" t="str">
        <f t="shared" si="6"/>
        <v>1241002220001</v>
      </c>
      <c r="G211" s="2" t="s">
        <v>39</v>
      </c>
      <c r="H211" s="4">
        <v>1200</v>
      </c>
      <c r="I211" s="4">
        <v>0</v>
      </c>
      <c r="J211" s="4">
        <v>1200</v>
      </c>
      <c r="K211" s="4">
        <v>1070.2</v>
      </c>
      <c r="L211" s="4">
        <v>709.22</v>
      </c>
      <c r="M211" s="4">
        <v>709.22</v>
      </c>
      <c r="N211" s="4">
        <v>0</v>
      </c>
      <c r="O211" s="4">
        <v>490.78</v>
      </c>
      <c r="P211">
        <f>INDEX(Full1!J:J,MATCH(F211,Full1!D:D,0))</f>
        <v>709.22</v>
      </c>
      <c r="Q211" s="6">
        <f t="shared" si="7"/>
        <v>0</v>
      </c>
    </row>
    <row r="212" spans="1:17" hidden="1" x14ac:dyDescent="0.25">
      <c r="A212" s="2">
        <v>1</v>
      </c>
      <c r="B212" s="2">
        <v>24100</v>
      </c>
      <c r="C212" s="2" t="s">
        <v>505</v>
      </c>
      <c r="D212" s="2">
        <v>2279926</v>
      </c>
      <c r="E212" s="2" t="s">
        <v>505</v>
      </c>
      <c r="F212" s="2" t="str">
        <f t="shared" si="6"/>
        <v>1241002279926</v>
      </c>
      <c r="G212" s="2" t="s">
        <v>50</v>
      </c>
      <c r="H212" s="4">
        <v>3300</v>
      </c>
      <c r="I212" s="4">
        <v>0</v>
      </c>
      <c r="J212" s="4">
        <v>3300</v>
      </c>
      <c r="K212" s="4">
        <v>3630</v>
      </c>
      <c r="L212" s="4">
        <v>3412.2</v>
      </c>
      <c r="M212" s="4">
        <v>3412.2</v>
      </c>
      <c r="N212" s="4">
        <v>0</v>
      </c>
      <c r="O212" s="4">
        <v>-112.2</v>
      </c>
      <c r="P212">
        <f>INDEX(Full1!J:J,MATCH(F212,Full1!D:D,0))</f>
        <v>3412.2</v>
      </c>
      <c r="Q212" s="6">
        <f t="shared" si="7"/>
        <v>0</v>
      </c>
    </row>
    <row r="213" spans="1:17" x14ac:dyDescent="0.25">
      <c r="A213" s="2">
        <v>1</v>
      </c>
      <c r="B213" s="2">
        <v>24100</v>
      </c>
      <c r="C213" s="2" t="s">
        <v>506</v>
      </c>
      <c r="D213" s="2">
        <v>6360000</v>
      </c>
      <c r="E213" s="2" t="s">
        <v>506</v>
      </c>
      <c r="F213" s="2" t="str">
        <f t="shared" si="6"/>
        <v>1241006360000</v>
      </c>
      <c r="G213" s="2" t="s">
        <v>51</v>
      </c>
      <c r="H213" s="4">
        <v>1000</v>
      </c>
      <c r="I213" s="4">
        <v>0</v>
      </c>
      <c r="J213" s="4">
        <v>1000</v>
      </c>
      <c r="K213" s="4">
        <v>544.5</v>
      </c>
      <c r="L213" s="4">
        <v>544.5</v>
      </c>
      <c r="M213" s="4">
        <v>544.5</v>
      </c>
      <c r="N213" s="4">
        <v>0</v>
      </c>
      <c r="O213" s="4">
        <v>455.5</v>
      </c>
      <c r="P213">
        <f>INDEX(Full1!J:J,MATCH(F213,Full1!D:D,0))</f>
        <v>544.5</v>
      </c>
      <c r="Q213" s="6">
        <f t="shared" si="7"/>
        <v>0</v>
      </c>
    </row>
    <row r="214" spans="1:17" hidden="1" x14ac:dyDescent="0.25">
      <c r="A214" s="2">
        <v>1</v>
      </c>
      <c r="B214" s="2">
        <v>24104</v>
      </c>
      <c r="C214" s="2" t="s">
        <v>504</v>
      </c>
      <c r="D214" s="2">
        <v>1310001</v>
      </c>
      <c r="E214" s="2" t="s">
        <v>504</v>
      </c>
      <c r="F214" s="2" t="str">
        <f t="shared" si="6"/>
        <v>1241041310001</v>
      </c>
      <c r="G214" s="2" t="s">
        <v>23</v>
      </c>
      <c r="H214" s="4">
        <v>7457.44</v>
      </c>
      <c r="I214" s="4">
        <v>0</v>
      </c>
      <c r="J214" s="4">
        <v>7457.44</v>
      </c>
      <c r="K214" s="4">
        <v>7600.95</v>
      </c>
      <c r="L214" s="4">
        <v>7600.95</v>
      </c>
      <c r="M214" s="4">
        <v>7600.95</v>
      </c>
      <c r="N214" s="4">
        <v>0</v>
      </c>
      <c r="O214" s="4">
        <v>-143.51</v>
      </c>
      <c r="P214">
        <f>INDEX(Full1!J:J,MATCH(F214,Full1!D:D,0))</f>
        <v>7600.95</v>
      </c>
      <c r="Q214" s="6">
        <f t="shared" si="7"/>
        <v>0</v>
      </c>
    </row>
    <row r="215" spans="1:17" hidden="1" x14ac:dyDescent="0.25">
      <c r="A215" s="2">
        <v>1</v>
      </c>
      <c r="B215" s="2">
        <v>24104</v>
      </c>
      <c r="C215" s="2" t="s">
        <v>504</v>
      </c>
      <c r="D215" s="2">
        <v>1310002</v>
      </c>
      <c r="E215" s="2" t="s">
        <v>504</v>
      </c>
      <c r="F215" s="2" t="str">
        <f t="shared" si="6"/>
        <v>1241041310002</v>
      </c>
      <c r="G215" s="2" t="s">
        <v>24</v>
      </c>
      <c r="H215" s="4">
        <v>472.84</v>
      </c>
      <c r="I215" s="4">
        <v>0</v>
      </c>
      <c r="J215" s="4">
        <v>472.84</v>
      </c>
      <c r="K215" s="4">
        <v>489.26</v>
      </c>
      <c r="L215" s="4">
        <v>489.26</v>
      </c>
      <c r="M215" s="4">
        <v>489.26</v>
      </c>
      <c r="N215" s="4">
        <v>0</v>
      </c>
      <c r="O215" s="4">
        <v>-16.420000000000002</v>
      </c>
      <c r="P215">
        <f>INDEX(Full1!J:J,MATCH(F215,Full1!D:D,0))</f>
        <v>489.26</v>
      </c>
      <c r="Q215" s="6">
        <f t="shared" si="7"/>
        <v>0</v>
      </c>
    </row>
    <row r="216" spans="1:17" hidden="1" x14ac:dyDescent="0.25">
      <c r="A216" s="2">
        <v>1</v>
      </c>
      <c r="B216" s="2">
        <v>24104</v>
      </c>
      <c r="C216" s="2" t="s">
        <v>504</v>
      </c>
      <c r="D216" s="2">
        <v>1310003</v>
      </c>
      <c r="E216" s="2" t="s">
        <v>504</v>
      </c>
      <c r="F216" s="2" t="str">
        <f t="shared" si="6"/>
        <v>1241041310003</v>
      </c>
      <c r="G216" s="2" t="s">
        <v>25</v>
      </c>
      <c r="H216" s="4">
        <v>3558.1</v>
      </c>
      <c r="I216" s="4">
        <v>0</v>
      </c>
      <c r="J216" s="4">
        <v>3558.1</v>
      </c>
      <c r="K216" s="4">
        <v>3635.73</v>
      </c>
      <c r="L216" s="4">
        <v>3635.73</v>
      </c>
      <c r="M216" s="4">
        <v>3635.73</v>
      </c>
      <c r="N216" s="4">
        <v>0</v>
      </c>
      <c r="O216" s="4">
        <v>-77.63</v>
      </c>
      <c r="P216">
        <f>INDEX(Full1!J:J,MATCH(F216,Full1!D:D,0))</f>
        <v>3635.73</v>
      </c>
      <c r="Q216" s="6">
        <f t="shared" si="7"/>
        <v>0</v>
      </c>
    </row>
    <row r="217" spans="1:17" hidden="1" x14ac:dyDescent="0.25">
      <c r="A217" s="2">
        <v>1</v>
      </c>
      <c r="B217" s="2">
        <v>24104</v>
      </c>
      <c r="C217" s="2" t="s">
        <v>504</v>
      </c>
      <c r="D217" s="2">
        <v>1310004</v>
      </c>
      <c r="E217" s="2" t="s">
        <v>504</v>
      </c>
      <c r="F217" s="2" t="str">
        <f t="shared" si="6"/>
        <v>1241041310004</v>
      </c>
      <c r="G217" s="2" t="s">
        <v>26</v>
      </c>
      <c r="H217" s="4">
        <v>2561.7199999999998</v>
      </c>
      <c r="I217" s="4">
        <v>0</v>
      </c>
      <c r="J217" s="4">
        <v>2561.7199999999998</v>
      </c>
      <c r="K217" s="4">
        <v>2617.58</v>
      </c>
      <c r="L217" s="4">
        <v>2617.58</v>
      </c>
      <c r="M217" s="4">
        <v>2617.58</v>
      </c>
      <c r="N217" s="4">
        <v>0</v>
      </c>
      <c r="O217" s="4">
        <v>-55.86</v>
      </c>
      <c r="P217">
        <f>INDEX(Full1!J:J,MATCH(F217,Full1!D:D,0))</f>
        <v>2617.58</v>
      </c>
      <c r="Q217" s="6">
        <f t="shared" si="7"/>
        <v>0</v>
      </c>
    </row>
    <row r="218" spans="1:17" hidden="1" x14ac:dyDescent="0.25">
      <c r="A218" s="2">
        <v>1</v>
      </c>
      <c r="B218" s="2">
        <v>24104</v>
      </c>
      <c r="C218" s="2" t="s">
        <v>504</v>
      </c>
      <c r="D218" s="2">
        <v>1310005</v>
      </c>
      <c r="E218" s="2" t="s">
        <v>504</v>
      </c>
      <c r="F218" s="2" t="str">
        <f t="shared" si="6"/>
        <v>1241041310005</v>
      </c>
      <c r="G218" s="2" t="s">
        <v>27</v>
      </c>
      <c r="H218" s="4">
        <v>0</v>
      </c>
      <c r="I218" s="4">
        <v>0</v>
      </c>
      <c r="J218" s="4">
        <v>0</v>
      </c>
      <c r="K218" s="4">
        <v>1569.58</v>
      </c>
      <c r="L218" s="4">
        <v>1569.58</v>
      </c>
      <c r="M218" s="4">
        <v>1569.58</v>
      </c>
      <c r="N218" s="4">
        <v>0</v>
      </c>
      <c r="O218" s="4">
        <v>-1569.58</v>
      </c>
      <c r="P218">
        <f>INDEX(Full1!J:J,MATCH(F218,Full1!D:D,0))</f>
        <v>1569.58</v>
      </c>
      <c r="Q218" s="6">
        <f t="shared" si="7"/>
        <v>0</v>
      </c>
    </row>
    <row r="219" spans="1:17" hidden="1" x14ac:dyDescent="0.25">
      <c r="A219" s="2">
        <v>1</v>
      </c>
      <c r="B219" s="2">
        <v>24104</v>
      </c>
      <c r="C219" s="2" t="s">
        <v>504</v>
      </c>
      <c r="D219" s="2">
        <v>1500002</v>
      </c>
      <c r="E219" s="2" t="s">
        <v>504</v>
      </c>
      <c r="F219" s="2" t="str">
        <f t="shared" si="6"/>
        <v>1241041500002</v>
      </c>
      <c r="G219" s="2" t="s">
        <v>29</v>
      </c>
      <c r="H219" s="4">
        <v>0</v>
      </c>
      <c r="I219" s="4">
        <v>122.94</v>
      </c>
      <c r="J219" s="4">
        <v>122.94</v>
      </c>
      <c r="K219" s="4">
        <v>0</v>
      </c>
      <c r="L219" s="4">
        <v>0</v>
      </c>
      <c r="M219" s="4">
        <v>0</v>
      </c>
      <c r="N219" s="4">
        <v>0</v>
      </c>
      <c r="O219" s="4">
        <v>122.94</v>
      </c>
      <c r="P219">
        <f>INDEX(Full1!J:J,MATCH(F219,Full1!D:D,0))</f>
        <v>0</v>
      </c>
      <c r="Q219" s="6">
        <f t="shared" si="7"/>
        <v>0</v>
      </c>
    </row>
    <row r="220" spans="1:17" hidden="1" x14ac:dyDescent="0.25">
      <c r="A220" s="2">
        <v>1</v>
      </c>
      <c r="B220" s="2">
        <v>24104</v>
      </c>
      <c r="C220" s="2" t="s">
        <v>504</v>
      </c>
      <c r="D220" s="2">
        <v>1500003</v>
      </c>
      <c r="E220" s="2" t="s">
        <v>504</v>
      </c>
      <c r="F220" s="2" t="str">
        <f t="shared" si="6"/>
        <v>1241041500003</v>
      </c>
      <c r="G220" s="2" t="s">
        <v>30</v>
      </c>
      <c r="H220" s="4">
        <v>0</v>
      </c>
      <c r="I220" s="4">
        <v>0</v>
      </c>
      <c r="J220" s="4">
        <v>0</v>
      </c>
      <c r="K220" s="4">
        <v>122.94</v>
      </c>
      <c r="L220" s="4">
        <v>122.94</v>
      </c>
      <c r="M220" s="4">
        <v>122.94</v>
      </c>
      <c r="N220" s="4">
        <v>0</v>
      </c>
      <c r="O220" s="4">
        <v>-122.94</v>
      </c>
      <c r="P220">
        <f>INDEX(Full1!J:J,MATCH(F220,Full1!D:D,0))</f>
        <v>122.94</v>
      </c>
      <c r="Q220" s="6">
        <f t="shared" si="7"/>
        <v>0</v>
      </c>
    </row>
    <row r="221" spans="1:17" hidden="1" x14ac:dyDescent="0.25">
      <c r="A221" s="2">
        <v>1</v>
      </c>
      <c r="B221" s="2">
        <v>24104</v>
      </c>
      <c r="C221" s="2" t="s">
        <v>504</v>
      </c>
      <c r="D221" s="2">
        <v>1600001</v>
      </c>
      <c r="E221" s="2" t="s">
        <v>504</v>
      </c>
      <c r="F221" s="2" t="str">
        <f t="shared" si="6"/>
        <v>1241041600001</v>
      </c>
      <c r="G221" s="2" t="s">
        <v>33</v>
      </c>
      <c r="H221" s="4">
        <v>4602.12</v>
      </c>
      <c r="I221" s="4">
        <v>0</v>
      </c>
      <c r="J221" s="4">
        <v>4602.12</v>
      </c>
      <c r="K221" s="4">
        <v>4777.5</v>
      </c>
      <c r="L221" s="4">
        <v>4777.5</v>
      </c>
      <c r="M221" s="4">
        <v>4777.5</v>
      </c>
      <c r="N221" s="4">
        <v>0</v>
      </c>
      <c r="O221" s="4">
        <v>-175.38</v>
      </c>
      <c r="P221">
        <f>INDEX(Full1!J:J,MATCH(F221,Full1!D:D,0))</f>
        <v>4777.5</v>
      </c>
      <c r="Q221" s="6">
        <f t="shared" si="7"/>
        <v>0</v>
      </c>
    </row>
    <row r="222" spans="1:17" hidden="1" x14ac:dyDescent="0.25">
      <c r="A222" s="2">
        <v>1</v>
      </c>
      <c r="B222" s="2">
        <v>24104</v>
      </c>
      <c r="C222" s="2" t="s">
        <v>505</v>
      </c>
      <c r="D222" s="2">
        <v>2220001</v>
      </c>
      <c r="E222" s="2" t="s">
        <v>505</v>
      </c>
      <c r="F222" s="2" t="str">
        <f t="shared" si="6"/>
        <v>1241042220001</v>
      </c>
      <c r="G222" s="2" t="s">
        <v>39</v>
      </c>
      <c r="H222" s="4">
        <v>500</v>
      </c>
      <c r="I222" s="4">
        <v>0</v>
      </c>
      <c r="J222" s="4">
        <v>500</v>
      </c>
      <c r="K222" s="4">
        <v>188.55</v>
      </c>
      <c r="L222" s="4">
        <v>86.77</v>
      </c>
      <c r="M222" s="4">
        <v>86.77</v>
      </c>
      <c r="N222" s="4">
        <v>0</v>
      </c>
      <c r="O222" s="4">
        <v>413.23</v>
      </c>
      <c r="P222">
        <f>INDEX(Full1!J:J,MATCH(F222,Full1!D:D,0))</f>
        <v>86.77</v>
      </c>
      <c r="Q222" s="6">
        <f t="shared" si="7"/>
        <v>0</v>
      </c>
    </row>
    <row r="223" spans="1:17" hidden="1" x14ac:dyDescent="0.25">
      <c r="A223" s="2">
        <v>1</v>
      </c>
      <c r="B223" s="2">
        <v>24131</v>
      </c>
      <c r="C223" s="2" t="s">
        <v>504</v>
      </c>
      <c r="D223" s="2">
        <v>1310001</v>
      </c>
      <c r="E223" s="2" t="s">
        <v>504</v>
      </c>
      <c r="F223" s="2" t="str">
        <f t="shared" si="6"/>
        <v>1241311310001</v>
      </c>
      <c r="G223" s="2" t="s">
        <v>23</v>
      </c>
      <c r="H223" s="4">
        <v>0</v>
      </c>
      <c r="I223" s="4">
        <v>9325.42</v>
      </c>
      <c r="J223" s="4">
        <v>9325.42</v>
      </c>
      <c r="K223" s="4">
        <v>31.11</v>
      </c>
      <c r="L223" s="4">
        <v>31.11</v>
      </c>
      <c r="M223" s="4">
        <v>31.11</v>
      </c>
      <c r="N223" s="4">
        <v>0</v>
      </c>
      <c r="O223" s="4">
        <v>9294.31</v>
      </c>
      <c r="P223">
        <f>INDEX(Full1!J:J,MATCH(F223,Full1!D:D,0))</f>
        <v>31.11</v>
      </c>
      <c r="Q223" s="6">
        <f t="shared" si="7"/>
        <v>0</v>
      </c>
    </row>
    <row r="224" spans="1:17" hidden="1" x14ac:dyDescent="0.25">
      <c r="A224" s="2">
        <v>1</v>
      </c>
      <c r="B224" s="2">
        <v>24131</v>
      </c>
      <c r="C224" s="2" t="s">
        <v>504</v>
      </c>
      <c r="D224" s="2">
        <v>1500002</v>
      </c>
      <c r="E224" s="2" t="s">
        <v>504</v>
      </c>
      <c r="F224" s="2" t="str">
        <f t="shared" si="6"/>
        <v>1241311500002</v>
      </c>
      <c r="G224" s="2" t="s">
        <v>29</v>
      </c>
      <c r="H224" s="4">
        <v>0</v>
      </c>
      <c r="I224" s="4">
        <v>0</v>
      </c>
      <c r="J224" s="4">
        <v>0</v>
      </c>
      <c r="K224" s="4">
        <v>1200</v>
      </c>
      <c r="L224" s="4">
        <v>1200</v>
      </c>
      <c r="M224" s="4">
        <v>1200</v>
      </c>
      <c r="N224" s="4">
        <v>0</v>
      </c>
      <c r="O224" s="4">
        <v>-1200</v>
      </c>
      <c r="P224">
        <f>INDEX(Full1!J:J,MATCH(F224,Full1!D:D,0))</f>
        <v>1200</v>
      </c>
      <c r="Q224" s="6">
        <f t="shared" si="7"/>
        <v>0</v>
      </c>
    </row>
    <row r="225" spans="1:17" hidden="1" x14ac:dyDescent="0.25">
      <c r="A225" s="2">
        <v>1</v>
      </c>
      <c r="B225" s="2">
        <v>24133</v>
      </c>
      <c r="C225" s="2" t="s">
        <v>504</v>
      </c>
      <c r="D225" s="2">
        <v>1310001</v>
      </c>
      <c r="E225" s="2" t="s">
        <v>504</v>
      </c>
      <c r="F225" s="2" t="str">
        <f t="shared" si="6"/>
        <v>1241331310001</v>
      </c>
      <c r="G225" s="2" t="s">
        <v>23</v>
      </c>
      <c r="H225" s="4">
        <v>0</v>
      </c>
      <c r="I225" s="4">
        <v>9336.8700000000008</v>
      </c>
      <c r="J225" s="4">
        <v>9336.8700000000008</v>
      </c>
      <c r="K225" s="4">
        <v>37449.22</v>
      </c>
      <c r="L225" s="4">
        <v>37449.22</v>
      </c>
      <c r="M225" s="4">
        <v>37449.22</v>
      </c>
      <c r="N225" s="4">
        <v>0</v>
      </c>
      <c r="O225" s="4">
        <v>-28112.35</v>
      </c>
      <c r="P225">
        <f>INDEX(Full1!J:J,MATCH(F225,Full1!D:D,0))</f>
        <v>37449.22</v>
      </c>
      <c r="Q225" s="6">
        <f t="shared" si="7"/>
        <v>0</v>
      </c>
    </row>
    <row r="226" spans="1:17" hidden="1" x14ac:dyDescent="0.25">
      <c r="A226" s="2">
        <v>1</v>
      </c>
      <c r="B226" s="2">
        <v>24133</v>
      </c>
      <c r="C226" s="2" t="s">
        <v>504</v>
      </c>
      <c r="D226" s="2">
        <v>1310003</v>
      </c>
      <c r="E226" s="2" t="s">
        <v>504</v>
      </c>
      <c r="F226" s="2" t="str">
        <f t="shared" si="6"/>
        <v>1241331310003</v>
      </c>
      <c r="G226" s="2" t="s">
        <v>25</v>
      </c>
      <c r="H226" s="4">
        <v>0</v>
      </c>
      <c r="I226" s="4">
        <v>28226.63</v>
      </c>
      <c r="J226" s="4">
        <v>28226.63</v>
      </c>
      <c r="K226" s="4">
        <v>0</v>
      </c>
      <c r="L226" s="4">
        <v>0</v>
      </c>
      <c r="M226" s="4">
        <v>0</v>
      </c>
      <c r="N226" s="4">
        <v>0</v>
      </c>
      <c r="O226" s="4">
        <v>28226.63</v>
      </c>
      <c r="P226">
        <f>INDEX(Full1!J:J,MATCH(F226,Full1!D:D,0))</f>
        <v>0</v>
      </c>
      <c r="Q226" s="6">
        <f t="shared" si="7"/>
        <v>0</v>
      </c>
    </row>
    <row r="227" spans="1:17" hidden="1" x14ac:dyDescent="0.25">
      <c r="A227" s="2">
        <v>1</v>
      </c>
      <c r="B227" s="2">
        <v>24133</v>
      </c>
      <c r="C227" s="2" t="s">
        <v>504</v>
      </c>
      <c r="D227" s="2">
        <v>1310004</v>
      </c>
      <c r="E227" s="2" t="s">
        <v>504</v>
      </c>
      <c r="F227" s="2" t="str">
        <f t="shared" si="6"/>
        <v>1241331310004</v>
      </c>
      <c r="G227" s="2" t="s">
        <v>26</v>
      </c>
      <c r="H227" s="4">
        <v>0</v>
      </c>
      <c r="I227" s="4">
        <v>18825.13</v>
      </c>
      <c r="J227" s="4">
        <v>18825.13</v>
      </c>
      <c r="K227" s="4">
        <v>0</v>
      </c>
      <c r="L227" s="4">
        <v>0</v>
      </c>
      <c r="M227" s="4">
        <v>0</v>
      </c>
      <c r="N227" s="4">
        <v>0</v>
      </c>
      <c r="O227" s="4">
        <v>18825.13</v>
      </c>
      <c r="P227">
        <f>INDEX(Full1!J:J,MATCH(F227,Full1!D:D,0))</f>
        <v>0</v>
      </c>
      <c r="Q227" s="6">
        <f t="shared" si="7"/>
        <v>0</v>
      </c>
    </row>
    <row r="228" spans="1:17" hidden="1" x14ac:dyDescent="0.25">
      <c r="A228" s="2">
        <v>1</v>
      </c>
      <c r="B228" s="2">
        <v>24133</v>
      </c>
      <c r="C228" s="2" t="s">
        <v>504</v>
      </c>
      <c r="D228" s="2">
        <v>1310005</v>
      </c>
      <c r="E228" s="2" t="s">
        <v>504</v>
      </c>
      <c r="F228" s="2" t="str">
        <f t="shared" si="6"/>
        <v>1241331310005</v>
      </c>
      <c r="G228" s="2" t="s">
        <v>27</v>
      </c>
      <c r="H228" s="4">
        <v>0</v>
      </c>
      <c r="I228" s="4">
        <v>0</v>
      </c>
      <c r="J228" s="4">
        <v>0</v>
      </c>
      <c r="K228" s="4">
        <v>3456</v>
      </c>
      <c r="L228" s="4">
        <v>3456</v>
      </c>
      <c r="M228" s="4">
        <v>3456</v>
      </c>
      <c r="N228" s="4">
        <v>0</v>
      </c>
      <c r="O228" s="4">
        <v>-3456</v>
      </c>
      <c r="P228">
        <f>INDEX(Full1!J:J,MATCH(F228,Full1!D:D,0))</f>
        <v>3456</v>
      </c>
      <c r="Q228" s="6">
        <f t="shared" si="7"/>
        <v>0</v>
      </c>
    </row>
    <row r="229" spans="1:17" hidden="1" x14ac:dyDescent="0.25">
      <c r="A229" s="2">
        <v>1</v>
      </c>
      <c r="B229" s="2">
        <v>24133</v>
      </c>
      <c r="C229" s="2" t="s">
        <v>504</v>
      </c>
      <c r="D229" s="2">
        <v>1500003</v>
      </c>
      <c r="E229" s="2" t="s">
        <v>504</v>
      </c>
      <c r="F229" s="2" t="str">
        <f t="shared" si="6"/>
        <v>1241331500003</v>
      </c>
      <c r="G229" s="2" t="s">
        <v>30</v>
      </c>
      <c r="H229" s="4">
        <v>0</v>
      </c>
      <c r="I229" s="4">
        <v>0</v>
      </c>
      <c r="J229" s="4">
        <v>0</v>
      </c>
      <c r="K229" s="4">
        <v>1166.6199999999999</v>
      </c>
      <c r="L229" s="4">
        <v>1166.6199999999999</v>
      </c>
      <c r="M229" s="4">
        <v>1166.6199999999999</v>
      </c>
      <c r="N229" s="4">
        <v>0</v>
      </c>
      <c r="O229" s="4">
        <v>-1166.6199999999999</v>
      </c>
      <c r="P229">
        <f>INDEX(Full1!J:J,MATCH(F229,Full1!D:D,0))</f>
        <v>1166.6199999999999</v>
      </c>
      <c r="Q229" s="6">
        <f t="shared" si="7"/>
        <v>0</v>
      </c>
    </row>
    <row r="230" spans="1:17" hidden="1" x14ac:dyDescent="0.25">
      <c r="A230" s="2">
        <v>1</v>
      </c>
      <c r="B230" s="2">
        <v>24133</v>
      </c>
      <c r="C230" s="2" t="s">
        <v>504</v>
      </c>
      <c r="D230" s="2">
        <v>1600001</v>
      </c>
      <c r="E230" s="2" t="s">
        <v>504</v>
      </c>
      <c r="F230" s="2" t="str">
        <f t="shared" si="6"/>
        <v>1241331600001</v>
      </c>
      <c r="G230" s="2" t="s">
        <v>33</v>
      </c>
      <c r="H230" s="4">
        <v>0</v>
      </c>
      <c r="I230" s="4">
        <v>38815.43</v>
      </c>
      <c r="J230" s="4">
        <v>38815.43</v>
      </c>
      <c r="K230" s="4">
        <v>7291.96</v>
      </c>
      <c r="L230" s="4">
        <v>7291.96</v>
      </c>
      <c r="M230" s="4">
        <v>7291.96</v>
      </c>
      <c r="N230" s="4">
        <v>0</v>
      </c>
      <c r="O230" s="4">
        <v>31523.47</v>
      </c>
      <c r="P230">
        <f>INDEX(Full1!J:J,MATCH(F230,Full1!D:D,0))</f>
        <v>7291.96</v>
      </c>
      <c r="Q230" s="6">
        <f t="shared" si="7"/>
        <v>0</v>
      </c>
    </row>
    <row r="231" spans="1:17" hidden="1" x14ac:dyDescent="0.25">
      <c r="A231" s="2">
        <v>1</v>
      </c>
      <c r="B231" s="2">
        <v>24134</v>
      </c>
      <c r="C231" s="2" t="s">
        <v>504</v>
      </c>
      <c r="D231" s="2">
        <v>1310001</v>
      </c>
      <c r="E231" s="2" t="s">
        <v>504</v>
      </c>
      <c r="F231" s="2" t="str">
        <f t="shared" si="6"/>
        <v>1241341310001</v>
      </c>
      <c r="G231" s="2" t="s">
        <v>23</v>
      </c>
      <c r="H231" s="4">
        <v>0</v>
      </c>
      <c r="I231" s="4">
        <v>19913.13</v>
      </c>
      <c r="J231" s="4">
        <v>19913.13</v>
      </c>
      <c r="K231" s="4">
        <v>9060.4500000000007</v>
      </c>
      <c r="L231" s="4">
        <v>9060.4500000000007</v>
      </c>
      <c r="M231" s="4">
        <v>9060.4500000000007</v>
      </c>
      <c r="N231" s="4">
        <v>0</v>
      </c>
      <c r="O231" s="4">
        <v>10852.68</v>
      </c>
      <c r="P231">
        <f>INDEX(Full1!J:J,MATCH(F231,Full1!D:D,0))</f>
        <v>9060.4500000000007</v>
      </c>
      <c r="Q231" s="6">
        <f t="shared" si="7"/>
        <v>0</v>
      </c>
    </row>
    <row r="232" spans="1:17" hidden="1" x14ac:dyDescent="0.25">
      <c r="A232" s="2">
        <v>1</v>
      </c>
      <c r="B232" s="2">
        <v>24134</v>
      </c>
      <c r="C232" s="2" t="s">
        <v>504</v>
      </c>
      <c r="D232" s="2">
        <v>1310002</v>
      </c>
      <c r="E232" s="2" t="s">
        <v>504</v>
      </c>
      <c r="F232" s="2" t="str">
        <f t="shared" si="6"/>
        <v>1241341310002</v>
      </c>
      <c r="G232" s="2" t="s">
        <v>24</v>
      </c>
      <c r="H232" s="4">
        <v>0</v>
      </c>
      <c r="I232" s="4">
        <v>0</v>
      </c>
      <c r="J232" s="4">
        <v>0</v>
      </c>
      <c r="K232" s="4">
        <v>45.76</v>
      </c>
      <c r="L232" s="4">
        <v>45.76</v>
      </c>
      <c r="M232" s="4">
        <v>45.76</v>
      </c>
      <c r="N232" s="4">
        <v>0</v>
      </c>
      <c r="O232" s="4">
        <v>-45.76</v>
      </c>
      <c r="P232">
        <f>INDEX(Full1!J:J,MATCH(F232,Full1!D:D,0))</f>
        <v>45.76</v>
      </c>
      <c r="Q232" s="6">
        <f t="shared" si="7"/>
        <v>0</v>
      </c>
    </row>
    <row r="233" spans="1:17" hidden="1" x14ac:dyDescent="0.25">
      <c r="A233" s="2">
        <v>1</v>
      </c>
      <c r="B233" s="2">
        <v>24134</v>
      </c>
      <c r="C233" s="2" t="s">
        <v>504</v>
      </c>
      <c r="D233" s="2">
        <v>1310003</v>
      </c>
      <c r="E233" s="2" t="s">
        <v>504</v>
      </c>
      <c r="F233" s="2" t="str">
        <f t="shared" si="6"/>
        <v>1241341310003</v>
      </c>
      <c r="G233" s="2" t="s">
        <v>25</v>
      </c>
      <c r="H233" s="4">
        <v>0</v>
      </c>
      <c r="I233" s="4">
        <v>6329.44</v>
      </c>
      <c r="J233" s="4">
        <v>6329.44</v>
      </c>
      <c r="K233" s="4">
        <v>4793.34</v>
      </c>
      <c r="L233" s="4">
        <v>4793.34</v>
      </c>
      <c r="M233" s="4">
        <v>4793.34</v>
      </c>
      <c r="N233" s="4">
        <v>0</v>
      </c>
      <c r="O233" s="4">
        <v>1536.1</v>
      </c>
      <c r="P233">
        <f>INDEX(Full1!J:J,MATCH(F233,Full1!D:D,0))</f>
        <v>4793.34</v>
      </c>
      <c r="Q233" s="6">
        <f t="shared" si="7"/>
        <v>0</v>
      </c>
    </row>
    <row r="234" spans="1:17" hidden="1" x14ac:dyDescent="0.25">
      <c r="A234" s="2">
        <v>1</v>
      </c>
      <c r="B234" s="2">
        <v>24134</v>
      </c>
      <c r="C234" s="2" t="s">
        <v>504</v>
      </c>
      <c r="D234" s="2">
        <v>1310004</v>
      </c>
      <c r="E234" s="2" t="s">
        <v>504</v>
      </c>
      <c r="F234" s="2" t="str">
        <f t="shared" si="6"/>
        <v>1241341310004</v>
      </c>
      <c r="G234" s="2" t="s">
        <v>26</v>
      </c>
      <c r="H234" s="4">
        <v>0</v>
      </c>
      <c r="I234" s="4">
        <v>3783.47</v>
      </c>
      <c r="J234" s="4">
        <v>3783.47</v>
      </c>
      <c r="K234" s="4">
        <v>4097.34</v>
      </c>
      <c r="L234" s="4">
        <v>4097.34</v>
      </c>
      <c r="M234" s="4">
        <v>4097.34</v>
      </c>
      <c r="N234" s="4">
        <v>0</v>
      </c>
      <c r="O234" s="4">
        <v>-313.87</v>
      </c>
      <c r="P234">
        <f>INDEX(Full1!J:J,MATCH(F234,Full1!D:D,0))</f>
        <v>4097.34</v>
      </c>
      <c r="Q234" s="6">
        <f t="shared" si="7"/>
        <v>0</v>
      </c>
    </row>
    <row r="235" spans="1:17" hidden="1" x14ac:dyDescent="0.25">
      <c r="A235" s="2">
        <v>1</v>
      </c>
      <c r="B235" s="2">
        <v>24134</v>
      </c>
      <c r="C235" s="2" t="s">
        <v>504</v>
      </c>
      <c r="D235" s="2">
        <v>1310005</v>
      </c>
      <c r="E235" s="2" t="s">
        <v>504</v>
      </c>
      <c r="F235" s="2" t="str">
        <f t="shared" si="6"/>
        <v>1241341310005</v>
      </c>
      <c r="G235" s="2" t="s">
        <v>27</v>
      </c>
      <c r="H235" s="4">
        <v>0</v>
      </c>
      <c r="I235" s="4">
        <v>0</v>
      </c>
      <c r="J235" s="4">
        <v>0</v>
      </c>
      <c r="K235" s="4">
        <v>549.45000000000005</v>
      </c>
      <c r="L235" s="4">
        <v>549.45000000000005</v>
      </c>
      <c r="M235" s="4">
        <v>549.45000000000005</v>
      </c>
      <c r="N235" s="4">
        <v>0</v>
      </c>
      <c r="O235" s="4">
        <v>-549.45000000000005</v>
      </c>
      <c r="P235">
        <f>INDEX(Full1!J:J,MATCH(F235,Full1!D:D,0))</f>
        <v>549.45000000000005</v>
      </c>
      <c r="Q235" s="6">
        <f t="shared" si="7"/>
        <v>0</v>
      </c>
    </row>
    <row r="236" spans="1:17" hidden="1" x14ac:dyDescent="0.25">
      <c r="A236" s="2">
        <v>1</v>
      </c>
      <c r="B236" s="2">
        <v>24134</v>
      </c>
      <c r="C236" s="2" t="s">
        <v>504</v>
      </c>
      <c r="D236" s="2">
        <v>1600001</v>
      </c>
      <c r="E236" s="2" t="s">
        <v>504</v>
      </c>
      <c r="F236" s="2" t="str">
        <f t="shared" si="6"/>
        <v>1241341600001</v>
      </c>
      <c r="G236" s="2" t="s">
        <v>33</v>
      </c>
      <c r="H236" s="4">
        <v>0</v>
      </c>
      <c r="I236" s="4">
        <v>16287.61</v>
      </c>
      <c r="J236" s="4">
        <v>16287.61</v>
      </c>
      <c r="K236" s="4">
        <v>5887.2</v>
      </c>
      <c r="L236" s="4">
        <v>5887.2</v>
      </c>
      <c r="M236" s="4">
        <v>5887.2</v>
      </c>
      <c r="N236" s="4">
        <v>0</v>
      </c>
      <c r="O236" s="4">
        <v>10400.41</v>
      </c>
      <c r="P236">
        <f>INDEX(Full1!J:J,MATCH(F236,Full1!D:D,0))</f>
        <v>5887.2</v>
      </c>
      <c r="Q236" s="6">
        <f t="shared" si="7"/>
        <v>0</v>
      </c>
    </row>
    <row r="237" spans="1:17" hidden="1" x14ac:dyDescent="0.25">
      <c r="A237" s="2">
        <v>1</v>
      </c>
      <c r="B237" s="2">
        <v>24135</v>
      </c>
      <c r="C237" s="2" t="s">
        <v>504</v>
      </c>
      <c r="D237" s="2">
        <v>1310001</v>
      </c>
      <c r="E237" s="2" t="s">
        <v>504</v>
      </c>
      <c r="F237" s="2" t="str">
        <f t="shared" si="6"/>
        <v>1241351310001</v>
      </c>
      <c r="G237" s="2" t="s">
        <v>23</v>
      </c>
      <c r="H237" s="4">
        <v>0</v>
      </c>
      <c r="I237" s="4">
        <v>15059.98</v>
      </c>
      <c r="J237" s="4">
        <v>15059.98</v>
      </c>
      <c r="K237" s="4">
        <v>12690.85</v>
      </c>
      <c r="L237" s="4">
        <v>12690.85</v>
      </c>
      <c r="M237" s="4">
        <v>12690.85</v>
      </c>
      <c r="N237" s="4">
        <v>0</v>
      </c>
      <c r="O237" s="4">
        <v>2369.13</v>
      </c>
      <c r="P237">
        <f>INDEX(Full1!J:J,MATCH(F237,Full1!D:D,0))</f>
        <v>12690.85</v>
      </c>
      <c r="Q237" s="6">
        <f t="shared" si="7"/>
        <v>0</v>
      </c>
    </row>
    <row r="238" spans="1:17" hidden="1" x14ac:dyDescent="0.25">
      <c r="A238" s="2">
        <v>1</v>
      </c>
      <c r="B238" s="2">
        <v>24135</v>
      </c>
      <c r="C238" s="2" t="s">
        <v>504</v>
      </c>
      <c r="D238" s="2">
        <v>1310003</v>
      </c>
      <c r="E238" s="2" t="s">
        <v>504</v>
      </c>
      <c r="F238" s="2" t="str">
        <f t="shared" si="6"/>
        <v>1241351310003</v>
      </c>
      <c r="G238" s="2" t="s">
        <v>25</v>
      </c>
      <c r="H238" s="4">
        <v>0</v>
      </c>
      <c r="I238" s="4">
        <v>4248.83</v>
      </c>
      <c r="J238" s="4">
        <v>4248.83</v>
      </c>
      <c r="K238" s="4">
        <v>6073.81</v>
      </c>
      <c r="L238" s="4">
        <v>6073.81</v>
      </c>
      <c r="M238" s="4">
        <v>6073.81</v>
      </c>
      <c r="N238" s="4">
        <v>0</v>
      </c>
      <c r="O238" s="4">
        <v>-1824.98</v>
      </c>
      <c r="P238">
        <f>INDEX(Full1!J:J,MATCH(F238,Full1!D:D,0))</f>
        <v>6073.81</v>
      </c>
      <c r="Q238" s="6">
        <f t="shared" si="7"/>
        <v>0</v>
      </c>
    </row>
    <row r="239" spans="1:17" hidden="1" x14ac:dyDescent="0.25">
      <c r="A239" s="2">
        <v>1</v>
      </c>
      <c r="B239" s="2">
        <v>24135</v>
      </c>
      <c r="C239" s="2" t="s">
        <v>504</v>
      </c>
      <c r="D239" s="2">
        <v>1310004</v>
      </c>
      <c r="E239" s="2" t="s">
        <v>504</v>
      </c>
      <c r="F239" s="2" t="str">
        <f t="shared" si="6"/>
        <v>1241351310004</v>
      </c>
      <c r="G239" s="2" t="s">
        <v>26</v>
      </c>
      <c r="H239" s="4">
        <v>0</v>
      </c>
      <c r="I239" s="4">
        <v>2615.84</v>
      </c>
      <c r="J239" s="4">
        <v>2615.84</v>
      </c>
      <c r="K239" s="4">
        <v>5192.82</v>
      </c>
      <c r="L239" s="4">
        <v>5192.82</v>
      </c>
      <c r="M239" s="4">
        <v>5192.82</v>
      </c>
      <c r="N239" s="4">
        <v>0</v>
      </c>
      <c r="O239" s="4">
        <v>-2576.98</v>
      </c>
      <c r="P239">
        <f>INDEX(Full1!J:J,MATCH(F239,Full1!D:D,0))</f>
        <v>5192.82</v>
      </c>
      <c r="Q239" s="6">
        <f t="shared" si="7"/>
        <v>0</v>
      </c>
    </row>
    <row r="240" spans="1:17" hidden="1" x14ac:dyDescent="0.25">
      <c r="A240" s="2">
        <v>1</v>
      </c>
      <c r="B240" s="2">
        <v>24135</v>
      </c>
      <c r="C240" s="2" t="s">
        <v>504</v>
      </c>
      <c r="D240" s="2">
        <v>1500003</v>
      </c>
      <c r="E240" s="2" t="s">
        <v>504</v>
      </c>
      <c r="F240" s="2" t="str">
        <f t="shared" si="6"/>
        <v>1241351500003</v>
      </c>
      <c r="G240" s="2" t="s">
        <v>30</v>
      </c>
      <c r="H240" s="4">
        <v>0</v>
      </c>
      <c r="I240" s="4">
        <v>0</v>
      </c>
      <c r="J240" s="4">
        <v>0</v>
      </c>
      <c r="K240" s="4">
        <v>90.82</v>
      </c>
      <c r="L240" s="4">
        <v>90.82</v>
      </c>
      <c r="M240" s="4">
        <v>90.82</v>
      </c>
      <c r="N240" s="4">
        <v>0</v>
      </c>
      <c r="O240" s="4">
        <v>-90.82</v>
      </c>
      <c r="P240">
        <f>INDEX(Full1!J:J,MATCH(F240,Full1!D:D,0))</f>
        <v>90.82</v>
      </c>
      <c r="Q240" s="6">
        <f t="shared" si="7"/>
        <v>0</v>
      </c>
    </row>
    <row r="241" spans="1:17" hidden="1" x14ac:dyDescent="0.25">
      <c r="A241" s="2">
        <v>1</v>
      </c>
      <c r="B241" s="2">
        <v>24135</v>
      </c>
      <c r="C241" s="2" t="s">
        <v>504</v>
      </c>
      <c r="D241" s="2">
        <v>1600001</v>
      </c>
      <c r="E241" s="2" t="s">
        <v>504</v>
      </c>
      <c r="F241" s="2" t="str">
        <f t="shared" si="6"/>
        <v>1241351600001</v>
      </c>
      <c r="G241" s="2" t="s">
        <v>33</v>
      </c>
      <c r="H241" s="4">
        <v>0</v>
      </c>
      <c r="I241" s="4">
        <v>10273.42</v>
      </c>
      <c r="J241" s="4">
        <v>10273.42</v>
      </c>
      <c r="K241" s="4">
        <v>7898</v>
      </c>
      <c r="L241" s="4">
        <v>7898</v>
      </c>
      <c r="M241" s="4">
        <v>7898</v>
      </c>
      <c r="N241" s="4">
        <v>0</v>
      </c>
      <c r="O241" s="4">
        <v>2375.42</v>
      </c>
      <c r="P241">
        <f>INDEX(Full1!J:J,MATCH(F241,Full1!D:D,0))</f>
        <v>7898</v>
      </c>
      <c r="Q241" s="6">
        <f t="shared" si="7"/>
        <v>0</v>
      </c>
    </row>
    <row r="242" spans="1:17" hidden="1" x14ac:dyDescent="0.25">
      <c r="A242" s="2">
        <v>1</v>
      </c>
      <c r="B242" s="2">
        <v>24136</v>
      </c>
      <c r="C242" s="2" t="s">
        <v>504</v>
      </c>
      <c r="D242" s="2">
        <v>1310001</v>
      </c>
      <c r="E242" s="2" t="s">
        <v>504</v>
      </c>
      <c r="F242" s="2" t="str">
        <f t="shared" si="6"/>
        <v>1241361310001</v>
      </c>
      <c r="G242" s="2" t="s">
        <v>23</v>
      </c>
      <c r="H242" s="4">
        <v>0</v>
      </c>
      <c r="I242" s="4">
        <v>16695.740000000002</v>
      </c>
      <c r="J242" s="4">
        <v>16695.740000000002</v>
      </c>
      <c r="K242" s="4">
        <v>11808.91</v>
      </c>
      <c r="L242" s="4">
        <v>11808.91</v>
      </c>
      <c r="M242" s="4">
        <v>11808.91</v>
      </c>
      <c r="N242" s="4">
        <v>0</v>
      </c>
      <c r="O242" s="4">
        <v>4886.83</v>
      </c>
      <c r="P242">
        <f>INDEX(Full1!J:J,MATCH(F242,Full1!D:D,0))</f>
        <v>11808.91</v>
      </c>
      <c r="Q242" s="6">
        <f t="shared" si="7"/>
        <v>0</v>
      </c>
    </row>
    <row r="243" spans="1:17" hidden="1" x14ac:dyDescent="0.25">
      <c r="A243" s="2">
        <v>1</v>
      </c>
      <c r="B243" s="2">
        <v>24136</v>
      </c>
      <c r="C243" s="2" t="s">
        <v>504</v>
      </c>
      <c r="D243" s="2">
        <v>1310003</v>
      </c>
      <c r="E243" s="2" t="s">
        <v>504</v>
      </c>
      <c r="F243" s="2" t="str">
        <f t="shared" si="6"/>
        <v>1241361310003</v>
      </c>
      <c r="G243" s="2" t="s">
        <v>25</v>
      </c>
      <c r="H243" s="4">
        <v>0</v>
      </c>
      <c r="I243" s="4">
        <v>5892.93</v>
      </c>
      <c r="J243" s="4">
        <v>5892.93</v>
      </c>
      <c r="K243" s="4">
        <v>5362.67</v>
      </c>
      <c r="L243" s="4">
        <v>5362.67</v>
      </c>
      <c r="M243" s="4">
        <v>5362.67</v>
      </c>
      <c r="N243" s="4">
        <v>0</v>
      </c>
      <c r="O243" s="4">
        <v>530.26</v>
      </c>
      <c r="P243">
        <f>INDEX(Full1!J:J,MATCH(F243,Full1!D:D,0))</f>
        <v>5362.67</v>
      </c>
      <c r="Q243" s="6">
        <f t="shared" si="7"/>
        <v>0</v>
      </c>
    </row>
    <row r="244" spans="1:17" hidden="1" x14ac:dyDescent="0.25">
      <c r="A244" s="2">
        <v>1</v>
      </c>
      <c r="B244" s="2">
        <v>24136</v>
      </c>
      <c r="C244" s="2" t="s">
        <v>504</v>
      </c>
      <c r="D244" s="2">
        <v>1310004</v>
      </c>
      <c r="E244" s="2" t="s">
        <v>504</v>
      </c>
      <c r="F244" s="2" t="str">
        <f t="shared" si="6"/>
        <v>1241361310004</v>
      </c>
      <c r="G244" s="2" t="s">
        <v>26</v>
      </c>
      <c r="H244" s="4">
        <v>0</v>
      </c>
      <c r="I244" s="4">
        <v>3869.2</v>
      </c>
      <c r="J244" s="4">
        <v>3869.2</v>
      </c>
      <c r="K244" s="4">
        <v>4584.82</v>
      </c>
      <c r="L244" s="4">
        <v>4584.82</v>
      </c>
      <c r="M244" s="4">
        <v>4584.82</v>
      </c>
      <c r="N244" s="4">
        <v>0</v>
      </c>
      <c r="O244" s="4">
        <v>-715.62</v>
      </c>
      <c r="P244">
        <f>INDEX(Full1!J:J,MATCH(F244,Full1!D:D,0))</f>
        <v>4584.82</v>
      </c>
      <c r="Q244" s="6">
        <f t="shared" si="7"/>
        <v>0</v>
      </c>
    </row>
    <row r="245" spans="1:17" hidden="1" x14ac:dyDescent="0.25">
      <c r="A245" s="2">
        <v>1</v>
      </c>
      <c r="B245" s="2">
        <v>24136</v>
      </c>
      <c r="C245" s="2" t="s">
        <v>504</v>
      </c>
      <c r="D245" s="2">
        <v>1500001</v>
      </c>
      <c r="E245" s="2" t="s">
        <v>504</v>
      </c>
      <c r="F245" s="2" t="str">
        <f t="shared" si="6"/>
        <v>1241361500001</v>
      </c>
      <c r="G245" s="2" t="s">
        <v>28</v>
      </c>
      <c r="H245" s="4">
        <v>0</v>
      </c>
      <c r="I245" s="4">
        <v>0</v>
      </c>
      <c r="J245" s="4">
        <v>0</v>
      </c>
      <c r="K245" s="4">
        <v>80</v>
      </c>
      <c r="L245" s="4">
        <v>80</v>
      </c>
      <c r="M245" s="4">
        <v>80</v>
      </c>
      <c r="N245" s="4">
        <v>0</v>
      </c>
      <c r="O245" s="4">
        <v>-80</v>
      </c>
      <c r="P245">
        <f>INDEX(Full1!J:J,MATCH(F245,Full1!D:D,0))</f>
        <v>80</v>
      </c>
      <c r="Q245" s="6">
        <f t="shared" si="7"/>
        <v>0</v>
      </c>
    </row>
    <row r="246" spans="1:17" hidden="1" x14ac:dyDescent="0.25">
      <c r="A246" s="2">
        <v>1</v>
      </c>
      <c r="B246" s="2">
        <v>24136</v>
      </c>
      <c r="C246" s="2" t="s">
        <v>504</v>
      </c>
      <c r="D246" s="2">
        <v>1600001</v>
      </c>
      <c r="E246" s="2" t="s">
        <v>504</v>
      </c>
      <c r="F246" s="2" t="str">
        <f t="shared" si="6"/>
        <v>1241361600001</v>
      </c>
      <c r="G246" s="2" t="s">
        <v>33</v>
      </c>
      <c r="H246" s="4">
        <v>0</v>
      </c>
      <c r="I246" s="4">
        <v>13182.35</v>
      </c>
      <c r="J246" s="4">
        <v>13182.35</v>
      </c>
      <c r="K246" s="4">
        <v>7434.02</v>
      </c>
      <c r="L246" s="4">
        <v>7434.02</v>
      </c>
      <c r="M246" s="4">
        <v>7434.02</v>
      </c>
      <c r="N246" s="4">
        <v>0</v>
      </c>
      <c r="O246" s="4">
        <v>5748.33</v>
      </c>
      <c r="P246">
        <f>INDEX(Full1!J:J,MATCH(F246,Full1!D:D,0))</f>
        <v>7434.02</v>
      </c>
      <c r="Q246" s="6">
        <f t="shared" si="7"/>
        <v>0</v>
      </c>
    </row>
    <row r="247" spans="1:17" hidden="1" x14ac:dyDescent="0.25">
      <c r="A247" s="2">
        <v>1</v>
      </c>
      <c r="B247" s="2">
        <v>24137</v>
      </c>
      <c r="C247" s="2" t="s">
        <v>504</v>
      </c>
      <c r="D247" s="2">
        <v>1310001</v>
      </c>
      <c r="E247" s="2" t="s">
        <v>504</v>
      </c>
      <c r="F247" s="2" t="str">
        <f t="shared" si="6"/>
        <v>1241371310001</v>
      </c>
      <c r="G247" s="2" t="s">
        <v>23</v>
      </c>
      <c r="H247" s="4">
        <v>0</v>
      </c>
      <c r="I247" s="4">
        <v>13050.3</v>
      </c>
      <c r="J247" s="4">
        <v>13050.3</v>
      </c>
      <c r="K247" s="4">
        <v>16384.91</v>
      </c>
      <c r="L247" s="4">
        <v>16384.91</v>
      </c>
      <c r="M247" s="4">
        <v>16384.91</v>
      </c>
      <c r="N247" s="4">
        <v>0</v>
      </c>
      <c r="O247" s="4">
        <v>-3334.61</v>
      </c>
      <c r="P247">
        <f>INDEX(Full1!J:J,MATCH(F247,Full1!D:D,0))</f>
        <v>16384.91</v>
      </c>
      <c r="Q247" s="6">
        <f t="shared" si="7"/>
        <v>0</v>
      </c>
    </row>
    <row r="248" spans="1:17" hidden="1" x14ac:dyDescent="0.25">
      <c r="A248" s="2">
        <v>1</v>
      </c>
      <c r="B248" s="2">
        <v>24137</v>
      </c>
      <c r="C248" s="2" t="s">
        <v>504</v>
      </c>
      <c r="D248" s="2">
        <v>1310003</v>
      </c>
      <c r="E248" s="2" t="s">
        <v>504</v>
      </c>
      <c r="F248" s="2" t="str">
        <f t="shared" si="6"/>
        <v>1241371310003</v>
      </c>
      <c r="G248" s="2" t="s">
        <v>25</v>
      </c>
      <c r="H248" s="4">
        <v>0</v>
      </c>
      <c r="I248" s="4">
        <v>4660.82</v>
      </c>
      <c r="J248" s="4">
        <v>4660.82</v>
      </c>
      <c r="K248" s="4">
        <v>0</v>
      </c>
      <c r="L248" s="4">
        <v>0</v>
      </c>
      <c r="M248" s="4">
        <v>0</v>
      </c>
      <c r="N248" s="4">
        <v>0</v>
      </c>
      <c r="O248" s="4">
        <v>4660.82</v>
      </c>
      <c r="P248">
        <f>INDEX(Full1!J:J,MATCH(F248,Full1!D:D,0))</f>
        <v>0</v>
      </c>
      <c r="Q248" s="6">
        <f t="shared" si="7"/>
        <v>0</v>
      </c>
    </row>
    <row r="249" spans="1:17" hidden="1" x14ac:dyDescent="0.25">
      <c r="A249" s="2">
        <v>1</v>
      </c>
      <c r="B249" s="2">
        <v>24137</v>
      </c>
      <c r="C249" s="2" t="s">
        <v>504</v>
      </c>
      <c r="D249" s="2">
        <v>1310004</v>
      </c>
      <c r="E249" s="2" t="s">
        <v>504</v>
      </c>
      <c r="F249" s="2" t="str">
        <f t="shared" si="6"/>
        <v>1241371310004</v>
      </c>
      <c r="G249" s="2" t="s">
        <v>26</v>
      </c>
      <c r="H249" s="4">
        <v>0</v>
      </c>
      <c r="I249" s="4">
        <v>3107.22</v>
      </c>
      <c r="J249" s="4">
        <v>3107.22</v>
      </c>
      <c r="K249" s="4">
        <v>0</v>
      </c>
      <c r="L249" s="4">
        <v>0</v>
      </c>
      <c r="M249" s="4">
        <v>0</v>
      </c>
      <c r="N249" s="4">
        <v>0</v>
      </c>
      <c r="O249" s="4">
        <v>3107.22</v>
      </c>
      <c r="P249">
        <f>INDEX(Full1!J:J,MATCH(F249,Full1!D:D,0))</f>
        <v>0</v>
      </c>
      <c r="Q249" s="6">
        <f t="shared" si="7"/>
        <v>0</v>
      </c>
    </row>
    <row r="250" spans="1:17" hidden="1" x14ac:dyDescent="0.25">
      <c r="A250" s="2">
        <v>1</v>
      </c>
      <c r="B250" s="2">
        <v>24137</v>
      </c>
      <c r="C250" s="2" t="s">
        <v>504</v>
      </c>
      <c r="D250" s="2">
        <v>1600001</v>
      </c>
      <c r="E250" s="2" t="s">
        <v>504</v>
      </c>
      <c r="F250" s="2" t="str">
        <f t="shared" si="6"/>
        <v>1241371600001</v>
      </c>
      <c r="G250" s="2" t="s">
        <v>33</v>
      </c>
      <c r="H250" s="4">
        <v>0</v>
      </c>
      <c r="I250" s="4">
        <v>10253.81</v>
      </c>
      <c r="J250" s="4">
        <v>10253.81</v>
      </c>
      <c r="K250" s="4">
        <v>-3235.93</v>
      </c>
      <c r="L250" s="4">
        <v>-3235.93</v>
      </c>
      <c r="M250" s="4">
        <v>-3235.93</v>
      </c>
      <c r="N250" s="4">
        <v>0</v>
      </c>
      <c r="O250" s="4">
        <v>13489.74</v>
      </c>
      <c r="P250">
        <f>INDEX(Full1!J:J,MATCH(F250,Full1!D:D,0))</f>
        <v>-3235.93</v>
      </c>
      <c r="Q250" s="6">
        <f t="shared" si="7"/>
        <v>0</v>
      </c>
    </row>
    <row r="251" spans="1:17" hidden="1" x14ac:dyDescent="0.25">
      <c r="A251" s="2">
        <v>1</v>
      </c>
      <c r="B251" s="2">
        <v>24138</v>
      </c>
      <c r="C251" s="2" t="s">
        <v>504</v>
      </c>
      <c r="D251" s="2">
        <v>1310001</v>
      </c>
      <c r="E251" s="2" t="s">
        <v>504</v>
      </c>
      <c r="F251" s="2" t="str">
        <f t="shared" si="6"/>
        <v>1241381310001</v>
      </c>
      <c r="G251" s="2" t="s">
        <v>23</v>
      </c>
      <c r="H251" s="4">
        <v>0</v>
      </c>
      <c r="I251" s="4">
        <v>37088.449999999997</v>
      </c>
      <c r="J251" s="4">
        <v>37088.449999999997</v>
      </c>
      <c r="K251" s="4">
        <v>55574.52</v>
      </c>
      <c r="L251" s="4">
        <v>55574.52</v>
      </c>
      <c r="M251" s="4">
        <v>55574.52</v>
      </c>
      <c r="N251" s="4">
        <v>0</v>
      </c>
      <c r="O251" s="4">
        <v>-18486.07</v>
      </c>
      <c r="P251">
        <f>INDEX(Full1!J:J,MATCH(F251,Full1!D:D,0))</f>
        <v>55574.52</v>
      </c>
      <c r="Q251" s="6">
        <f t="shared" si="7"/>
        <v>0</v>
      </c>
    </row>
    <row r="252" spans="1:17" hidden="1" x14ac:dyDescent="0.25">
      <c r="A252" s="2">
        <v>1</v>
      </c>
      <c r="B252" s="2">
        <v>24138</v>
      </c>
      <c r="C252" s="2" t="s">
        <v>504</v>
      </c>
      <c r="D252" s="2">
        <v>1310003</v>
      </c>
      <c r="E252" s="2" t="s">
        <v>504</v>
      </c>
      <c r="F252" s="2" t="str">
        <f t="shared" si="6"/>
        <v>1241381310003</v>
      </c>
      <c r="G252" s="2" t="s">
        <v>25</v>
      </c>
      <c r="H252" s="4">
        <v>0</v>
      </c>
      <c r="I252" s="4">
        <v>13245.87</v>
      </c>
      <c r="J252" s="4">
        <v>13245.87</v>
      </c>
      <c r="K252" s="4">
        <v>0</v>
      </c>
      <c r="L252" s="4">
        <v>0</v>
      </c>
      <c r="M252" s="4">
        <v>0</v>
      </c>
      <c r="N252" s="4">
        <v>0</v>
      </c>
      <c r="O252" s="4">
        <v>13245.87</v>
      </c>
      <c r="P252">
        <f>INDEX(Full1!J:J,MATCH(F252,Full1!D:D,0))</f>
        <v>0</v>
      </c>
      <c r="Q252" s="6">
        <f t="shared" si="7"/>
        <v>0</v>
      </c>
    </row>
    <row r="253" spans="1:17" hidden="1" x14ac:dyDescent="0.25">
      <c r="A253" s="2">
        <v>1</v>
      </c>
      <c r="B253" s="2">
        <v>24138</v>
      </c>
      <c r="C253" s="2" t="s">
        <v>504</v>
      </c>
      <c r="D253" s="2">
        <v>1310004</v>
      </c>
      <c r="E253" s="2" t="s">
        <v>504</v>
      </c>
      <c r="F253" s="2" t="str">
        <f t="shared" si="6"/>
        <v>1241381310004</v>
      </c>
      <c r="G253" s="2" t="s">
        <v>26</v>
      </c>
      <c r="H253" s="4">
        <v>0</v>
      </c>
      <c r="I253" s="4">
        <v>8830.59</v>
      </c>
      <c r="J253" s="4">
        <v>8830.59</v>
      </c>
      <c r="K253" s="4">
        <v>0</v>
      </c>
      <c r="L253" s="4">
        <v>0</v>
      </c>
      <c r="M253" s="4">
        <v>0</v>
      </c>
      <c r="N253" s="4">
        <v>0</v>
      </c>
      <c r="O253" s="4">
        <v>8830.59</v>
      </c>
      <c r="P253">
        <f>INDEX(Full1!J:J,MATCH(F253,Full1!D:D,0))</f>
        <v>0</v>
      </c>
      <c r="Q253" s="6">
        <f t="shared" si="7"/>
        <v>0</v>
      </c>
    </row>
    <row r="254" spans="1:17" hidden="1" x14ac:dyDescent="0.25">
      <c r="A254" s="2">
        <v>1</v>
      </c>
      <c r="B254" s="2">
        <v>24138</v>
      </c>
      <c r="C254" s="2" t="s">
        <v>504</v>
      </c>
      <c r="D254" s="2">
        <v>1510002</v>
      </c>
      <c r="E254" s="2" t="s">
        <v>504</v>
      </c>
      <c r="F254" s="2" t="str">
        <f t="shared" si="6"/>
        <v>1241381510002</v>
      </c>
      <c r="G254" s="2" t="s">
        <v>32</v>
      </c>
      <c r="H254" s="4">
        <v>0</v>
      </c>
      <c r="I254" s="4">
        <v>0</v>
      </c>
      <c r="J254" s="4">
        <v>0</v>
      </c>
      <c r="K254" s="4">
        <v>120.64</v>
      </c>
      <c r="L254" s="4">
        <v>120.64</v>
      </c>
      <c r="M254" s="4">
        <v>120.64</v>
      </c>
      <c r="N254" s="4">
        <v>0</v>
      </c>
      <c r="O254" s="4">
        <v>-120.64</v>
      </c>
      <c r="P254">
        <f>INDEX(Full1!J:J,MATCH(F254,Full1!D:D,0))</f>
        <v>120.64</v>
      </c>
      <c r="Q254" s="6">
        <f t="shared" si="7"/>
        <v>0</v>
      </c>
    </row>
    <row r="255" spans="1:17" hidden="1" x14ac:dyDescent="0.25">
      <c r="A255" s="2">
        <v>1</v>
      </c>
      <c r="B255" s="2">
        <v>24138</v>
      </c>
      <c r="C255" s="2" t="s">
        <v>504</v>
      </c>
      <c r="D255" s="2">
        <v>1600001</v>
      </c>
      <c r="E255" s="2" t="s">
        <v>504</v>
      </c>
      <c r="F255" s="2" t="str">
        <f t="shared" si="6"/>
        <v>1241381600001</v>
      </c>
      <c r="G255" s="2" t="s">
        <v>33</v>
      </c>
      <c r="H255" s="4">
        <v>0</v>
      </c>
      <c r="I255" s="4">
        <v>29140.93</v>
      </c>
      <c r="J255" s="4">
        <v>29140.93</v>
      </c>
      <c r="K255" s="4">
        <v>21817.05</v>
      </c>
      <c r="L255" s="4">
        <v>21817.05</v>
      </c>
      <c r="M255" s="4">
        <v>21817.05</v>
      </c>
      <c r="N255" s="4">
        <v>0</v>
      </c>
      <c r="O255" s="4">
        <v>7323.88</v>
      </c>
      <c r="P255">
        <f>INDEX(Full1!J:J,MATCH(F255,Full1!D:D,0))</f>
        <v>21817.05</v>
      </c>
      <c r="Q255" s="6">
        <f t="shared" si="7"/>
        <v>0</v>
      </c>
    </row>
    <row r="256" spans="1:17" hidden="1" x14ac:dyDescent="0.25">
      <c r="A256" s="2">
        <v>1</v>
      </c>
      <c r="B256" s="2">
        <v>24139</v>
      </c>
      <c r="C256" s="2" t="s">
        <v>504</v>
      </c>
      <c r="D256" s="2">
        <v>1310001</v>
      </c>
      <c r="E256" s="2" t="s">
        <v>504</v>
      </c>
      <c r="F256" s="2" t="str">
        <f t="shared" si="6"/>
        <v>1241391310001</v>
      </c>
      <c r="G256" s="2" t="s">
        <v>23</v>
      </c>
      <c r="H256" s="4">
        <v>0</v>
      </c>
      <c r="I256" s="4">
        <v>0</v>
      </c>
      <c r="J256" s="4">
        <v>0</v>
      </c>
      <c r="K256" s="4">
        <v>8860.43</v>
      </c>
      <c r="L256" s="4">
        <v>8860.43</v>
      </c>
      <c r="M256" s="4">
        <v>8860.43</v>
      </c>
      <c r="N256" s="4">
        <v>0</v>
      </c>
      <c r="O256" s="4">
        <v>-8860.43</v>
      </c>
      <c r="P256">
        <f>INDEX(Full1!J:J,MATCH(F256,Full1!D:D,0))</f>
        <v>8860.43</v>
      </c>
      <c r="Q256" s="6">
        <f t="shared" si="7"/>
        <v>0</v>
      </c>
    </row>
    <row r="257" spans="1:17" hidden="1" x14ac:dyDescent="0.25">
      <c r="A257" s="2">
        <v>1</v>
      </c>
      <c r="B257" s="2">
        <v>24139</v>
      </c>
      <c r="C257" s="2" t="s">
        <v>504</v>
      </c>
      <c r="D257" s="2">
        <v>1510002</v>
      </c>
      <c r="E257" s="2" t="s">
        <v>504</v>
      </c>
      <c r="F257" s="2" t="str">
        <f t="shared" si="6"/>
        <v>1241391510002</v>
      </c>
      <c r="G257" s="2" t="s">
        <v>32</v>
      </c>
      <c r="H257" s="4">
        <v>0</v>
      </c>
      <c r="I257" s="4">
        <v>0</v>
      </c>
      <c r="J257" s="4">
        <v>0</v>
      </c>
      <c r="K257" s="4">
        <v>29.77</v>
      </c>
      <c r="L257" s="4">
        <v>29.77</v>
      </c>
      <c r="M257" s="4">
        <v>29.77</v>
      </c>
      <c r="N257" s="4">
        <v>0</v>
      </c>
      <c r="O257" s="4">
        <v>-29.77</v>
      </c>
      <c r="P257">
        <f>INDEX(Full1!J:J,MATCH(F257,Full1!D:D,0))</f>
        <v>29.77</v>
      </c>
      <c r="Q257" s="6">
        <f t="shared" si="7"/>
        <v>0</v>
      </c>
    </row>
    <row r="258" spans="1:17" hidden="1" x14ac:dyDescent="0.25">
      <c r="A258" s="2">
        <v>1</v>
      </c>
      <c r="B258" s="2">
        <v>24139</v>
      </c>
      <c r="C258" s="2" t="s">
        <v>504</v>
      </c>
      <c r="D258" s="2">
        <v>1600001</v>
      </c>
      <c r="E258" s="2" t="s">
        <v>504</v>
      </c>
      <c r="F258" s="2" t="str">
        <f t="shared" si="6"/>
        <v>1241391600001</v>
      </c>
      <c r="G258" s="2" t="s">
        <v>52</v>
      </c>
      <c r="H258" s="4">
        <v>0</v>
      </c>
      <c r="I258" s="4">
        <v>24807.63</v>
      </c>
      <c r="J258" s="4">
        <v>24807.63</v>
      </c>
      <c r="K258" s="4">
        <v>3717.59</v>
      </c>
      <c r="L258" s="4">
        <v>3717.59</v>
      </c>
      <c r="M258" s="4">
        <v>3717.59</v>
      </c>
      <c r="N258" s="4">
        <v>0</v>
      </c>
      <c r="O258" s="4">
        <v>21090.04</v>
      </c>
      <c r="P258">
        <f>INDEX(Full1!J:J,MATCH(F258,Full1!D:D,0))</f>
        <v>3717.59</v>
      </c>
      <c r="Q258" s="6">
        <f t="shared" si="7"/>
        <v>0</v>
      </c>
    </row>
    <row r="259" spans="1:17" hidden="1" x14ac:dyDescent="0.25">
      <c r="A259" s="2">
        <v>1</v>
      </c>
      <c r="B259" s="2">
        <v>24140</v>
      </c>
      <c r="C259" s="2" t="s">
        <v>504</v>
      </c>
      <c r="D259" s="2">
        <v>1310001</v>
      </c>
      <c r="E259" s="2" t="s">
        <v>504</v>
      </c>
      <c r="F259" s="2" t="str">
        <f t="shared" ref="F259:F322" si="8">_xlfn.CONCAT(A259,B259,D259)</f>
        <v>1241401310001</v>
      </c>
      <c r="G259" s="2" t="s">
        <v>23</v>
      </c>
      <c r="H259" s="4">
        <v>0</v>
      </c>
      <c r="I259" s="4">
        <v>30348.54</v>
      </c>
      <c r="J259" s="4">
        <v>30348.54</v>
      </c>
      <c r="K259" s="4">
        <v>3673</v>
      </c>
      <c r="L259" s="4">
        <v>3673</v>
      </c>
      <c r="M259" s="4">
        <v>3673</v>
      </c>
      <c r="N259" s="4">
        <v>0</v>
      </c>
      <c r="O259" s="4">
        <v>26675.54</v>
      </c>
      <c r="P259">
        <f>INDEX(Full1!J:J,MATCH(F259,Full1!D:D,0))</f>
        <v>3673</v>
      </c>
      <c r="Q259" s="6">
        <f t="shared" ref="Q259:Q322" si="9">+L259-P259</f>
        <v>0</v>
      </c>
    </row>
    <row r="260" spans="1:17" hidden="1" x14ac:dyDescent="0.25">
      <c r="A260" s="2">
        <v>1</v>
      </c>
      <c r="B260" s="2">
        <v>24140</v>
      </c>
      <c r="C260" s="2" t="s">
        <v>504</v>
      </c>
      <c r="D260" s="2">
        <v>1310003</v>
      </c>
      <c r="E260" s="2" t="s">
        <v>504</v>
      </c>
      <c r="F260" s="2" t="str">
        <f t="shared" si="8"/>
        <v>1241401310003</v>
      </c>
      <c r="G260" s="2" t="s">
        <v>25</v>
      </c>
      <c r="H260" s="4">
        <v>0</v>
      </c>
      <c r="I260" s="4">
        <v>10098.129999999999</v>
      </c>
      <c r="J260" s="4">
        <v>10098.129999999999</v>
      </c>
      <c r="K260" s="4">
        <v>1731.26</v>
      </c>
      <c r="L260" s="4">
        <v>1731.26</v>
      </c>
      <c r="M260" s="4">
        <v>1731.26</v>
      </c>
      <c r="N260" s="4">
        <v>0</v>
      </c>
      <c r="O260" s="4">
        <v>8366.8700000000008</v>
      </c>
      <c r="P260">
        <f>INDEX(Full1!J:J,MATCH(F260,Full1!D:D,0))</f>
        <v>1731.26</v>
      </c>
      <c r="Q260" s="6">
        <f t="shared" si="9"/>
        <v>0</v>
      </c>
    </row>
    <row r="261" spans="1:17" hidden="1" x14ac:dyDescent="0.25">
      <c r="A261" s="2">
        <v>1</v>
      </c>
      <c r="B261" s="2">
        <v>24140</v>
      </c>
      <c r="C261" s="2" t="s">
        <v>504</v>
      </c>
      <c r="D261" s="2">
        <v>1310004</v>
      </c>
      <c r="E261" s="2" t="s">
        <v>504</v>
      </c>
      <c r="F261" s="2" t="str">
        <f t="shared" si="8"/>
        <v>1241401310004</v>
      </c>
      <c r="G261" s="2" t="s">
        <v>26</v>
      </c>
      <c r="H261" s="4">
        <v>0</v>
      </c>
      <c r="I261" s="4">
        <v>6429.78</v>
      </c>
      <c r="J261" s="4">
        <v>6429.78</v>
      </c>
      <c r="K261" s="4">
        <v>1480.16</v>
      </c>
      <c r="L261" s="4">
        <v>1480.16</v>
      </c>
      <c r="M261" s="4">
        <v>1480.16</v>
      </c>
      <c r="N261" s="4">
        <v>0</v>
      </c>
      <c r="O261" s="4">
        <v>4949.62</v>
      </c>
      <c r="P261">
        <f>INDEX(Full1!J:J,MATCH(F261,Full1!D:D,0))</f>
        <v>1480.16</v>
      </c>
      <c r="Q261" s="6">
        <f t="shared" si="9"/>
        <v>0</v>
      </c>
    </row>
    <row r="262" spans="1:17" hidden="1" x14ac:dyDescent="0.25">
      <c r="A262" s="2">
        <v>1</v>
      </c>
      <c r="B262" s="2">
        <v>24140</v>
      </c>
      <c r="C262" s="2" t="s">
        <v>504</v>
      </c>
      <c r="D262" s="2">
        <v>1310005</v>
      </c>
      <c r="E262" s="2" t="s">
        <v>504</v>
      </c>
      <c r="F262" s="2" t="str">
        <f t="shared" si="8"/>
        <v>1241401310005</v>
      </c>
      <c r="G262" s="2" t="s">
        <v>27</v>
      </c>
      <c r="H262" s="4">
        <v>0</v>
      </c>
      <c r="I262" s="4">
        <v>0</v>
      </c>
      <c r="J262" s="4">
        <v>0</v>
      </c>
      <c r="K262" s="4">
        <v>2.68</v>
      </c>
      <c r="L262" s="4">
        <v>2.68</v>
      </c>
      <c r="M262" s="4">
        <v>2.68</v>
      </c>
      <c r="N262" s="4">
        <v>0</v>
      </c>
      <c r="O262" s="4">
        <v>-2.68</v>
      </c>
      <c r="P262">
        <f>INDEX(Full1!J:J,MATCH(F262,Full1!D:D,0))</f>
        <v>2.68</v>
      </c>
      <c r="Q262" s="6">
        <f t="shared" si="9"/>
        <v>0</v>
      </c>
    </row>
    <row r="263" spans="1:17" hidden="1" x14ac:dyDescent="0.25">
      <c r="A263" s="2">
        <v>1</v>
      </c>
      <c r="B263" s="2">
        <v>24140</v>
      </c>
      <c r="C263" s="2" t="s">
        <v>504</v>
      </c>
      <c r="D263" s="2">
        <v>1600001</v>
      </c>
      <c r="E263" s="2" t="s">
        <v>504</v>
      </c>
      <c r="F263" s="2" t="str">
        <f t="shared" si="8"/>
        <v>1241401600001</v>
      </c>
      <c r="G263" s="2" t="s">
        <v>52</v>
      </c>
      <c r="H263" s="4">
        <v>0</v>
      </c>
      <c r="I263" s="4">
        <v>24406.75</v>
      </c>
      <c r="J263" s="4">
        <v>24406.75</v>
      </c>
      <c r="K263" s="4">
        <v>2385.63</v>
      </c>
      <c r="L263" s="4">
        <v>2385.63</v>
      </c>
      <c r="M263" s="4">
        <v>2385.63</v>
      </c>
      <c r="N263" s="4">
        <v>0</v>
      </c>
      <c r="O263" s="4">
        <v>22021.119999999999</v>
      </c>
      <c r="P263">
        <f>INDEX(Full1!J:J,MATCH(F263,Full1!D:D,0))</f>
        <v>2385.63</v>
      </c>
      <c r="Q263" s="6">
        <f t="shared" si="9"/>
        <v>0</v>
      </c>
    </row>
    <row r="264" spans="1:17" hidden="1" x14ac:dyDescent="0.25">
      <c r="A264" s="2">
        <v>1</v>
      </c>
      <c r="B264" s="2">
        <v>24141</v>
      </c>
      <c r="C264" s="2" t="s">
        <v>504</v>
      </c>
      <c r="D264" s="2">
        <v>1200101</v>
      </c>
      <c r="E264" s="2" t="s">
        <v>504</v>
      </c>
      <c r="F264" s="2" t="str">
        <f t="shared" si="8"/>
        <v>1241411200101</v>
      </c>
      <c r="G264" s="2" t="s">
        <v>48</v>
      </c>
      <c r="H264" s="4">
        <v>0</v>
      </c>
      <c r="I264" s="4">
        <v>0</v>
      </c>
      <c r="J264" s="4">
        <v>0</v>
      </c>
      <c r="K264" s="4">
        <v>2374.89</v>
      </c>
      <c r="L264" s="4">
        <v>2374.89</v>
      </c>
      <c r="M264" s="4">
        <v>2374.89</v>
      </c>
      <c r="N264" s="4">
        <v>0</v>
      </c>
      <c r="O264" s="4">
        <v>-2374.89</v>
      </c>
      <c r="P264">
        <f>INDEX(Full1!J:J,MATCH(F264,Full1!D:D,0))</f>
        <v>2374.89</v>
      </c>
      <c r="Q264" s="6">
        <f t="shared" si="9"/>
        <v>0</v>
      </c>
    </row>
    <row r="265" spans="1:17" hidden="1" x14ac:dyDescent="0.25">
      <c r="A265" s="2">
        <v>1</v>
      </c>
      <c r="B265" s="2">
        <v>24141</v>
      </c>
      <c r="C265" s="2" t="s">
        <v>504</v>
      </c>
      <c r="D265" s="2">
        <v>1200601</v>
      </c>
      <c r="E265" s="2" t="s">
        <v>504</v>
      </c>
      <c r="F265" s="2" t="str">
        <f t="shared" si="8"/>
        <v>1241411200601</v>
      </c>
      <c r="G265" s="2" t="s">
        <v>53</v>
      </c>
      <c r="H265" s="4">
        <v>0</v>
      </c>
      <c r="I265" s="4">
        <v>0</v>
      </c>
      <c r="J265" s="4">
        <v>0</v>
      </c>
      <c r="K265" s="4">
        <v>86.2</v>
      </c>
      <c r="L265" s="4">
        <v>86.2</v>
      </c>
      <c r="M265" s="4">
        <v>86.2</v>
      </c>
      <c r="N265" s="4">
        <v>0</v>
      </c>
      <c r="O265" s="4">
        <v>-86.2</v>
      </c>
      <c r="P265">
        <f>INDEX(Full1!J:J,MATCH(F265,Full1!D:D,0))</f>
        <v>86.2</v>
      </c>
      <c r="Q265" s="6">
        <f t="shared" si="9"/>
        <v>0</v>
      </c>
    </row>
    <row r="266" spans="1:17" hidden="1" x14ac:dyDescent="0.25">
      <c r="A266" s="2">
        <v>1</v>
      </c>
      <c r="B266" s="2">
        <v>24141</v>
      </c>
      <c r="C266" s="2" t="s">
        <v>504</v>
      </c>
      <c r="D266" s="2">
        <v>1210001</v>
      </c>
      <c r="E266" s="2" t="s">
        <v>504</v>
      </c>
      <c r="F266" s="2" t="str">
        <f t="shared" si="8"/>
        <v>1241411210001</v>
      </c>
      <c r="G266" s="2" t="s">
        <v>16</v>
      </c>
      <c r="H266" s="4">
        <v>0</v>
      </c>
      <c r="I266" s="4">
        <v>0</v>
      </c>
      <c r="J266" s="4">
        <v>0</v>
      </c>
      <c r="K266" s="4">
        <v>1112.1099999999999</v>
      </c>
      <c r="L266" s="4">
        <v>1112.1099999999999</v>
      </c>
      <c r="M266" s="4">
        <v>1112.1099999999999</v>
      </c>
      <c r="N266" s="4">
        <v>0</v>
      </c>
      <c r="O266" s="4">
        <v>-1112.1099999999999</v>
      </c>
      <c r="P266">
        <f>INDEX(Full1!J:J,MATCH(F266,Full1!D:D,0))</f>
        <v>1112.1099999999999</v>
      </c>
      <c r="Q266" s="6">
        <f t="shared" si="9"/>
        <v>0</v>
      </c>
    </row>
    <row r="267" spans="1:17" hidden="1" x14ac:dyDescent="0.25">
      <c r="A267" s="2">
        <v>1</v>
      </c>
      <c r="B267" s="2">
        <v>24141</v>
      </c>
      <c r="C267" s="2" t="s">
        <v>504</v>
      </c>
      <c r="D267" s="2">
        <v>1210101</v>
      </c>
      <c r="E267" s="2" t="s">
        <v>504</v>
      </c>
      <c r="F267" s="2" t="str">
        <f t="shared" si="8"/>
        <v>1241411210101</v>
      </c>
      <c r="G267" s="2" t="s">
        <v>17</v>
      </c>
      <c r="H267" s="4">
        <v>0</v>
      </c>
      <c r="I267" s="4">
        <v>0</v>
      </c>
      <c r="J267" s="4">
        <v>0</v>
      </c>
      <c r="K267" s="4">
        <v>950.8</v>
      </c>
      <c r="L267" s="4">
        <v>950.8</v>
      </c>
      <c r="M267" s="4">
        <v>950.8</v>
      </c>
      <c r="N267" s="4">
        <v>0</v>
      </c>
      <c r="O267" s="4">
        <v>-950.8</v>
      </c>
      <c r="P267">
        <f>INDEX(Full1!J:J,MATCH(F267,Full1!D:D,0))</f>
        <v>950.8</v>
      </c>
      <c r="Q267" s="6">
        <f t="shared" si="9"/>
        <v>0</v>
      </c>
    </row>
    <row r="268" spans="1:17" hidden="1" x14ac:dyDescent="0.25">
      <c r="A268" s="2">
        <v>1</v>
      </c>
      <c r="B268" s="2">
        <v>24141</v>
      </c>
      <c r="C268" s="2" t="s">
        <v>504</v>
      </c>
      <c r="D268" s="2">
        <v>1310001</v>
      </c>
      <c r="E268" s="2" t="s">
        <v>504</v>
      </c>
      <c r="F268" s="2" t="str">
        <f t="shared" si="8"/>
        <v>1241411310001</v>
      </c>
      <c r="G268" s="2" t="s">
        <v>23</v>
      </c>
      <c r="H268" s="4">
        <v>0</v>
      </c>
      <c r="I268" s="4">
        <v>15120</v>
      </c>
      <c r="J268" s="4">
        <v>15120</v>
      </c>
      <c r="K268" s="4">
        <v>0</v>
      </c>
      <c r="L268" s="4">
        <v>0</v>
      </c>
      <c r="M268" s="4">
        <v>0</v>
      </c>
      <c r="N268" s="4">
        <v>0</v>
      </c>
      <c r="O268" s="4">
        <v>15120</v>
      </c>
      <c r="P268">
        <f>INDEX(Full1!J:J,MATCH(F268,Full1!D:D,0))</f>
        <v>0</v>
      </c>
      <c r="Q268" s="6">
        <f t="shared" si="9"/>
        <v>0</v>
      </c>
    </row>
    <row r="269" spans="1:17" hidden="1" x14ac:dyDescent="0.25">
      <c r="A269" s="2">
        <v>1</v>
      </c>
      <c r="B269" s="2">
        <v>24141</v>
      </c>
      <c r="C269" s="2" t="s">
        <v>504</v>
      </c>
      <c r="D269" s="2">
        <v>1310003</v>
      </c>
      <c r="E269" s="2" t="s">
        <v>504</v>
      </c>
      <c r="F269" s="2" t="str">
        <f t="shared" si="8"/>
        <v>1241411310003</v>
      </c>
      <c r="G269" s="2" t="s">
        <v>25</v>
      </c>
      <c r="H269" s="4">
        <v>0</v>
      </c>
      <c r="I269" s="4">
        <v>5400</v>
      </c>
      <c r="J269" s="4">
        <v>5400</v>
      </c>
      <c r="K269" s="4">
        <v>0</v>
      </c>
      <c r="L269" s="4">
        <v>0</v>
      </c>
      <c r="M269" s="4">
        <v>0</v>
      </c>
      <c r="N269" s="4">
        <v>0</v>
      </c>
      <c r="O269" s="4">
        <v>5400</v>
      </c>
      <c r="P269">
        <f>INDEX(Full1!J:J,MATCH(F269,Full1!D:D,0))</f>
        <v>0</v>
      </c>
      <c r="Q269" s="6">
        <f t="shared" si="9"/>
        <v>0</v>
      </c>
    </row>
    <row r="270" spans="1:17" hidden="1" x14ac:dyDescent="0.25">
      <c r="A270" s="2">
        <v>1</v>
      </c>
      <c r="B270" s="2">
        <v>24141</v>
      </c>
      <c r="C270" s="2" t="s">
        <v>504</v>
      </c>
      <c r="D270" s="2">
        <v>1310004</v>
      </c>
      <c r="E270" s="2" t="s">
        <v>504</v>
      </c>
      <c r="F270" s="2" t="str">
        <f t="shared" si="8"/>
        <v>1241411310004</v>
      </c>
      <c r="G270" s="2" t="s">
        <v>26</v>
      </c>
      <c r="H270" s="4">
        <v>0</v>
      </c>
      <c r="I270" s="4">
        <v>3600</v>
      </c>
      <c r="J270" s="4">
        <v>3600</v>
      </c>
      <c r="K270" s="4">
        <v>0</v>
      </c>
      <c r="L270" s="4">
        <v>0</v>
      </c>
      <c r="M270" s="4">
        <v>0</v>
      </c>
      <c r="N270" s="4">
        <v>0</v>
      </c>
      <c r="O270" s="4">
        <v>3600</v>
      </c>
      <c r="P270">
        <f>INDEX(Full1!J:J,MATCH(F270,Full1!D:D,0))</f>
        <v>0</v>
      </c>
      <c r="Q270" s="6">
        <f t="shared" si="9"/>
        <v>0</v>
      </c>
    </row>
    <row r="271" spans="1:17" hidden="1" x14ac:dyDescent="0.25">
      <c r="A271" s="2">
        <v>1</v>
      </c>
      <c r="B271" s="2">
        <v>24141</v>
      </c>
      <c r="C271" s="2" t="s">
        <v>504</v>
      </c>
      <c r="D271" s="2">
        <v>1600001</v>
      </c>
      <c r="E271" s="2" t="s">
        <v>504</v>
      </c>
      <c r="F271" s="2" t="str">
        <f t="shared" si="8"/>
        <v>1241411600001</v>
      </c>
      <c r="G271" s="2" t="s">
        <v>52</v>
      </c>
      <c r="H271" s="4">
        <v>0</v>
      </c>
      <c r="I271" s="4">
        <v>11880</v>
      </c>
      <c r="J271" s="4">
        <v>11880</v>
      </c>
      <c r="K271" s="4">
        <v>1556.09</v>
      </c>
      <c r="L271" s="4">
        <v>1556.09</v>
      </c>
      <c r="M271" s="4">
        <v>1556.09</v>
      </c>
      <c r="N271" s="4">
        <v>0</v>
      </c>
      <c r="O271" s="4">
        <v>10323.91</v>
      </c>
      <c r="P271">
        <f>INDEX(Full1!J:J,MATCH(F271,Full1!D:D,0))</f>
        <v>1556.09</v>
      </c>
      <c r="Q271" s="6">
        <f t="shared" si="9"/>
        <v>0</v>
      </c>
    </row>
    <row r="272" spans="1:17" hidden="1" x14ac:dyDescent="0.25">
      <c r="A272" s="2">
        <v>1</v>
      </c>
      <c r="B272" s="2">
        <v>31100</v>
      </c>
      <c r="C272" s="2" t="s">
        <v>504</v>
      </c>
      <c r="D272" s="2">
        <v>1200301</v>
      </c>
      <c r="E272" s="2" t="s">
        <v>504</v>
      </c>
      <c r="F272" s="2" t="str">
        <f t="shared" si="8"/>
        <v>1311001200301</v>
      </c>
      <c r="G272" s="2" t="s">
        <v>13</v>
      </c>
      <c r="H272" s="4">
        <v>1130.6300000000001</v>
      </c>
      <c r="I272" s="4">
        <v>0</v>
      </c>
      <c r="J272" s="4">
        <v>1130.6300000000001</v>
      </c>
      <c r="K272" s="4">
        <v>2299.69</v>
      </c>
      <c r="L272" s="4">
        <v>2299.69</v>
      </c>
      <c r="M272" s="4">
        <v>2299.69</v>
      </c>
      <c r="N272" s="4">
        <v>0</v>
      </c>
      <c r="O272" s="4">
        <v>-1169.06</v>
      </c>
      <c r="P272">
        <f>INDEX(Full1!J:J,MATCH(F272,Full1!D:D,0))</f>
        <v>2299.69</v>
      </c>
      <c r="Q272" s="6">
        <f t="shared" si="9"/>
        <v>0</v>
      </c>
    </row>
    <row r="273" spans="1:17" hidden="1" x14ac:dyDescent="0.25">
      <c r="A273" s="2">
        <v>1</v>
      </c>
      <c r="B273" s="2">
        <v>31100</v>
      </c>
      <c r="C273" s="2" t="s">
        <v>504</v>
      </c>
      <c r="D273" s="2">
        <v>1210001</v>
      </c>
      <c r="E273" s="2" t="s">
        <v>504</v>
      </c>
      <c r="F273" s="2" t="str">
        <f t="shared" si="8"/>
        <v>1311001210001</v>
      </c>
      <c r="G273" s="2" t="s">
        <v>16</v>
      </c>
      <c r="H273" s="4">
        <v>631.35</v>
      </c>
      <c r="I273" s="4">
        <v>0</v>
      </c>
      <c r="J273" s="4">
        <v>631.35</v>
      </c>
      <c r="K273" s="4">
        <v>1285.98</v>
      </c>
      <c r="L273" s="4">
        <v>1285.98</v>
      </c>
      <c r="M273" s="4">
        <v>1285.98</v>
      </c>
      <c r="N273" s="4">
        <v>0</v>
      </c>
      <c r="O273" s="4">
        <v>-654.63</v>
      </c>
      <c r="P273">
        <f>INDEX(Full1!J:J,MATCH(F273,Full1!D:D,0))</f>
        <v>1285.98</v>
      </c>
      <c r="Q273" s="6">
        <f t="shared" si="9"/>
        <v>0</v>
      </c>
    </row>
    <row r="274" spans="1:17" hidden="1" x14ac:dyDescent="0.25">
      <c r="A274" s="2">
        <v>1</v>
      </c>
      <c r="B274" s="2">
        <v>31100</v>
      </c>
      <c r="C274" s="2" t="s">
        <v>504</v>
      </c>
      <c r="D274" s="2">
        <v>1210101</v>
      </c>
      <c r="E274" s="2" t="s">
        <v>504</v>
      </c>
      <c r="F274" s="2" t="str">
        <f t="shared" si="8"/>
        <v>1311001210101</v>
      </c>
      <c r="G274" s="2" t="s">
        <v>17</v>
      </c>
      <c r="H274" s="4">
        <v>490.39</v>
      </c>
      <c r="I274" s="4">
        <v>0</v>
      </c>
      <c r="J274" s="4">
        <v>490.39</v>
      </c>
      <c r="K274" s="4">
        <v>999</v>
      </c>
      <c r="L274" s="4">
        <v>999</v>
      </c>
      <c r="M274" s="4">
        <v>999</v>
      </c>
      <c r="N274" s="4">
        <v>0</v>
      </c>
      <c r="O274" s="4">
        <v>-508.61</v>
      </c>
      <c r="P274">
        <f>INDEX(Full1!J:J,MATCH(F274,Full1!D:D,0))</f>
        <v>999</v>
      </c>
      <c r="Q274" s="6">
        <f t="shared" si="9"/>
        <v>0</v>
      </c>
    </row>
    <row r="275" spans="1:17" hidden="1" x14ac:dyDescent="0.25">
      <c r="A275" s="2">
        <v>1</v>
      </c>
      <c r="B275" s="2">
        <v>31100</v>
      </c>
      <c r="C275" s="2" t="s">
        <v>504</v>
      </c>
      <c r="D275" s="2">
        <v>1300001</v>
      </c>
      <c r="E275" s="2" t="s">
        <v>504</v>
      </c>
      <c r="F275" s="2" t="str">
        <f t="shared" si="8"/>
        <v>1311001300001</v>
      </c>
      <c r="G275" s="2" t="s">
        <v>18</v>
      </c>
      <c r="H275" s="4">
        <v>382.85</v>
      </c>
      <c r="I275" s="4">
        <v>0</v>
      </c>
      <c r="J275" s="4">
        <v>382.85</v>
      </c>
      <c r="K275" s="4">
        <v>9529.31</v>
      </c>
      <c r="L275" s="4">
        <v>9529.31</v>
      </c>
      <c r="M275" s="4">
        <v>9529.31</v>
      </c>
      <c r="N275" s="4">
        <v>0</v>
      </c>
      <c r="O275" s="4">
        <v>-9146.4599999999991</v>
      </c>
      <c r="P275">
        <f>INDEX(Full1!J:J,MATCH(F275,Full1!D:D,0))</f>
        <v>9529.31</v>
      </c>
      <c r="Q275" s="6">
        <f t="shared" si="9"/>
        <v>0</v>
      </c>
    </row>
    <row r="276" spans="1:17" hidden="1" x14ac:dyDescent="0.25">
      <c r="A276" s="2">
        <v>1</v>
      </c>
      <c r="B276" s="2">
        <v>31100</v>
      </c>
      <c r="C276" s="2" t="s">
        <v>504</v>
      </c>
      <c r="D276" s="2">
        <v>1300002</v>
      </c>
      <c r="E276" s="2" t="s">
        <v>504</v>
      </c>
      <c r="F276" s="2" t="str">
        <f t="shared" si="8"/>
        <v>1311001300002</v>
      </c>
      <c r="G276" s="2" t="s">
        <v>19</v>
      </c>
      <c r="H276" s="4">
        <v>0</v>
      </c>
      <c r="I276" s="4">
        <v>0</v>
      </c>
      <c r="J276" s="4">
        <v>0</v>
      </c>
      <c r="K276" s="4">
        <v>1263.75</v>
      </c>
      <c r="L276" s="4">
        <v>1263.75</v>
      </c>
      <c r="M276" s="4">
        <v>1263.75</v>
      </c>
      <c r="N276" s="4">
        <v>0</v>
      </c>
      <c r="O276" s="4">
        <v>-1263.75</v>
      </c>
      <c r="P276">
        <f>INDEX(Full1!J:J,MATCH(F276,Full1!D:D,0))</f>
        <v>1263.75</v>
      </c>
      <c r="Q276" s="6">
        <f t="shared" si="9"/>
        <v>0</v>
      </c>
    </row>
    <row r="277" spans="1:17" hidden="1" x14ac:dyDescent="0.25">
      <c r="A277" s="2">
        <v>1</v>
      </c>
      <c r="B277" s="2">
        <v>31100</v>
      </c>
      <c r="C277" s="2" t="s">
        <v>504</v>
      </c>
      <c r="D277" s="2">
        <v>1300101</v>
      </c>
      <c r="E277" s="2" t="s">
        <v>504</v>
      </c>
      <c r="F277" s="2" t="str">
        <f t="shared" si="8"/>
        <v>1311001300101</v>
      </c>
      <c r="G277" s="2" t="s">
        <v>20</v>
      </c>
      <c r="H277" s="4">
        <v>0</v>
      </c>
      <c r="I277" s="4">
        <v>0</v>
      </c>
      <c r="J277" s="4">
        <v>0</v>
      </c>
      <c r="K277" s="4">
        <v>0.71</v>
      </c>
      <c r="L277" s="4">
        <v>0.71</v>
      </c>
      <c r="M277" s="4">
        <v>0.71</v>
      </c>
      <c r="N277" s="4">
        <v>0</v>
      </c>
      <c r="O277" s="4">
        <v>-0.71</v>
      </c>
      <c r="P277">
        <f>INDEX(Full1!J:J,MATCH(F277,Full1!D:D,0))</f>
        <v>0.71</v>
      </c>
      <c r="Q277" s="6">
        <f t="shared" si="9"/>
        <v>0</v>
      </c>
    </row>
    <row r="278" spans="1:17" hidden="1" x14ac:dyDescent="0.25">
      <c r="A278" s="2">
        <v>1</v>
      </c>
      <c r="B278" s="2">
        <v>31100</v>
      </c>
      <c r="C278" s="2" t="s">
        <v>504</v>
      </c>
      <c r="D278" s="2">
        <v>1300201</v>
      </c>
      <c r="E278" s="2" t="s">
        <v>504</v>
      </c>
      <c r="F278" s="2" t="str">
        <f t="shared" si="8"/>
        <v>1311001300201</v>
      </c>
      <c r="G278" s="2" t="s">
        <v>21</v>
      </c>
      <c r="H278" s="4">
        <v>223.82</v>
      </c>
      <c r="I278" s="4">
        <v>0</v>
      </c>
      <c r="J278" s="4">
        <v>223.82</v>
      </c>
      <c r="K278" s="4">
        <v>5307.34</v>
      </c>
      <c r="L278" s="4">
        <v>5307.34</v>
      </c>
      <c r="M278" s="4">
        <v>5307.34</v>
      </c>
      <c r="N278" s="4">
        <v>0</v>
      </c>
      <c r="O278" s="4">
        <v>-5083.5200000000004</v>
      </c>
      <c r="P278">
        <f>INDEX(Full1!J:J,MATCH(F278,Full1!D:D,0))</f>
        <v>5307.34</v>
      </c>
      <c r="Q278" s="6">
        <f t="shared" si="9"/>
        <v>0</v>
      </c>
    </row>
    <row r="279" spans="1:17" hidden="1" x14ac:dyDescent="0.25">
      <c r="A279" s="2">
        <v>1</v>
      </c>
      <c r="B279" s="2">
        <v>31100</v>
      </c>
      <c r="C279" s="2" t="s">
        <v>504</v>
      </c>
      <c r="D279" s="2">
        <v>1300202</v>
      </c>
      <c r="E279" s="2" t="s">
        <v>504</v>
      </c>
      <c r="F279" s="2" t="str">
        <f t="shared" si="8"/>
        <v>1311001300202</v>
      </c>
      <c r="G279" s="2" t="s">
        <v>22</v>
      </c>
      <c r="H279" s="4">
        <v>145.53</v>
      </c>
      <c r="I279" s="4">
        <v>0</v>
      </c>
      <c r="J279" s="4">
        <v>145.53</v>
      </c>
      <c r="K279" s="4">
        <v>5833.74</v>
      </c>
      <c r="L279" s="4">
        <v>5833.74</v>
      </c>
      <c r="M279" s="4">
        <v>5833.74</v>
      </c>
      <c r="N279" s="4">
        <v>0</v>
      </c>
      <c r="O279" s="4">
        <v>-5688.21</v>
      </c>
      <c r="P279">
        <f>INDEX(Full1!J:J,MATCH(F279,Full1!D:D,0))</f>
        <v>5833.74</v>
      </c>
      <c r="Q279" s="6">
        <f t="shared" si="9"/>
        <v>0</v>
      </c>
    </row>
    <row r="280" spans="1:17" hidden="1" x14ac:dyDescent="0.25">
      <c r="A280" s="2">
        <v>1</v>
      </c>
      <c r="B280" s="2">
        <v>31100</v>
      </c>
      <c r="C280" s="2" t="s">
        <v>504</v>
      </c>
      <c r="D280" s="2">
        <v>1310001</v>
      </c>
      <c r="E280" s="2" t="s">
        <v>504</v>
      </c>
      <c r="F280" s="2" t="str">
        <f t="shared" si="8"/>
        <v>1311001310001</v>
      </c>
      <c r="G280" s="2" t="s">
        <v>23</v>
      </c>
      <c r="H280" s="4">
        <v>21675.56</v>
      </c>
      <c r="I280" s="4">
        <v>0</v>
      </c>
      <c r="J280" s="4">
        <v>21675.56</v>
      </c>
      <c r="K280" s="4">
        <v>12364.13</v>
      </c>
      <c r="L280" s="4">
        <v>12364.13</v>
      </c>
      <c r="M280" s="4">
        <v>12364.13</v>
      </c>
      <c r="N280" s="4">
        <v>0</v>
      </c>
      <c r="O280" s="4">
        <v>9311.43</v>
      </c>
      <c r="P280">
        <f>INDEX(Full1!J:J,MATCH(F280,Full1!D:D,0))</f>
        <v>12364.13</v>
      </c>
      <c r="Q280" s="6">
        <f t="shared" si="9"/>
        <v>0</v>
      </c>
    </row>
    <row r="281" spans="1:17" hidden="1" x14ac:dyDescent="0.25">
      <c r="A281" s="2">
        <v>1</v>
      </c>
      <c r="B281" s="2">
        <v>31100</v>
      </c>
      <c r="C281" s="2" t="s">
        <v>504</v>
      </c>
      <c r="D281" s="2">
        <v>1310002</v>
      </c>
      <c r="E281" s="2" t="s">
        <v>504</v>
      </c>
      <c r="F281" s="2" t="str">
        <f t="shared" si="8"/>
        <v>1311001310002</v>
      </c>
      <c r="G281" s="2" t="s">
        <v>24</v>
      </c>
      <c r="H281" s="4">
        <v>1475.58</v>
      </c>
      <c r="I281" s="4">
        <v>0</v>
      </c>
      <c r="J281" s="4">
        <v>1475.58</v>
      </c>
      <c r="K281" s="4">
        <v>265.89</v>
      </c>
      <c r="L281" s="4">
        <v>265.89</v>
      </c>
      <c r="M281" s="4">
        <v>265.89</v>
      </c>
      <c r="N281" s="4">
        <v>0</v>
      </c>
      <c r="O281" s="4">
        <v>1209.69</v>
      </c>
      <c r="P281">
        <f>INDEX(Full1!J:J,MATCH(F281,Full1!D:D,0))</f>
        <v>265.89</v>
      </c>
      <c r="Q281" s="6">
        <f t="shared" si="9"/>
        <v>0</v>
      </c>
    </row>
    <row r="282" spans="1:17" hidden="1" x14ac:dyDescent="0.25">
      <c r="A282" s="2">
        <v>1</v>
      </c>
      <c r="B282" s="2">
        <v>31100</v>
      </c>
      <c r="C282" s="2" t="s">
        <v>504</v>
      </c>
      <c r="D282" s="2">
        <v>1310003</v>
      </c>
      <c r="E282" s="2" t="s">
        <v>504</v>
      </c>
      <c r="F282" s="2" t="str">
        <f t="shared" si="8"/>
        <v>1311001310003</v>
      </c>
      <c r="G282" s="2" t="s">
        <v>25</v>
      </c>
      <c r="H282" s="4">
        <v>11597.32</v>
      </c>
      <c r="I282" s="4">
        <v>0</v>
      </c>
      <c r="J282" s="4">
        <v>11597.32</v>
      </c>
      <c r="K282" s="4">
        <v>6401.64</v>
      </c>
      <c r="L282" s="4">
        <v>6401.64</v>
      </c>
      <c r="M282" s="4">
        <v>6401.64</v>
      </c>
      <c r="N282" s="4">
        <v>0</v>
      </c>
      <c r="O282" s="4">
        <v>5195.68</v>
      </c>
      <c r="P282">
        <f>INDEX(Full1!J:J,MATCH(F282,Full1!D:D,0))</f>
        <v>6401.64</v>
      </c>
      <c r="Q282" s="6">
        <f t="shared" si="9"/>
        <v>0</v>
      </c>
    </row>
    <row r="283" spans="1:17" hidden="1" x14ac:dyDescent="0.25">
      <c r="A283" s="2">
        <v>1</v>
      </c>
      <c r="B283" s="2">
        <v>31100</v>
      </c>
      <c r="C283" s="2" t="s">
        <v>504</v>
      </c>
      <c r="D283" s="2">
        <v>1310004</v>
      </c>
      <c r="E283" s="2" t="s">
        <v>504</v>
      </c>
      <c r="F283" s="2" t="str">
        <f t="shared" si="8"/>
        <v>1311001310004</v>
      </c>
      <c r="G283" s="2" t="s">
        <v>26</v>
      </c>
      <c r="H283" s="4">
        <v>11982.18</v>
      </c>
      <c r="I283" s="4">
        <v>0</v>
      </c>
      <c r="J283" s="4">
        <v>11982.18</v>
      </c>
      <c r="K283" s="4">
        <v>6261.94</v>
      </c>
      <c r="L283" s="4">
        <v>6261.94</v>
      </c>
      <c r="M283" s="4">
        <v>6261.94</v>
      </c>
      <c r="N283" s="4">
        <v>0</v>
      </c>
      <c r="O283" s="4">
        <v>5720.24</v>
      </c>
      <c r="P283">
        <f>INDEX(Full1!J:J,MATCH(F283,Full1!D:D,0))</f>
        <v>6261.94</v>
      </c>
      <c r="Q283" s="6">
        <f t="shared" si="9"/>
        <v>0</v>
      </c>
    </row>
    <row r="284" spans="1:17" hidden="1" x14ac:dyDescent="0.25">
      <c r="A284" s="2">
        <v>1</v>
      </c>
      <c r="B284" s="2">
        <v>31100</v>
      </c>
      <c r="C284" s="2" t="s">
        <v>504</v>
      </c>
      <c r="D284" s="2">
        <v>1500002</v>
      </c>
      <c r="E284" s="2" t="s">
        <v>504</v>
      </c>
      <c r="F284" s="2" t="str">
        <f t="shared" si="8"/>
        <v>1311001500002</v>
      </c>
      <c r="G284" s="2" t="s">
        <v>29</v>
      </c>
      <c r="H284" s="4">
        <v>0</v>
      </c>
      <c r="I284" s="4">
        <v>0</v>
      </c>
      <c r="J284" s="4">
        <v>0</v>
      </c>
      <c r="K284" s="4">
        <v>22.46</v>
      </c>
      <c r="L284" s="4">
        <v>22.46</v>
      </c>
      <c r="M284" s="4">
        <v>22.46</v>
      </c>
      <c r="N284" s="4">
        <v>0</v>
      </c>
      <c r="O284" s="4">
        <v>-22.46</v>
      </c>
      <c r="P284">
        <f>INDEX(Full1!J:J,MATCH(F284,Full1!D:D,0))</f>
        <v>22.46</v>
      </c>
      <c r="Q284" s="6">
        <f t="shared" si="9"/>
        <v>0</v>
      </c>
    </row>
    <row r="285" spans="1:17" hidden="1" x14ac:dyDescent="0.25">
      <c r="A285" s="2">
        <v>1</v>
      </c>
      <c r="B285" s="2">
        <v>31100</v>
      </c>
      <c r="C285" s="2" t="s">
        <v>504</v>
      </c>
      <c r="D285" s="2">
        <v>1500003</v>
      </c>
      <c r="E285" s="2" t="s">
        <v>504</v>
      </c>
      <c r="F285" s="2" t="str">
        <f t="shared" si="8"/>
        <v>1311001500003</v>
      </c>
      <c r="G285" s="2" t="s">
        <v>30</v>
      </c>
      <c r="H285" s="4">
        <v>0</v>
      </c>
      <c r="I285" s="4">
        <v>381.72</v>
      </c>
      <c r="J285" s="4">
        <v>381.72</v>
      </c>
      <c r="K285" s="4">
        <v>337.47</v>
      </c>
      <c r="L285" s="4">
        <v>337.47</v>
      </c>
      <c r="M285" s="4">
        <v>337.47</v>
      </c>
      <c r="N285" s="4">
        <v>0</v>
      </c>
      <c r="O285" s="4">
        <v>44.25</v>
      </c>
      <c r="P285">
        <f>INDEX(Full1!J:J,MATCH(F285,Full1!D:D,0))</f>
        <v>337.47</v>
      </c>
      <c r="Q285" s="6">
        <f t="shared" si="9"/>
        <v>0</v>
      </c>
    </row>
    <row r="286" spans="1:17" hidden="1" x14ac:dyDescent="0.25">
      <c r="A286" s="2">
        <v>1</v>
      </c>
      <c r="B286" s="2">
        <v>31100</v>
      </c>
      <c r="C286" s="2" t="s">
        <v>504</v>
      </c>
      <c r="D286" s="2">
        <v>1600001</v>
      </c>
      <c r="E286" s="2" t="s">
        <v>504</v>
      </c>
      <c r="F286" s="2" t="str">
        <f t="shared" si="8"/>
        <v>1311001600001</v>
      </c>
      <c r="G286" s="2" t="s">
        <v>33</v>
      </c>
      <c r="H286" s="4">
        <v>16093.8</v>
      </c>
      <c r="I286" s="4">
        <v>0</v>
      </c>
      <c r="J286" s="4">
        <v>16093.8</v>
      </c>
      <c r="K286" s="4">
        <v>17188.830000000002</v>
      </c>
      <c r="L286" s="4">
        <v>17188.830000000002</v>
      </c>
      <c r="M286" s="4">
        <v>17188.830000000002</v>
      </c>
      <c r="N286" s="4">
        <v>0</v>
      </c>
      <c r="O286" s="4">
        <v>-1095.03</v>
      </c>
      <c r="P286">
        <f>INDEX(Full1!J:J,MATCH(F286,Full1!D:D,0))</f>
        <v>17188.830000000002</v>
      </c>
      <c r="Q286" s="6">
        <f t="shared" si="9"/>
        <v>0</v>
      </c>
    </row>
    <row r="287" spans="1:17" hidden="1" x14ac:dyDescent="0.25">
      <c r="A287" s="2">
        <v>1</v>
      </c>
      <c r="B287" s="2">
        <v>31100</v>
      </c>
      <c r="C287" s="2" t="s">
        <v>505</v>
      </c>
      <c r="D287" s="2">
        <v>2160001</v>
      </c>
      <c r="E287" s="2" t="s">
        <v>505</v>
      </c>
      <c r="F287" s="2" t="str">
        <f t="shared" si="8"/>
        <v>1311002160001</v>
      </c>
      <c r="G287" s="2" t="s">
        <v>35</v>
      </c>
      <c r="H287" s="4">
        <v>50</v>
      </c>
      <c r="I287" s="4">
        <v>0</v>
      </c>
      <c r="J287" s="4">
        <v>50</v>
      </c>
      <c r="K287" s="4">
        <v>0</v>
      </c>
      <c r="L287" s="4">
        <v>0</v>
      </c>
      <c r="M287" s="4">
        <v>0</v>
      </c>
      <c r="N287" s="4">
        <v>0</v>
      </c>
      <c r="O287" s="4">
        <v>50</v>
      </c>
      <c r="P287">
        <f>INDEX(Full1!J:J,MATCH(F287,Full1!D:D,0))</f>
        <v>0</v>
      </c>
      <c r="Q287" s="6">
        <f t="shared" si="9"/>
        <v>0</v>
      </c>
    </row>
    <row r="288" spans="1:17" hidden="1" x14ac:dyDescent="0.25">
      <c r="A288" s="2">
        <v>1</v>
      </c>
      <c r="B288" s="2">
        <v>31100</v>
      </c>
      <c r="C288" s="2" t="s">
        <v>505</v>
      </c>
      <c r="D288" s="2">
        <v>2160002</v>
      </c>
      <c r="E288" s="2" t="s">
        <v>505</v>
      </c>
      <c r="F288" s="2" t="str">
        <f t="shared" si="8"/>
        <v>1311002160002</v>
      </c>
      <c r="G288" s="2" t="s">
        <v>36</v>
      </c>
      <c r="H288" s="4">
        <v>50</v>
      </c>
      <c r="I288" s="4">
        <v>0</v>
      </c>
      <c r="J288" s="4">
        <v>50</v>
      </c>
      <c r="K288" s="4">
        <v>0</v>
      </c>
      <c r="L288" s="4">
        <v>0</v>
      </c>
      <c r="M288" s="4">
        <v>0</v>
      </c>
      <c r="N288" s="4">
        <v>0</v>
      </c>
      <c r="O288" s="4">
        <v>50</v>
      </c>
      <c r="P288">
        <f>INDEX(Full1!J:J,MATCH(F288,Full1!D:D,0))</f>
        <v>0</v>
      </c>
      <c r="Q288" s="6">
        <f t="shared" si="9"/>
        <v>0</v>
      </c>
    </row>
    <row r="289" spans="1:17" hidden="1" x14ac:dyDescent="0.25">
      <c r="A289" s="2">
        <v>1</v>
      </c>
      <c r="B289" s="2">
        <v>31100</v>
      </c>
      <c r="C289" s="2" t="s">
        <v>505</v>
      </c>
      <c r="D289" s="2">
        <v>2220001</v>
      </c>
      <c r="E289" s="2" t="s">
        <v>505</v>
      </c>
      <c r="F289" s="2" t="str">
        <f t="shared" si="8"/>
        <v>1311002220001</v>
      </c>
      <c r="G289" s="2" t="s">
        <v>39</v>
      </c>
      <c r="H289" s="4">
        <v>50</v>
      </c>
      <c r="I289" s="4">
        <v>0</v>
      </c>
      <c r="J289" s="4">
        <v>50</v>
      </c>
      <c r="K289" s="4">
        <v>0</v>
      </c>
      <c r="L289" s="4">
        <v>0</v>
      </c>
      <c r="M289" s="4">
        <v>0</v>
      </c>
      <c r="N289" s="4">
        <v>0</v>
      </c>
      <c r="O289" s="4">
        <v>50</v>
      </c>
      <c r="P289">
        <f>INDEX(Full1!J:J,MATCH(F289,Full1!D:D,0))</f>
        <v>0</v>
      </c>
      <c r="Q289" s="6">
        <f t="shared" si="9"/>
        <v>0</v>
      </c>
    </row>
    <row r="290" spans="1:17" hidden="1" x14ac:dyDescent="0.25">
      <c r="A290" s="2">
        <v>1</v>
      </c>
      <c r="B290" s="2">
        <v>32000</v>
      </c>
      <c r="C290" s="2" t="s">
        <v>504</v>
      </c>
      <c r="D290" s="2">
        <v>1300001</v>
      </c>
      <c r="E290" s="2" t="s">
        <v>504</v>
      </c>
      <c r="F290" s="2" t="str">
        <f t="shared" si="8"/>
        <v>1320001300001</v>
      </c>
      <c r="G290" s="2" t="s">
        <v>18</v>
      </c>
      <c r="H290" s="4">
        <v>0</v>
      </c>
      <c r="I290" s="4">
        <v>0</v>
      </c>
      <c r="J290" s="4">
        <v>0</v>
      </c>
      <c r="K290" s="4">
        <v>7356.71</v>
      </c>
      <c r="L290" s="4">
        <v>7356.71</v>
      </c>
      <c r="M290" s="4">
        <v>7356.71</v>
      </c>
      <c r="N290" s="4">
        <v>0</v>
      </c>
      <c r="O290" s="4">
        <v>-7356.71</v>
      </c>
      <c r="P290">
        <f>INDEX(Full1!J:J,MATCH(F290,Full1!D:D,0))</f>
        <v>7356.71</v>
      </c>
      <c r="Q290" s="6">
        <f t="shared" si="9"/>
        <v>0</v>
      </c>
    </row>
    <row r="291" spans="1:17" hidden="1" x14ac:dyDescent="0.25">
      <c r="A291" s="2">
        <v>1</v>
      </c>
      <c r="B291" s="2">
        <v>32000</v>
      </c>
      <c r="C291" s="2" t="s">
        <v>504</v>
      </c>
      <c r="D291" s="2">
        <v>1300002</v>
      </c>
      <c r="E291" s="2" t="s">
        <v>504</v>
      </c>
      <c r="F291" s="2" t="str">
        <f t="shared" si="8"/>
        <v>1320001300002</v>
      </c>
      <c r="G291" s="2" t="s">
        <v>19</v>
      </c>
      <c r="H291" s="4">
        <v>0</v>
      </c>
      <c r="I291" s="4">
        <v>0</v>
      </c>
      <c r="J291" s="4">
        <v>0</v>
      </c>
      <c r="K291" s="4">
        <v>1076.68</v>
      </c>
      <c r="L291" s="4">
        <v>1076.68</v>
      </c>
      <c r="M291" s="4">
        <v>1076.68</v>
      </c>
      <c r="N291" s="4">
        <v>0</v>
      </c>
      <c r="O291" s="4">
        <v>-1076.68</v>
      </c>
      <c r="P291">
        <f>INDEX(Full1!J:J,MATCH(F291,Full1!D:D,0))</f>
        <v>1076.68</v>
      </c>
      <c r="Q291" s="6">
        <f t="shared" si="9"/>
        <v>0</v>
      </c>
    </row>
    <row r="292" spans="1:17" hidden="1" x14ac:dyDescent="0.25">
      <c r="A292" s="2">
        <v>1</v>
      </c>
      <c r="B292" s="2">
        <v>32000</v>
      </c>
      <c r="C292" s="2" t="s">
        <v>504</v>
      </c>
      <c r="D292" s="2">
        <v>1300201</v>
      </c>
      <c r="E292" s="2" t="s">
        <v>504</v>
      </c>
      <c r="F292" s="2" t="str">
        <f t="shared" si="8"/>
        <v>1320001300201</v>
      </c>
      <c r="G292" s="2" t="s">
        <v>21</v>
      </c>
      <c r="H292" s="4">
        <v>0</v>
      </c>
      <c r="I292" s="4">
        <v>0</v>
      </c>
      <c r="J292" s="4">
        <v>0</v>
      </c>
      <c r="K292" s="4">
        <v>4158.9799999999996</v>
      </c>
      <c r="L292" s="4">
        <v>4158.9799999999996</v>
      </c>
      <c r="M292" s="4">
        <v>4158.9799999999996</v>
      </c>
      <c r="N292" s="4">
        <v>0</v>
      </c>
      <c r="O292" s="4">
        <v>-4158.9799999999996</v>
      </c>
      <c r="P292">
        <f>INDEX(Full1!J:J,MATCH(F292,Full1!D:D,0))</f>
        <v>4158.9799999999996</v>
      </c>
      <c r="Q292" s="6">
        <f t="shared" si="9"/>
        <v>0</v>
      </c>
    </row>
    <row r="293" spans="1:17" hidden="1" x14ac:dyDescent="0.25">
      <c r="A293" s="2">
        <v>1</v>
      </c>
      <c r="B293" s="2">
        <v>32000</v>
      </c>
      <c r="C293" s="2" t="s">
        <v>504</v>
      </c>
      <c r="D293" s="2">
        <v>1300202</v>
      </c>
      <c r="E293" s="2" t="s">
        <v>504</v>
      </c>
      <c r="F293" s="2" t="str">
        <f t="shared" si="8"/>
        <v>1320001300202</v>
      </c>
      <c r="G293" s="2" t="s">
        <v>22</v>
      </c>
      <c r="H293" s="4">
        <v>0</v>
      </c>
      <c r="I293" s="4">
        <v>0</v>
      </c>
      <c r="J293" s="4">
        <v>0</v>
      </c>
      <c r="K293" s="4">
        <v>4064.46</v>
      </c>
      <c r="L293" s="4">
        <v>4064.46</v>
      </c>
      <c r="M293" s="4">
        <v>4064.46</v>
      </c>
      <c r="N293" s="4">
        <v>0</v>
      </c>
      <c r="O293" s="4">
        <v>-4064.46</v>
      </c>
      <c r="P293">
        <f>INDEX(Full1!J:J,MATCH(F293,Full1!D:D,0))</f>
        <v>4064.46</v>
      </c>
      <c r="Q293" s="6">
        <f t="shared" si="9"/>
        <v>0</v>
      </c>
    </row>
    <row r="294" spans="1:17" hidden="1" x14ac:dyDescent="0.25">
      <c r="A294" s="2">
        <v>1</v>
      </c>
      <c r="B294" s="2">
        <v>32000</v>
      </c>
      <c r="C294" s="2" t="s">
        <v>504</v>
      </c>
      <c r="D294" s="2">
        <v>1310001</v>
      </c>
      <c r="E294" s="2" t="s">
        <v>504</v>
      </c>
      <c r="F294" s="2" t="str">
        <f t="shared" si="8"/>
        <v>1320001310001</v>
      </c>
      <c r="G294" s="2" t="s">
        <v>23</v>
      </c>
      <c r="H294" s="4">
        <v>11422.79</v>
      </c>
      <c r="I294" s="4">
        <v>0</v>
      </c>
      <c r="J294" s="4">
        <v>11422.79</v>
      </c>
      <c r="K294" s="4">
        <v>4182.05</v>
      </c>
      <c r="L294" s="4">
        <v>4182.05</v>
      </c>
      <c r="M294" s="4">
        <v>4182.05</v>
      </c>
      <c r="N294" s="4">
        <v>0</v>
      </c>
      <c r="O294" s="4">
        <v>7240.74</v>
      </c>
      <c r="P294">
        <f>INDEX(Full1!J:J,MATCH(F294,Full1!D:D,0))</f>
        <v>4182.05</v>
      </c>
      <c r="Q294" s="6">
        <f t="shared" si="9"/>
        <v>0</v>
      </c>
    </row>
    <row r="295" spans="1:17" hidden="1" x14ac:dyDescent="0.25">
      <c r="A295" s="2">
        <v>1</v>
      </c>
      <c r="B295" s="2">
        <v>32000</v>
      </c>
      <c r="C295" s="2" t="s">
        <v>504</v>
      </c>
      <c r="D295" s="2">
        <v>1310002</v>
      </c>
      <c r="E295" s="2" t="s">
        <v>504</v>
      </c>
      <c r="F295" s="2" t="str">
        <f t="shared" si="8"/>
        <v>1320001310002</v>
      </c>
      <c r="G295" s="2" t="s">
        <v>24</v>
      </c>
      <c r="H295" s="4">
        <v>1672.46</v>
      </c>
      <c r="I295" s="4">
        <v>0</v>
      </c>
      <c r="J295" s="4">
        <v>1672.46</v>
      </c>
      <c r="K295" s="4">
        <v>612.20000000000005</v>
      </c>
      <c r="L295" s="4">
        <v>612.20000000000005</v>
      </c>
      <c r="M295" s="4">
        <v>612.20000000000005</v>
      </c>
      <c r="N295" s="4">
        <v>0</v>
      </c>
      <c r="O295" s="4">
        <v>1060.26</v>
      </c>
      <c r="P295">
        <f>INDEX(Full1!J:J,MATCH(F295,Full1!D:D,0))</f>
        <v>612.20000000000005</v>
      </c>
      <c r="Q295" s="6">
        <f t="shared" si="9"/>
        <v>0</v>
      </c>
    </row>
    <row r="296" spans="1:17" hidden="1" x14ac:dyDescent="0.25">
      <c r="A296" s="2">
        <v>1</v>
      </c>
      <c r="B296" s="2">
        <v>32000</v>
      </c>
      <c r="C296" s="2" t="s">
        <v>504</v>
      </c>
      <c r="D296" s="2">
        <v>1310003</v>
      </c>
      <c r="E296" s="2" t="s">
        <v>504</v>
      </c>
      <c r="F296" s="2" t="str">
        <f t="shared" si="8"/>
        <v>1320001310003</v>
      </c>
      <c r="G296" s="2" t="s">
        <v>25</v>
      </c>
      <c r="H296" s="4">
        <v>6389.6</v>
      </c>
      <c r="I296" s="4">
        <v>0</v>
      </c>
      <c r="J296" s="4">
        <v>6389.6</v>
      </c>
      <c r="K296" s="4">
        <v>2293.1999999999998</v>
      </c>
      <c r="L296" s="4">
        <v>2293.1999999999998</v>
      </c>
      <c r="M296" s="4">
        <v>2293.1999999999998</v>
      </c>
      <c r="N296" s="4">
        <v>0</v>
      </c>
      <c r="O296" s="4">
        <v>4096.3999999999996</v>
      </c>
      <c r="P296">
        <f>INDEX(Full1!J:J,MATCH(F296,Full1!D:D,0))</f>
        <v>2293.1999999999998</v>
      </c>
      <c r="Q296" s="6">
        <f t="shared" si="9"/>
        <v>0</v>
      </c>
    </row>
    <row r="297" spans="1:17" hidden="1" x14ac:dyDescent="0.25">
      <c r="A297" s="2">
        <v>1</v>
      </c>
      <c r="B297" s="2">
        <v>32000</v>
      </c>
      <c r="C297" s="2" t="s">
        <v>504</v>
      </c>
      <c r="D297" s="2">
        <v>1310004</v>
      </c>
      <c r="E297" s="2" t="s">
        <v>504</v>
      </c>
      <c r="F297" s="2" t="str">
        <f t="shared" si="8"/>
        <v>1320001310004</v>
      </c>
      <c r="G297" s="2" t="s">
        <v>26</v>
      </c>
      <c r="H297" s="4">
        <v>6244.14</v>
      </c>
      <c r="I297" s="4">
        <v>0</v>
      </c>
      <c r="J297" s="4">
        <v>6244.14</v>
      </c>
      <c r="K297" s="4">
        <v>2241</v>
      </c>
      <c r="L297" s="4">
        <v>2241</v>
      </c>
      <c r="M297" s="4">
        <v>2241</v>
      </c>
      <c r="N297" s="4">
        <v>0</v>
      </c>
      <c r="O297" s="4">
        <v>4003.14</v>
      </c>
      <c r="P297">
        <f>INDEX(Full1!J:J,MATCH(F297,Full1!D:D,0))</f>
        <v>2241</v>
      </c>
      <c r="Q297" s="6">
        <f t="shared" si="9"/>
        <v>0</v>
      </c>
    </row>
    <row r="298" spans="1:17" hidden="1" x14ac:dyDescent="0.25">
      <c r="A298" s="2">
        <v>1</v>
      </c>
      <c r="B298" s="2">
        <v>32000</v>
      </c>
      <c r="C298" s="2" t="s">
        <v>504</v>
      </c>
      <c r="D298" s="2">
        <v>1500002</v>
      </c>
      <c r="E298" s="2" t="s">
        <v>504</v>
      </c>
      <c r="F298" s="2" t="str">
        <f t="shared" si="8"/>
        <v>1320001500002</v>
      </c>
      <c r="G298" s="2" t="s">
        <v>29</v>
      </c>
      <c r="H298" s="4">
        <v>0</v>
      </c>
      <c r="I298" s="4">
        <v>252.61</v>
      </c>
      <c r="J298" s="4">
        <v>252.61</v>
      </c>
      <c r="K298" s="4">
        <v>26.14</v>
      </c>
      <c r="L298" s="4">
        <v>26.14</v>
      </c>
      <c r="M298" s="4">
        <v>26.14</v>
      </c>
      <c r="N298" s="4">
        <v>0</v>
      </c>
      <c r="O298" s="4">
        <v>226.47</v>
      </c>
      <c r="P298">
        <f>INDEX(Full1!J:J,MATCH(F298,Full1!D:D,0))</f>
        <v>26.14</v>
      </c>
      <c r="Q298" s="6">
        <f t="shared" si="9"/>
        <v>0</v>
      </c>
    </row>
    <row r="299" spans="1:17" hidden="1" x14ac:dyDescent="0.25">
      <c r="A299" s="2">
        <v>1</v>
      </c>
      <c r="B299" s="2">
        <v>32000</v>
      </c>
      <c r="C299" s="2" t="s">
        <v>504</v>
      </c>
      <c r="D299" s="2">
        <v>1500003</v>
      </c>
      <c r="E299" s="2" t="s">
        <v>504</v>
      </c>
      <c r="F299" s="2" t="str">
        <f t="shared" si="8"/>
        <v>1320001500003</v>
      </c>
      <c r="G299" s="2" t="s">
        <v>30</v>
      </c>
      <c r="H299" s="4">
        <v>0</v>
      </c>
      <c r="I299" s="4">
        <v>0</v>
      </c>
      <c r="J299" s="4">
        <v>0</v>
      </c>
      <c r="K299" s="4">
        <v>252.61</v>
      </c>
      <c r="L299" s="4">
        <v>252.61</v>
      </c>
      <c r="M299" s="4">
        <v>252.61</v>
      </c>
      <c r="N299" s="4">
        <v>0</v>
      </c>
      <c r="O299" s="4">
        <v>-252.61</v>
      </c>
      <c r="P299">
        <f>INDEX(Full1!J:J,MATCH(F299,Full1!D:D,0))</f>
        <v>252.61</v>
      </c>
      <c r="Q299" s="6">
        <f t="shared" si="9"/>
        <v>0</v>
      </c>
    </row>
    <row r="300" spans="1:17" hidden="1" x14ac:dyDescent="0.25">
      <c r="A300" s="2">
        <v>1</v>
      </c>
      <c r="B300" s="2">
        <v>32000</v>
      </c>
      <c r="C300" s="2" t="s">
        <v>504</v>
      </c>
      <c r="D300" s="2">
        <v>1600001</v>
      </c>
      <c r="E300" s="2" t="s">
        <v>504</v>
      </c>
      <c r="F300" s="2" t="str">
        <f t="shared" si="8"/>
        <v>1320001600001</v>
      </c>
      <c r="G300" s="2" t="s">
        <v>33</v>
      </c>
      <c r="H300" s="4">
        <v>8118.72</v>
      </c>
      <c r="I300" s="4">
        <v>0</v>
      </c>
      <c r="J300" s="4">
        <v>8118.72</v>
      </c>
      <c r="K300" s="4">
        <v>8720.32</v>
      </c>
      <c r="L300" s="4">
        <v>8720.32</v>
      </c>
      <c r="M300" s="4">
        <v>8720.32</v>
      </c>
      <c r="N300" s="4">
        <v>0</v>
      </c>
      <c r="O300" s="4">
        <v>-601.6</v>
      </c>
      <c r="P300">
        <f>INDEX(Full1!J:J,MATCH(F300,Full1!D:D,0))</f>
        <v>8720.32</v>
      </c>
      <c r="Q300" s="6">
        <f t="shared" si="9"/>
        <v>0</v>
      </c>
    </row>
    <row r="301" spans="1:17" hidden="1" x14ac:dyDescent="0.25">
      <c r="A301" s="2">
        <v>1</v>
      </c>
      <c r="B301" s="2">
        <v>32000</v>
      </c>
      <c r="C301" s="2" t="s">
        <v>505</v>
      </c>
      <c r="D301" s="2">
        <v>2060001</v>
      </c>
      <c r="E301" s="2" t="s">
        <v>505</v>
      </c>
      <c r="F301" s="2" t="str">
        <f t="shared" si="8"/>
        <v>1320002060001</v>
      </c>
      <c r="G301" s="2" t="s">
        <v>34</v>
      </c>
      <c r="H301" s="4">
        <v>290.39999999999998</v>
      </c>
      <c r="I301" s="4">
        <v>0</v>
      </c>
      <c r="J301" s="4">
        <v>290.39999999999998</v>
      </c>
      <c r="K301" s="4">
        <v>290.39999999999998</v>
      </c>
      <c r="L301" s="4">
        <v>266.2</v>
      </c>
      <c r="M301" s="4">
        <v>266.2</v>
      </c>
      <c r="N301" s="4">
        <v>0</v>
      </c>
      <c r="O301" s="4">
        <v>24.2</v>
      </c>
      <c r="P301">
        <f>INDEX(Full1!J:J,MATCH(F301,Full1!D:D,0))</f>
        <v>266.2</v>
      </c>
      <c r="Q301" s="6">
        <f t="shared" si="9"/>
        <v>0</v>
      </c>
    </row>
    <row r="302" spans="1:17" hidden="1" x14ac:dyDescent="0.25">
      <c r="A302" s="2">
        <v>1</v>
      </c>
      <c r="B302" s="2">
        <v>32000</v>
      </c>
      <c r="C302" s="2" t="s">
        <v>505</v>
      </c>
      <c r="D302" s="2">
        <v>2160001</v>
      </c>
      <c r="E302" s="2" t="s">
        <v>505</v>
      </c>
      <c r="F302" s="2" t="str">
        <f t="shared" si="8"/>
        <v>1320002160001</v>
      </c>
      <c r="G302" s="2" t="s">
        <v>35</v>
      </c>
      <c r="H302" s="4">
        <v>50</v>
      </c>
      <c r="I302" s="4">
        <v>0</v>
      </c>
      <c r="J302" s="4">
        <v>50</v>
      </c>
      <c r="K302" s="4">
        <v>0</v>
      </c>
      <c r="L302" s="4">
        <v>0</v>
      </c>
      <c r="M302" s="4">
        <v>0</v>
      </c>
      <c r="N302" s="4">
        <v>0</v>
      </c>
      <c r="O302" s="4">
        <v>50</v>
      </c>
      <c r="P302">
        <f>INDEX(Full1!J:J,MATCH(F302,Full1!D:D,0))</f>
        <v>0</v>
      </c>
      <c r="Q302" s="6">
        <f t="shared" si="9"/>
        <v>0</v>
      </c>
    </row>
    <row r="303" spans="1:17" hidden="1" x14ac:dyDescent="0.25">
      <c r="A303" s="2">
        <v>1</v>
      </c>
      <c r="B303" s="2">
        <v>32000</v>
      </c>
      <c r="C303" s="2" t="s">
        <v>505</v>
      </c>
      <c r="D303" s="2">
        <v>2160002</v>
      </c>
      <c r="E303" s="2" t="s">
        <v>505</v>
      </c>
      <c r="F303" s="2" t="str">
        <f t="shared" si="8"/>
        <v>1320002160002</v>
      </c>
      <c r="G303" s="2" t="s">
        <v>36</v>
      </c>
      <c r="H303" s="4">
        <v>50</v>
      </c>
      <c r="I303" s="4">
        <v>0</v>
      </c>
      <c r="J303" s="4">
        <v>50</v>
      </c>
      <c r="K303" s="4">
        <v>0</v>
      </c>
      <c r="L303" s="4">
        <v>0</v>
      </c>
      <c r="M303" s="4">
        <v>0</v>
      </c>
      <c r="N303" s="4">
        <v>0</v>
      </c>
      <c r="O303" s="4">
        <v>50</v>
      </c>
      <c r="P303">
        <f>INDEX(Full1!J:J,MATCH(F303,Full1!D:D,0))</f>
        <v>0</v>
      </c>
      <c r="Q303" s="6">
        <f t="shared" si="9"/>
        <v>0</v>
      </c>
    </row>
    <row r="304" spans="1:17" hidden="1" x14ac:dyDescent="0.25">
      <c r="A304" s="2">
        <v>1</v>
      </c>
      <c r="B304" s="2">
        <v>32000</v>
      </c>
      <c r="C304" s="2" t="s">
        <v>505</v>
      </c>
      <c r="D304" s="2">
        <v>2200010</v>
      </c>
      <c r="E304" s="2" t="s">
        <v>505</v>
      </c>
      <c r="F304" s="2" t="str">
        <f t="shared" si="8"/>
        <v>1320002200010</v>
      </c>
      <c r="G304" s="2" t="s">
        <v>38</v>
      </c>
      <c r="H304" s="4">
        <v>520.29999999999995</v>
      </c>
      <c r="I304" s="4">
        <v>0</v>
      </c>
      <c r="J304" s="4">
        <v>520.29999999999995</v>
      </c>
      <c r="K304" s="4">
        <v>520.29999999999995</v>
      </c>
      <c r="L304" s="4">
        <v>18.43</v>
      </c>
      <c r="M304" s="4">
        <v>18.43</v>
      </c>
      <c r="N304" s="4">
        <v>0</v>
      </c>
      <c r="O304" s="4">
        <v>501.87</v>
      </c>
      <c r="P304">
        <f>INDEX(Full1!J:J,MATCH(F304,Full1!D:D,0))</f>
        <v>18.43</v>
      </c>
      <c r="Q304" s="6">
        <f t="shared" si="9"/>
        <v>0</v>
      </c>
    </row>
    <row r="305" spans="1:17" hidden="1" x14ac:dyDescent="0.25">
      <c r="A305" s="2">
        <v>1</v>
      </c>
      <c r="B305" s="2">
        <v>32000</v>
      </c>
      <c r="C305" s="2" t="s">
        <v>505</v>
      </c>
      <c r="D305" s="2">
        <v>2220001</v>
      </c>
      <c r="E305" s="2" t="s">
        <v>505</v>
      </c>
      <c r="F305" s="2" t="str">
        <f t="shared" si="8"/>
        <v>1320002220001</v>
      </c>
      <c r="G305" s="2" t="s">
        <v>39</v>
      </c>
      <c r="H305" s="4">
        <v>1800</v>
      </c>
      <c r="I305" s="4">
        <v>0</v>
      </c>
      <c r="J305" s="4">
        <v>1800</v>
      </c>
      <c r="K305" s="4">
        <v>707.99</v>
      </c>
      <c r="L305" s="4">
        <v>554.61</v>
      </c>
      <c r="M305" s="4">
        <v>554.61</v>
      </c>
      <c r="N305" s="4">
        <v>0</v>
      </c>
      <c r="O305" s="4">
        <v>1245.3900000000001</v>
      </c>
      <c r="P305">
        <f>INDEX(Full1!J:J,MATCH(F305,Full1!D:D,0))</f>
        <v>554.61</v>
      </c>
      <c r="Q305" s="6">
        <f t="shared" si="9"/>
        <v>0</v>
      </c>
    </row>
    <row r="306" spans="1:17" hidden="1" x14ac:dyDescent="0.25">
      <c r="A306" s="2">
        <v>1</v>
      </c>
      <c r="B306" s="2">
        <v>32301</v>
      </c>
      <c r="C306" s="2" t="s">
        <v>504</v>
      </c>
      <c r="D306" s="2">
        <v>1300001</v>
      </c>
      <c r="E306" s="2" t="s">
        <v>504</v>
      </c>
      <c r="F306" s="2" t="str">
        <f t="shared" si="8"/>
        <v>1323011300001</v>
      </c>
      <c r="G306" s="2" t="s">
        <v>18</v>
      </c>
      <c r="H306" s="4">
        <v>15425.35</v>
      </c>
      <c r="I306" s="4">
        <v>0</v>
      </c>
      <c r="J306" s="4">
        <v>15425.35</v>
      </c>
      <c r="K306" s="4">
        <v>7677.27</v>
      </c>
      <c r="L306" s="4">
        <v>7677.27</v>
      </c>
      <c r="M306" s="4">
        <v>7677.27</v>
      </c>
      <c r="N306" s="4">
        <v>0</v>
      </c>
      <c r="O306" s="4">
        <v>7748.08</v>
      </c>
      <c r="P306">
        <f>INDEX(Full1!J:J,MATCH(F306,Full1!D:D,0))</f>
        <v>7677.27</v>
      </c>
      <c r="Q306" s="6">
        <f t="shared" si="9"/>
        <v>0</v>
      </c>
    </row>
    <row r="307" spans="1:17" hidden="1" x14ac:dyDescent="0.25">
      <c r="A307" s="2">
        <v>1</v>
      </c>
      <c r="B307" s="2">
        <v>32301</v>
      </c>
      <c r="C307" s="2" t="s">
        <v>504</v>
      </c>
      <c r="D307" s="2">
        <v>1300002</v>
      </c>
      <c r="E307" s="2" t="s">
        <v>504</v>
      </c>
      <c r="F307" s="2" t="str">
        <f t="shared" si="8"/>
        <v>1323011300002</v>
      </c>
      <c r="G307" s="2" t="s">
        <v>19</v>
      </c>
      <c r="H307" s="4">
        <v>983.36</v>
      </c>
      <c r="I307" s="4">
        <v>0</v>
      </c>
      <c r="J307" s="4">
        <v>983.36</v>
      </c>
      <c r="K307" s="4">
        <v>815.87</v>
      </c>
      <c r="L307" s="4">
        <v>815.87</v>
      </c>
      <c r="M307" s="4">
        <v>815.87</v>
      </c>
      <c r="N307" s="4">
        <v>0</v>
      </c>
      <c r="O307" s="4">
        <v>167.49</v>
      </c>
      <c r="P307">
        <f>INDEX(Full1!J:J,MATCH(F307,Full1!D:D,0))</f>
        <v>815.87</v>
      </c>
      <c r="Q307" s="6">
        <f t="shared" si="9"/>
        <v>0</v>
      </c>
    </row>
    <row r="308" spans="1:17" hidden="1" x14ac:dyDescent="0.25">
      <c r="A308" s="2">
        <v>1</v>
      </c>
      <c r="B308" s="2">
        <v>32301</v>
      </c>
      <c r="C308" s="2" t="s">
        <v>504</v>
      </c>
      <c r="D308" s="2">
        <v>1300201</v>
      </c>
      <c r="E308" s="2" t="s">
        <v>504</v>
      </c>
      <c r="F308" s="2" t="str">
        <f t="shared" si="8"/>
        <v>1323011300201</v>
      </c>
      <c r="G308" s="2" t="s">
        <v>21</v>
      </c>
      <c r="H308" s="4">
        <v>8580.49</v>
      </c>
      <c r="I308" s="4">
        <v>0</v>
      </c>
      <c r="J308" s="4">
        <v>8580.49</v>
      </c>
      <c r="K308" s="4">
        <v>4269.74</v>
      </c>
      <c r="L308" s="4">
        <v>4269.74</v>
      </c>
      <c r="M308" s="4">
        <v>4269.74</v>
      </c>
      <c r="N308" s="4">
        <v>0</v>
      </c>
      <c r="O308" s="4">
        <v>4310.75</v>
      </c>
      <c r="P308">
        <f>INDEX(Full1!J:J,MATCH(F308,Full1!D:D,0))</f>
        <v>4269.74</v>
      </c>
      <c r="Q308" s="6">
        <f t="shared" si="9"/>
        <v>0</v>
      </c>
    </row>
    <row r="309" spans="1:17" hidden="1" x14ac:dyDescent="0.25">
      <c r="A309" s="2">
        <v>1</v>
      </c>
      <c r="B309" s="2">
        <v>32301</v>
      </c>
      <c r="C309" s="2" t="s">
        <v>504</v>
      </c>
      <c r="D309" s="2">
        <v>1300202</v>
      </c>
      <c r="E309" s="2" t="s">
        <v>504</v>
      </c>
      <c r="F309" s="2" t="str">
        <f t="shared" si="8"/>
        <v>1323011300202</v>
      </c>
      <c r="G309" s="2" t="s">
        <v>22</v>
      </c>
      <c r="H309" s="4">
        <v>8307.83</v>
      </c>
      <c r="I309" s="4">
        <v>0</v>
      </c>
      <c r="J309" s="4">
        <v>8307.83</v>
      </c>
      <c r="K309" s="4">
        <v>4207.59</v>
      </c>
      <c r="L309" s="4">
        <v>4207.59</v>
      </c>
      <c r="M309" s="4">
        <v>4207.59</v>
      </c>
      <c r="N309" s="4">
        <v>0</v>
      </c>
      <c r="O309" s="4">
        <v>4100.24</v>
      </c>
      <c r="P309">
        <f>INDEX(Full1!J:J,MATCH(F309,Full1!D:D,0))</f>
        <v>4207.59</v>
      </c>
      <c r="Q309" s="6">
        <f t="shared" si="9"/>
        <v>0</v>
      </c>
    </row>
    <row r="310" spans="1:17" hidden="1" x14ac:dyDescent="0.25">
      <c r="A310" s="2">
        <v>1</v>
      </c>
      <c r="B310" s="2">
        <v>32301</v>
      </c>
      <c r="C310" s="2" t="s">
        <v>504</v>
      </c>
      <c r="D310" s="2">
        <v>1310001</v>
      </c>
      <c r="E310" s="2" t="s">
        <v>504</v>
      </c>
      <c r="F310" s="2" t="str">
        <f t="shared" si="8"/>
        <v>1323011310001</v>
      </c>
      <c r="G310" s="2" t="s">
        <v>23</v>
      </c>
      <c r="H310" s="4">
        <v>0</v>
      </c>
      <c r="I310" s="4">
        <v>0</v>
      </c>
      <c r="J310" s="4">
        <v>0</v>
      </c>
      <c r="K310" s="4">
        <v>7683</v>
      </c>
      <c r="L310" s="4">
        <v>7683</v>
      </c>
      <c r="M310" s="4">
        <v>7683</v>
      </c>
      <c r="N310" s="4">
        <v>0</v>
      </c>
      <c r="O310" s="4">
        <v>-7683</v>
      </c>
      <c r="P310">
        <f>INDEX(Full1!J:J,MATCH(F310,Full1!D:D,0))</f>
        <v>7683</v>
      </c>
      <c r="Q310" s="6">
        <f t="shared" si="9"/>
        <v>0</v>
      </c>
    </row>
    <row r="311" spans="1:17" hidden="1" x14ac:dyDescent="0.25">
      <c r="A311" s="2">
        <v>1</v>
      </c>
      <c r="B311" s="2">
        <v>32301</v>
      </c>
      <c r="C311" s="2" t="s">
        <v>504</v>
      </c>
      <c r="D311" s="2">
        <v>1310003</v>
      </c>
      <c r="E311" s="2" t="s">
        <v>504</v>
      </c>
      <c r="F311" s="2" t="str">
        <f t="shared" si="8"/>
        <v>1323011310003</v>
      </c>
      <c r="G311" s="2" t="s">
        <v>25</v>
      </c>
      <c r="H311" s="4">
        <v>0</v>
      </c>
      <c r="I311" s="4">
        <v>0</v>
      </c>
      <c r="J311" s="4">
        <v>0</v>
      </c>
      <c r="K311" s="4">
        <v>4272.96</v>
      </c>
      <c r="L311" s="4">
        <v>4272.96</v>
      </c>
      <c r="M311" s="4">
        <v>4272.96</v>
      </c>
      <c r="N311" s="4">
        <v>0</v>
      </c>
      <c r="O311" s="4">
        <v>-4272.96</v>
      </c>
      <c r="P311">
        <f>INDEX(Full1!J:J,MATCH(F311,Full1!D:D,0))</f>
        <v>4272.96</v>
      </c>
      <c r="Q311" s="6">
        <f t="shared" si="9"/>
        <v>0</v>
      </c>
    </row>
    <row r="312" spans="1:17" hidden="1" x14ac:dyDescent="0.25">
      <c r="A312" s="2">
        <v>1</v>
      </c>
      <c r="B312" s="2">
        <v>32301</v>
      </c>
      <c r="C312" s="2" t="s">
        <v>504</v>
      </c>
      <c r="D312" s="2">
        <v>1310004</v>
      </c>
      <c r="E312" s="2" t="s">
        <v>504</v>
      </c>
      <c r="F312" s="2" t="str">
        <f t="shared" si="8"/>
        <v>1323011310004</v>
      </c>
      <c r="G312" s="2" t="s">
        <v>26</v>
      </c>
      <c r="H312" s="4">
        <v>0</v>
      </c>
      <c r="I312" s="4">
        <v>0</v>
      </c>
      <c r="J312" s="4">
        <v>0</v>
      </c>
      <c r="K312" s="4">
        <v>3880.32</v>
      </c>
      <c r="L312" s="4">
        <v>3880.32</v>
      </c>
      <c r="M312" s="4">
        <v>3880.32</v>
      </c>
      <c r="N312" s="4">
        <v>0</v>
      </c>
      <c r="O312" s="4">
        <v>-3880.32</v>
      </c>
      <c r="P312">
        <f>INDEX(Full1!J:J,MATCH(F312,Full1!D:D,0))</f>
        <v>3880.32</v>
      </c>
      <c r="Q312" s="6">
        <f t="shared" si="9"/>
        <v>0</v>
      </c>
    </row>
    <row r="313" spans="1:17" hidden="1" x14ac:dyDescent="0.25">
      <c r="A313" s="2">
        <v>1</v>
      </c>
      <c r="B313" s="2">
        <v>32301</v>
      </c>
      <c r="C313" s="2" t="s">
        <v>504</v>
      </c>
      <c r="D313" s="2">
        <v>1600001</v>
      </c>
      <c r="E313" s="2" t="s">
        <v>504</v>
      </c>
      <c r="F313" s="2" t="str">
        <f t="shared" si="8"/>
        <v>1323011600001</v>
      </c>
      <c r="G313" s="2" t="s">
        <v>33</v>
      </c>
      <c r="H313" s="4">
        <v>11656.68</v>
      </c>
      <c r="I313" s="4">
        <v>0</v>
      </c>
      <c r="J313" s="4">
        <v>11656.68</v>
      </c>
      <c r="K313" s="4">
        <v>13765.07</v>
      </c>
      <c r="L313" s="4">
        <v>13765.07</v>
      </c>
      <c r="M313" s="4">
        <v>13765.07</v>
      </c>
      <c r="N313" s="4">
        <v>0</v>
      </c>
      <c r="O313" s="4">
        <v>-2108.39</v>
      </c>
      <c r="P313">
        <f>INDEX(Full1!J:J,MATCH(F313,Full1!D:D,0))</f>
        <v>13765.07</v>
      </c>
      <c r="Q313" s="6">
        <f t="shared" si="9"/>
        <v>0</v>
      </c>
    </row>
    <row r="314" spans="1:17" hidden="1" x14ac:dyDescent="0.25">
      <c r="A314" s="2">
        <v>1</v>
      </c>
      <c r="B314" s="2">
        <v>32301</v>
      </c>
      <c r="C314" s="2" t="s">
        <v>505</v>
      </c>
      <c r="D314" s="2">
        <v>2220001</v>
      </c>
      <c r="E314" s="2" t="s">
        <v>505</v>
      </c>
      <c r="F314" s="2" t="str">
        <f t="shared" si="8"/>
        <v>1323012220001</v>
      </c>
      <c r="G314" s="2" t="s">
        <v>39</v>
      </c>
      <c r="H314" s="4">
        <v>2500</v>
      </c>
      <c r="I314" s="4">
        <v>0</v>
      </c>
      <c r="J314" s="4">
        <v>2500</v>
      </c>
      <c r="K314" s="4">
        <v>2507.29</v>
      </c>
      <c r="L314" s="4">
        <v>2349</v>
      </c>
      <c r="M314" s="4">
        <v>2349</v>
      </c>
      <c r="N314" s="4">
        <v>0</v>
      </c>
      <c r="O314" s="4">
        <v>151</v>
      </c>
      <c r="P314">
        <f>INDEX(Full1!J:J,MATCH(F314,Full1!D:D,0))</f>
        <v>2349</v>
      </c>
      <c r="Q314" s="6">
        <f t="shared" si="9"/>
        <v>0</v>
      </c>
    </row>
    <row r="315" spans="1:17" hidden="1" x14ac:dyDescent="0.25">
      <c r="A315" s="2">
        <v>1</v>
      </c>
      <c r="B315" s="2">
        <v>32302</v>
      </c>
      <c r="C315" s="2" t="s">
        <v>504</v>
      </c>
      <c r="D315" s="2">
        <v>1300001</v>
      </c>
      <c r="E315" s="2" t="s">
        <v>504</v>
      </c>
      <c r="F315" s="2" t="str">
        <f t="shared" si="8"/>
        <v>1323021300001</v>
      </c>
      <c r="G315" s="2" t="s">
        <v>18</v>
      </c>
      <c r="H315" s="4">
        <v>8872.85</v>
      </c>
      <c r="I315" s="4">
        <v>0</v>
      </c>
      <c r="J315" s="4">
        <v>8872.85</v>
      </c>
      <c r="K315" s="4">
        <v>8963.5</v>
      </c>
      <c r="L315" s="4">
        <v>8963.5</v>
      </c>
      <c r="M315" s="4">
        <v>8963.5</v>
      </c>
      <c r="N315" s="4">
        <v>0</v>
      </c>
      <c r="O315" s="4">
        <v>-90.65</v>
      </c>
      <c r="P315">
        <f>INDEX(Full1!J:J,MATCH(F315,Full1!D:D,0))</f>
        <v>8963.5</v>
      </c>
      <c r="Q315" s="6">
        <f t="shared" si="9"/>
        <v>0</v>
      </c>
    </row>
    <row r="316" spans="1:17" hidden="1" x14ac:dyDescent="0.25">
      <c r="A316" s="2">
        <v>1</v>
      </c>
      <c r="B316" s="2">
        <v>32302</v>
      </c>
      <c r="C316" s="2" t="s">
        <v>504</v>
      </c>
      <c r="D316" s="2">
        <v>1300002</v>
      </c>
      <c r="E316" s="2" t="s">
        <v>504</v>
      </c>
      <c r="F316" s="2" t="str">
        <f t="shared" si="8"/>
        <v>1323021300002</v>
      </c>
      <c r="G316" s="2" t="s">
        <v>19</v>
      </c>
      <c r="H316" s="4">
        <v>161.30000000000001</v>
      </c>
      <c r="I316" s="4">
        <v>0</v>
      </c>
      <c r="J316" s="4">
        <v>161.30000000000001</v>
      </c>
      <c r="K316" s="4">
        <v>162.85</v>
      </c>
      <c r="L316" s="4">
        <v>162.85</v>
      </c>
      <c r="M316" s="4">
        <v>162.85</v>
      </c>
      <c r="N316" s="4">
        <v>0</v>
      </c>
      <c r="O316" s="4">
        <v>-1.55</v>
      </c>
      <c r="P316">
        <f>INDEX(Full1!J:J,MATCH(F316,Full1!D:D,0))</f>
        <v>162.85</v>
      </c>
      <c r="Q316" s="6">
        <f t="shared" si="9"/>
        <v>0</v>
      </c>
    </row>
    <row r="317" spans="1:17" hidden="1" x14ac:dyDescent="0.25">
      <c r="A317" s="2">
        <v>1</v>
      </c>
      <c r="B317" s="2">
        <v>32302</v>
      </c>
      <c r="C317" s="2" t="s">
        <v>504</v>
      </c>
      <c r="D317" s="2">
        <v>1300101</v>
      </c>
      <c r="E317" s="2" t="s">
        <v>504</v>
      </c>
      <c r="F317" s="2" t="str">
        <f t="shared" si="8"/>
        <v>1323021300101</v>
      </c>
      <c r="G317" s="2" t="s">
        <v>20</v>
      </c>
      <c r="H317" s="4">
        <v>0</v>
      </c>
      <c r="I317" s="4">
        <v>0</v>
      </c>
      <c r="J317" s="4">
        <v>0</v>
      </c>
      <c r="K317" s="4">
        <v>147.31</v>
      </c>
      <c r="L317" s="4">
        <v>147.31</v>
      </c>
      <c r="M317" s="4">
        <v>147.31</v>
      </c>
      <c r="N317" s="4">
        <v>0</v>
      </c>
      <c r="O317" s="4">
        <v>-147.31</v>
      </c>
      <c r="P317">
        <f>INDEX(Full1!J:J,MATCH(F317,Full1!D:D,0))</f>
        <v>147.31</v>
      </c>
      <c r="Q317" s="6">
        <f t="shared" si="9"/>
        <v>0</v>
      </c>
    </row>
    <row r="318" spans="1:17" hidden="1" x14ac:dyDescent="0.25">
      <c r="A318" s="2">
        <v>1</v>
      </c>
      <c r="B318" s="2">
        <v>32302</v>
      </c>
      <c r="C318" s="2" t="s">
        <v>504</v>
      </c>
      <c r="D318" s="2">
        <v>1300201</v>
      </c>
      <c r="E318" s="2" t="s">
        <v>504</v>
      </c>
      <c r="F318" s="2" t="str">
        <f t="shared" si="8"/>
        <v>1323021300201</v>
      </c>
      <c r="G318" s="2" t="s">
        <v>21</v>
      </c>
      <c r="H318" s="4">
        <v>4936.68</v>
      </c>
      <c r="I318" s="4">
        <v>0</v>
      </c>
      <c r="J318" s="4">
        <v>4936.68</v>
      </c>
      <c r="K318" s="4">
        <v>4985.12</v>
      </c>
      <c r="L318" s="4">
        <v>4985.12</v>
      </c>
      <c r="M318" s="4">
        <v>4985.12</v>
      </c>
      <c r="N318" s="4">
        <v>0</v>
      </c>
      <c r="O318" s="4">
        <v>-48.44</v>
      </c>
      <c r="P318">
        <f>INDEX(Full1!J:J,MATCH(F318,Full1!D:D,0))</f>
        <v>4985.12</v>
      </c>
      <c r="Q318" s="6">
        <f t="shared" si="9"/>
        <v>0</v>
      </c>
    </row>
    <row r="319" spans="1:17" hidden="1" x14ac:dyDescent="0.25">
      <c r="A319" s="2">
        <v>1</v>
      </c>
      <c r="B319" s="2">
        <v>32302</v>
      </c>
      <c r="C319" s="2" t="s">
        <v>504</v>
      </c>
      <c r="D319" s="2">
        <v>1300202</v>
      </c>
      <c r="E319" s="2" t="s">
        <v>504</v>
      </c>
      <c r="F319" s="2" t="str">
        <f t="shared" si="8"/>
        <v>1323021300202</v>
      </c>
      <c r="G319" s="2" t="s">
        <v>22</v>
      </c>
      <c r="H319" s="4">
        <v>4483.08</v>
      </c>
      <c r="I319" s="4">
        <v>0</v>
      </c>
      <c r="J319" s="4">
        <v>4483.08</v>
      </c>
      <c r="K319" s="4">
        <v>4527.04</v>
      </c>
      <c r="L319" s="4">
        <v>4527.04</v>
      </c>
      <c r="M319" s="4">
        <v>4527.04</v>
      </c>
      <c r="N319" s="4">
        <v>0</v>
      </c>
      <c r="O319" s="4">
        <v>-43.96</v>
      </c>
      <c r="P319">
        <f>INDEX(Full1!J:J,MATCH(F319,Full1!D:D,0))</f>
        <v>4527.04</v>
      </c>
      <c r="Q319" s="6">
        <f t="shared" si="9"/>
        <v>0</v>
      </c>
    </row>
    <row r="320" spans="1:17" hidden="1" x14ac:dyDescent="0.25">
      <c r="A320" s="2">
        <v>1</v>
      </c>
      <c r="B320" s="2">
        <v>32302</v>
      </c>
      <c r="C320" s="2" t="s">
        <v>504</v>
      </c>
      <c r="D320" s="2">
        <v>1500002</v>
      </c>
      <c r="E320" s="2" t="s">
        <v>504</v>
      </c>
      <c r="F320" s="2" t="str">
        <f t="shared" si="8"/>
        <v>1323021500002</v>
      </c>
      <c r="G320" s="2" t="s">
        <v>29</v>
      </c>
      <c r="H320" s="4">
        <v>0</v>
      </c>
      <c r="I320" s="4">
        <v>505.23</v>
      </c>
      <c r="J320" s="4">
        <v>505.23</v>
      </c>
      <c r="K320" s="4">
        <v>505.23</v>
      </c>
      <c r="L320" s="4">
        <v>505.23</v>
      </c>
      <c r="M320" s="4">
        <v>505.23</v>
      </c>
      <c r="N320" s="4">
        <v>0</v>
      </c>
      <c r="O320" s="4">
        <v>0</v>
      </c>
      <c r="P320">
        <f>INDEX(Full1!J:J,MATCH(F320,Full1!D:D,0))</f>
        <v>505.23</v>
      </c>
      <c r="Q320" s="6">
        <f t="shared" si="9"/>
        <v>0</v>
      </c>
    </row>
    <row r="321" spans="1:17" hidden="1" x14ac:dyDescent="0.25">
      <c r="A321" s="2">
        <v>1</v>
      </c>
      <c r="B321" s="2">
        <v>32302</v>
      </c>
      <c r="C321" s="2" t="s">
        <v>504</v>
      </c>
      <c r="D321" s="2">
        <v>1600001</v>
      </c>
      <c r="E321" s="2" t="s">
        <v>504</v>
      </c>
      <c r="F321" s="2" t="str">
        <f t="shared" si="8"/>
        <v>1323021600001</v>
      </c>
      <c r="G321" s="2" t="s">
        <v>33</v>
      </c>
      <c r="H321" s="4">
        <v>5824.11</v>
      </c>
      <c r="I321" s="4">
        <v>0</v>
      </c>
      <c r="J321" s="4">
        <v>5824.11</v>
      </c>
      <c r="K321" s="4">
        <v>6566.56</v>
      </c>
      <c r="L321" s="4">
        <v>6566.56</v>
      </c>
      <c r="M321" s="4">
        <v>6566.56</v>
      </c>
      <c r="N321" s="4">
        <v>0</v>
      </c>
      <c r="O321" s="4">
        <v>-742.45</v>
      </c>
      <c r="P321">
        <f>INDEX(Full1!J:J,MATCH(F321,Full1!D:D,0))</f>
        <v>6566.56</v>
      </c>
      <c r="Q321" s="6">
        <f t="shared" si="9"/>
        <v>0</v>
      </c>
    </row>
    <row r="322" spans="1:17" hidden="1" x14ac:dyDescent="0.25">
      <c r="A322" s="2">
        <v>1</v>
      </c>
      <c r="B322" s="2">
        <v>32302</v>
      </c>
      <c r="C322" s="2" t="s">
        <v>505</v>
      </c>
      <c r="D322" s="2">
        <v>2220001</v>
      </c>
      <c r="E322" s="2" t="s">
        <v>505</v>
      </c>
      <c r="F322" s="2" t="str">
        <f t="shared" si="8"/>
        <v>1323022220001</v>
      </c>
      <c r="G322" s="2" t="s">
        <v>39</v>
      </c>
      <c r="H322" s="4">
        <v>3000</v>
      </c>
      <c r="I322" s="4">
        <v>0</v>
      </c>
      <c r="J322" s="4">
        <v>3000</v>
      </c>
      <c r="K322" s="4">
        <v>3000</v>
      </c>
      <c r="L322" s="4">
        <v>2837.28</v>
      </c>
      <c r="M322" s="4">
        <v>2837.28</v>
      </c>
      <c r="N322" s="4">
        <v>0</v>
      </c>
      <c r="O322" s="4">
        <v>162.72</v>
      </c>
      <c r="P322">
        <f>INDEX(Full1!J:J,MATCH(F322,Full1!D:D,0))</f>
        <v>2837.28</v>
      </c>
      <c r="Q322" s="6">
        <f t="shared" si="9"/>
        <v>0</v>
      </c>
    </row>
    <row r="323" spans="1:17" hidden="1" x14ac:dyDescent="0.25">
      <c r="A323" s="2">
        <v>1</v>
      </c>
      <c r="B323" s="2">
        <v>32303</v>
      </c>
      <c r="C323" s="2" t="s">
        <v>504</v>
      </c>
      <c r="D323" s="2">
        <v>1300001</v>
      </c>
      <c r="E323" s="2" t="s">
        <v>504</v>
      </c>
      <c r="F323" s="2" t="str">
        <f t="shared" ref="F323:F386" si="10">_xlfn.CONCAT(A323,B323,D323)</f>
        <v>1323031300001</v>
      </c>
      <c r="G323" s="2" t="s">
        <v>18</v>
      </c>
      <c r="H323" s="4">
        <v>11422.79</v>
      </c>
      <c r="I323" s="4">
        <v>0</v>
      </c>
      <c r="J323" s="4">
        <v>11422.79</v>
      </c>
      <c r="K323" s="4">
        <v>7001.41</v>
      </c>
      <c r="L323" s="4">
        <v>7001.41</v>
      </c>
      <c r="M323" s="4">
        <v>7001.41</v>
      </c>
      <c r="N323" s="4">
        <v>0</v>
      </c>
      <c r="O323" s="4">
        <v>4421.38</v>
      </c>
      <c r="P323">
        <f>INDEX(Full1!J:J,MATCH(F323,Full1!D:D,0))</f>
        <v>7001.41</v>
      </c>
      <c r="Q323" s="6">
        <f t="shared" ref="Q323:Q386" si="11">+L323-P323</f>
        <v>0</v>
      </c>
    </row>
    <row r="324" spans="1:17" hidden="1" x14ac:dyDescent="0.25">
      <c r="A324" s="2">
        <v>1</v>
      </c>
      <c r="B324" s="2">
        <v>32303</v>
      </c>
      <c r="C324" s="2" t="s">
        <v>504</v>
      </c>
      <c r="D324" s="2">
        <v>1300002</v>
      </c>
      <c r="E324" s="2" t="s">
        <v>504</v>
      </c>
      <c r="F324" s="2" t="str">
        <f t="shared" si="10"/>
        <v>1323031300002</v>
      </c>
      <c r="G324" s="2" t="s">
        <v>19</v>
      </c>
      <c r="H324" s="4">
        <v>4599.3</v>
      </c>
      <c r="I324" s="4">
        <v>0</v>
      </c>
      <c r="J324" s="4">
        <v>4599.3</v>
      </c>
      <c r="K324" s="4">
        <v>2757.92</v>
      </c>
      <c r="L324" s="4">
        <v>2757.92</v>
      </c>
      <c r="M324" s="4">
        <v>2757.92</v>
      </c>
      <c r="N324" s="4">
        <v>0</v>
      </c>
      <c r="O324" s="4">
        <v>1841.38</v>
      </c>
      <c r="P324">
        <f>INDEX(Full1!J:J,MATCH(F324,Full1!D:D,0))</f>
        <v>2757.92</v>
      </c>
      <c r="Q324" s="6">
        <f t="shared" si="11"/>
        <v>0</v>
      </c>
    </row>
    <row r="325" spans="1:17" hidden="1" x14ac:dyDescent="0.25">
      <c r="A325" s="2">
        <v>1</v>
      </c>
      <c r="B325" s="2">
        <v>32303</v>
      </c>
      <c r="C325" s="2" t="s">
        <v>504</v>
      </c>
      <c r="D325" s="2">
        <v>1300201</v>
      </c>
      <c r="E325" s="2" t="s">
        <v>504</v>
      </c>
      <c r="F325" s="2" t="str">
        <f t="shared" si="10"/>
        <v>1323031300201</v>
      </c>
      <c r="G325" s="2" t="s">
        <v>21</v>
      </c>
      <c r="H325" s="4">
        <v>6026.02</v>
      </c>
      <c r="I325" s="4">
        <v>0</v>
      </c>
      <c r="J325" s="4">
        <v>6026.02</v>
      </c>
      <c r="K325" s="4">
        <v>3705.17</v>
      </c>
      <c r="L325" s="4">
        <v>3705.17</v>
      </c>
      <c r="M325" s="4">
        <v>3705.17</v>
      </c>
      <c r="N325" s="4">
        <v>0</v>
      </c>
      <c r="O325" s="4">
        <v>2320.85</v>
      </c>
      <c r="P325">
        <f>INDEX(Full1!J:J,MATCH(F325,Full1!D:D,0))</f>
        <v>3705.17</v>
      </c>
      <c r="Q325" s="6">
        <f t="shared" si="11"/>
        <v>0</v>
      </c>
    </row>
    <row r="326" spans="1:17" hidden="1" x14ac:dyDescent="0.25">
      <c r="A326" s="2">
        <v>1</v>
      </c>
      <c r="B326" s="2">
        <v>32303</v>
      </c>
      <c r="C326" s="2" t="s">
        <v>504</v>
      </c>
      <c r="D326" s="2">
        <v>1300202</v>
      </c>
      <c r="E326" s="2" t="s">
        <v>504</v>
      </c>
      <c r="F326" s="2" t="str">
        <f t="shared" si="10"/>
        <v>1323031300202</v>
      </c>
      <c r="G326" s="2" t="s">
        <v>22</v>
      </c>
      <c r="H326" s="4">
        <v>4483.08</v>
      </c>
      <c r="I326" s="4">
        <v>0</v>
      </c>
      <c r="J326" s="4">
        <v>4483.08</v>
      </c>
      <c r="K326" s="4">
        <v>2770.12</v>
      </c>
      <c r="L326" s="4">
        <v>2770.12</v>
      </c>
      <c r="M326" s="4">
        <v>2770.12</v>
      </c>
      <c r="N326" s="4">
        <v>0</v>
      </c>
      <c r="O326" s="4">
        <v>1712.96</v>
      </c>
      <c r="P326">
        <f>INDEX(Full1!J:J,MATCH(F326,Full1!D:D,0))</f>
        <v>2770.12</v>
      </c>
      <c r="Q326" s="6">
        <f t="shared" si="11"/>
        <v>0</v>
      </c>
    </row>
    <row r="327" spans="1:17" hidden="1" x14ac:dyDescent="0.25">
      <c r="A327" s="2">
        <v>1</v>
      </c>
      <c r="B327" s="2">
        <v>32303</v>
      </c>
      <c r="C327" s="2" t="s">
        <v>504</v>
      </c>
      <c r="D327" s="2">
        <v>1310001</v>
      </c>
      <c r="E327" s="2" t="s">
        <v>504</v>
      </c>
      <c r="F327" s="2" t="str">
        <f t="shared" si="10"/>
        <v>1323031310001</v>
      </c>
      <c r="G327" s="2" t="s">
        <v>23</v>
      </c>
      <c r="H327" s="4">
        <v>0</v>
      </c>
      <c r="I327" s="4">
        <v>0</v>
      </c>
      <c r="J327" s="4">
        <v>0</v>
      </c>
      <c r="K327" s="4">
        <v>1212.92</v>
      </c>
      <c r="L327" s="4">
        <v>1212.92</v>
      </c>
      <c r="M327" s="4">
        <v>1212.92</v>
      </c>
      <c r="N327" s="4">
        <v>0</v>
      </c>
      <c r="O327" s="4">
        <v>-1212.92</v>
      </c>
      <c r="P327">
        <f>INDEX(Full1!J:J,MATCH(F327,Full1!D:D,0))</f>
        <v>1212.92</v>
      </c>
      <c r="Q327" s="6">
        <f t="shared" si="11"/>
        <v>0</v>
      </c>
    </row>
    <row r="328" spans="1:17" hidden="1" x14ac:dyDescent="0.25">
      <c r="A328" s="2">
        <v>1</v>
      </c>
      <c r="B328" s="2">
        <v>32303</v>
      </c>
      <c r="C328" s="2" t="s">
        <v>504</v>
      </c>
      <c r="D328" s="2">
        <v>1310003</v>
      </c>
      <c r="E328" s="2" t="s">
        <v>504</v>
      </c>
      <c r="F328" s="2" t="str">
        <f t="shared" si="10"/>
        <v>1323031310003</v>
      </c>
      <c r="G328" s="2" t="s">
        <v>25</v>
      </c>
      <c r="H328" s="4">
        <v>0</v>
      </c>
      <c r="I328" s="4">
        <v>0</v>
      </c>
      <c r="J328" s="4">
        <v>0</v>
      </c>
      <c r="K328" s="4">
        <v>674.57</v>
      </c>
      <c r="L328" s="4">
        <v>674.57</v>
      </c>
      <c r="M328" s="4">
        <v>674.57</v>
      </c>
      <c r="N328" s="4">
        <v>0</v>
      </c>
      <c r="O328" s="4">
        <v>-674.57</v>
      </c>
      <c r="P328">
        <f>INDEX(Full1!J:J,MATCH(F328,Full1!D:D,0))</f>
        <v>674.57</v>
      </c>
      <c r="Q328" s="6">
        <f t="shared" si="11"/>
        <v>0</v>
      </c>
    </row>
    <row r="329" spans="1:17" hidden="1" x14ac:dyDescent="0.25">
      <c r="A329" s="2">
        <v>1</v>
      </c>
      <c r="B329" s="2">
        <v>32303</v>
      </c>
      <c r="C329" s="2" t="s">
        <v>504</v>
      </c>
      <c r="D329" s="2">
        <v>1310004</v>
      </c>
      <c r="E329" s="2" t="s">
        <v>504</v>
      </c>
      <c r="F329" s="2" t="str">
        <f t="shared" si="10"/>
        <v>1323031310004</v>
      </c>
      <c r="G329" s="2" t="s">
        <v>26</v>
      </c>
      <c r="H329" s="4">
        <v>0</v>
      </c>
      <c r="I329" s="4">
        <v>0</v>
      </c>
      <c r="J329" s="4">
        <v>0</v>
      </c>
      <c r="K329" s="4">
        <v>612.59</v>
      </c>
      <c r="L329" s="4">
        <v>612.59</v>
      </c>
      <c r="M329" s="4">
        <v>612.59</v>
      </c>
      <c r="N329" s="4">
        <v>0</v>
      </c>
      <c r="O329" s="4">
        <v>-612.59</v>
      </c>
      <c r="P329">
        <f>INDEX(Full1!J:J,MATCH(F329,Full1!D:D,0))</f>
        <v>612.59</v>
      </c>
      <c r="Q329" s="6">
        <f t="shared" si="11"/>
        <v>0</v>
      </c>
    </row>
    <row r="330" spans="1:17" hidden="1" x14ac:dyDescent="0.25">
      <c r="A330" s="2">
        <v>1</v>
      </c>
      <c r="B330" s="2">
        <v>32303</v>
      </c>
      <c r="C330" s="2" t="s">
        <v>504</v>
      </c>
      <c r="D330" s="2">
        <v>1500002</v>
      </c>
      <c r="E330" s="2" t="s">
        <v>504</v>
      </c>
      <c r="F330" s="2" t="str">
        <f t="shared" si="10"/>
        <v>1323031500002</v>
      </c>
      <c r="G330" s="2" t="s">
        <v>29</v>
      </c>
      <c r="H330" s="4">
        <v>0</v>
      </c>
      <c r="I330" s="4">
        <v>252.61</v>
      </c>
      <c r="J330" s="4">
        <v>252.61</v>
      </c>
      <c r="K330" s="4">
        <v>252.61</v>
      </c>
      <c r="L330" s="4">
        <v>252.61</v>
      </c>
      <c r="M330" s="4">
        <v>252.61</v>
      </c>
      <c r="N330" s="4">
        <v>0</v>
      </c>
      <c r="O330" s="4">
        <v>0</v>
      </c>
      <c r="P330">
        <f>INDEX(Full1!J:J,MATCH(F330,Full1!D:D,0))</f>
        <v>252.61</v>
      </c>
      <c r="Q330" s="6">
        <f t="shared" si="11"/>
        <v>0</v>
      </c>
    </row>
    <row r="331" spans="1:17" hidden="1" x14ac:dyDescent="0.25">
      <c r="A331" s="2">
        <v>1</v>
      </c>
      <c r="B331" s="2">
        <v>32303</v>
      </c>
      <c r="C331" s="2" t="s">
        <v>504</v>
      </c>
      <c r="D331" s="2">
        <v>1600001</v>
      </c>
      <c r="E331" s="2" t="s">
        <v>504</v>
      </c>
      <c r="F331" s="2" t="str">
        <f t="shared" si="10"/>
        <v>1323031600001</v>
      </c>
      <c r="G331" s="2" t="s">
        <v>33</v>
      </c>
      <c r="H331" s="4">
        <v>8371.92</v>
      </c>
      <c r="I331" s="4">
        <v>0</v>
      </c>
      <c r="J331" s="4">
        <v>8371.92</v>
      </c>
      <c r="K331" s="4">
        <v>6386.11</v>
      </c>
      <c r="L331" s="4">
        <v>6386.11</v>
      </c>
      <c r="M331" s="4">
        <v>6386.11</v>
      </c>
      <c r="N331" s="4">
        <v>0</v>
      </c>
      <c r="O331" s="4">
        <v>1985.81</v>
      </c>
      <c r="P331">
        <f>INDEX(Full1!J:J,MATCH(F331,Full1!D:D,0))</f>
        <v>6386.11</v>
      </c>
      <c r="Q331" s="6">
        <f t="shared" si="11"/>
        <v>0</v>
      </c>
    </row>
    <row r="332" spans="1:17" hidden="1" x14ac:dyDescent="0.25">
      <c r="A332" s="2">
        <v>1</v>
      </c>
      <c r="B332" s="2">
        <v>32303</v>
      </c>
      <c r="C332" s="2" t="s">
        <v>505</v>
      </c>
      <c r="D332" s="2">
        <v>2220001</v>
      </c>
      <c r="E332" s="2" t="s">
        <v>505</v>
      </c>
      <c r="F332" s="2" t="str">
        <f t="shared" si="10"/>
        <v>1323032220001</v>
      </c>
      <c r="G332" s="2" t="s">
        <v>39</v>
      </c>
      <c r="H332" s="4">
        <v>1000</v>
      </c>
      <c r="I332" s="4">
        <v>0</v>
      </c>
      <c r="J332" s="4">
        <v>1000</v>
      </c>
      <c r="K332" s="4">
        <v>314.98</v>
      </c>
      <c r="L332" s="4">
        <v>167.68</v>
      </c>
      <c r="M332" s="4">
        <v>167.68</v>
      </c>
      <c r="N332" s="4">
        <v>0</v>
      </c>
      <c r="O332" s="4">
        <v>832.32</v>
      </c>
      <c r="P332">
        <f>INDEX(Full1!J:J,MATCH(F332,Full1!D:D,0))</f>
        <v>167.68</v>
      </c>
      <c r="Q332" s="6">
        <f t="shared" si="11"/>
        <v>0</v>
      </c>
    </row>
    <row r="333" spans="1:17" hidden="1" x14ac:dyDescent="0.25">
      <c r="A333" s="2">
        <v>1</v>
      </c>
      <c r="B333" s="2">
        <v>32304</v>
      </c>
      <c r="C333" s="2" t="s">
        <v>504</v>
      </c>
      <c r="D333" s="2">
        <v>1300001</v>
      </c>
      <c r="E333" s="2" t="s">
        <v>504</v>
      </c>
      <c r="F333" s="2" t="str">
        <f t="shared" si="10"/>
        <v>1323041300001</v>
      </c>
      <c r="G333" s="2" t="s">
        <v>18</v>
      </c>
      <c r="H333" s="4">
        <v>86580.45</v>
      </c>
      <c r="I333" s="4">
        <v>-12000</v>
      </c>
      <c r="J333" s="4">
        <v>74580.45</v>
      </c>
      <c r="K333" s="4">
        <v>65024.36</v>
      </c>
      <c r="L333" s="4">
        <v>65024.36</v>
      </c>
      <c r="M333" s="4">
        <v>65024.36</v>
      </c>
      <c r="N333" s="4">
        <v>0</v>
      </c>
      <c r="O333" s="4">
        <v>9556.09</v>
      </c>
      <c r="P333">
        <f>INDEX(Full1!J:J,MATCH(F333,Full1!D:D,0))</f>
        <v>65024.36</v>
      </c>
      <c r="Q333" s="6">
        <f t="shared" si="11"/>
        <v>0</v>
      </c>
    </row>
    <row r="334" spans="1:17" hidden="1" x14ac:dyDescent="0.25">
      <c r="A334" s="2">
        <v>1</v>
      </c>
      <c r="B334" s="2">
        <v>32304</v>
      </c>
      <c r="C334" s="2" t="s">
        <v>504</v>
      </c>
      <c r="D334" s="2">
        <v>1300002</v>
      </c>
      <c r="E334" s="2" t="s">
        <v>504</v>
      </c>
      <c r="F334" s="2" t="str">
        <f t="shared" si="10"/>
        <v>1323041300002</v>
      </c>
      <c r="G334" s="2" t="s">
        <v>19</v>
      </c>
      <c r="H334" s="4">
        <v>26461.46</v>
      </c>
      <c r="I334" s="4">
        <v>0</v>
      </c>
      <c r="J334" s="4">
        <v>26461.46</v>
      </c>
      <c r="K334" s="4">
        <v>22112.19</v>
      </c>
      <c r="L334" s="4">
        <v>22112.19</v>
      </c>
      <c r="M334" s="4">
        <v>22112.19</v>
      </c>
      <c r="N334" s="4">
        <v>0</v>
      </c>
      <c r="O334" s="4">
        <v>4349.2700000000004</v>
      </c>
      <c r="P334">
        <f>INDEX(Full1!J:J,MATCH(F334,Full1!D:D,0))</f>
        <v>22112.19</v>
      </c>
      <c r="Q334" s="6">
        <f t="shared" si="11"/>
        <v>0</v>
      </c>
    </row>
    <row r="335" spans="1:17" hidden="1" x14ac:dyDescent="0.25">
      <c r="A335" s="2">
        <v>1</v>
      </c>
      <c r="B335" s="2">
        <v>32304</v>
      </c>
      <c r="C335" s="2" t="s">
        <v>504</v>
      </c>
      <c r="D335" s="2">
        <v>1300201</v>
      </c>
      <c r="E335" s="2" t="s">
        <v>504</v>
      </c>
      <c r="F335" s="2" t="str">
        <f t="shared" si="10"/>
        <v>1323041300201</v>
      </c>
      <c r="G335" s="2" t="s">
        <v>21</v>
      </c>
      <c r="H335" s="4">
        <v>47579.839999999997</v>
      </c>
      <c r="I335" s="4">
        <v>0</v>
      </c>
      <c r="J335" s="4">
        <v>47579.839999999997</v>
      </c>
      <c r="K335" s="4">
        <v>33827.57</v>
      </c>
      <c r="L335" s="4">
        <v>33827.57</v>
      </c>
      <c r="M335" s="4">
        <v>33827.57</v>
      </c>
      <c r="N335" s="4">
        <v>0</v>
      </c>
      <c r="O335" s="4">
        <v>13752.27</v>
      </c>
      <c r="P335">
        <f>INDEX(Full1!J:J,MATCH(F335,Full1!D:D,0))</f>
        <v>33827.57</v>
      </c>
      <c r="Q335" s="6">
        <f t="shared" si="11"/>
        <v>0</v>
      </c>
    </row>
    <row r="336" spans="1:17" hidden="1" x14ac:dyDescent="0.25">
      <c r="A336" s="2">
        <v>1</v>
      </c>
      <c r="B336" s="2">
        <v>32304</v>
      </c>
      <c r="C336" s="2" t="s">
        <v>504</v>
      </c>
      <c r="D336" s="2">
        <v>1300202</v>
      </c>
      <c r="E336" s="2" t="s">
        <v>504</v>
      </c>
      <c r="F336" s="2" t="str">
        <f t="shared" si="10"/>
        <v>1323041300202</v>
      </c>
      <c r="G336" s="2" t="s">
        <v>22</v>
      </c>
      <c r="H336" s="4">
        <v>40147.379999999997</v>
      </c>
      <c r="I336" s="4">
        <v>0</v>
      </c>
      <c r="J336" s="4">
        <v>40147.379999999997</v>
      </c>
      <c r="K336" s="4">
        <v>29731.21</v>
      </c>
      <c r="L336" s="4">
        <v>29731.21</v>
      </c>
      <c r="M336" s="4">
        <v>29731.21</v>
      </c>
      <c r="N336" s="4">
        <v>0</v>
      </c>
      <c r="O336" s="4">
        <v>10416.17</v>
      </c>
      <c r="P336">
        <f>INDEX(Full1!J:J,MATCH(F336,Full1!D:D,0))</f>
        <v>29731.21</v>
      </c>
      <c r="Q336" s="6">
        <f t="shared" si="11"/>
        <v>0</v>
      </c>
    </row>
    <row r="337" spans="1:17" hidden="1" x14ac:dyDescent="0.25">
      <c r="A337" s="2">
        <v>1</v>
      </c>
      <c r="B337" s="2">
        <v>32304</v>
      </c>
      <c r="C337" s="2" t="s">
        <v>504</v>
      </c>
      <c r="D337" s="2">
        <v>1310001</v>
      </c>
      <c r="E337" s="2" t="s">
        <v>504</v>
      </c>
      <c r="F337" s="2" t="str">
        <f t="shared" si="10"/>
        <v>1323041310001</v>
      </c>
      <c r="G337" s="2" t="s">
        <v>23</v>
      </c>
      <c r="H337" s="4">
        <v>14279.51</v>
      </c>
      <c r="I337" s="4">
        <v>0</v>
      </c>
      <c r="J337" s="4">
        <v>14279.51</v>
      </c>
      <c r="K337" s="4">
        <v>25771.56</v>
      </c>
      <c r="L337" s="4">
        <v>25771.56</v>
      </c>
      <c r="M337" s="4">
        <v>25771.56</v>
      </c>
      <c r="N337" s="4">
        <v>0</v>
      </c>
      <c r="O337" s="4">
        <v>-11492.05</v>
      </c>
      <c r="P337">
        <f>INDEX(Full1!J:J,MATCH(F337,Full1!D:D,0))</f>
        <v>25771.56</v>
      </c>
      <c r="Q337" s="6">
        <f t="shared" si="11"/>
        <v>0</v>
      </c>
    </row>
    <row r="338" spans="1:17" hidden="1" x14ac:dyDescent="0.25">
      <c r="A338" s="2">
        <v>1</v>
      </c>
      <c r="B338" s="2">
        <v>32304</v>
      </c>
      <c r="C338" s="2" t="s">
        <v>504</v>
      </c>
      <c r="D338" s="2">
        <v>1310002</v>
      </c>
      <c r="E338" s="2" t="s">
        <v>504</v>
      </c>
      <c r="F338" s="2" t="str">
        <f t="shared" si="10"/>
        <v>1323041310002</v>
      </c>
      <c r="G338" s="2" t="s">
        <v>24</v>
      </c>
      <c r="H338" s="4">
        <v>0</v>
      </c>
      <c r="I338" s="4">
        <v>0</v>
      </c>
      <c r="J338" s="4">
        <v>0</v>
      </c>
      <c r="K338" s="4">
        <v>1402.98</v>
      </c>
      <c r="L338" s="4">
        <v>1402.98</v>
      </c>
      <c r="M338" s="4">
        <v>1402.98</v>
      </c>
      <c r="N338" s="4">
        <v>0</v>
      </c>
      <c r="O338" s="4">
        <v>-1402.98</v>
      </c>
      <c r="P338">
        <f>INDEX(Full1!J:J,MATCH(F338,Full1!D:D,0))</f>
        <v>1402.98</v>
      </c>
      <c r="Q338" s="6">
        <f t="shared" si="11"/>
        <v>0</v>
      </c>
    </row>
    <row r="339" spans="1:17" hidden="1" x14ac:dyDescent="0.25">
      <c r="A339" s="2">
        <v>1</v>
      </c>
      <c r="B339" s="2">
        <v>32304</v>
      </c>
      <c r="C339" s="2" t="s">
        <v>504</v>
      </c>
      <c r="D339" s="2">
        <v>1310003</v>
      </c>
      <c r="E339" s="2" t="s">
        <v>504</v>
      </c>
      <c r="F339" s="2" t="str">
        <f t="shared" si="10"/>
        <v>1323041310003</v>
      </c>
      <c r="G339" s="2" t="s">
        <v>25</v>
      </c>
      <c r="H339" s="4">
        <v>7987.01</v>
      </c>
      <c r="I339" s="4">
        <v>0</v>
      </c>
      <c r="J339" s="4">
        <v>7987.01</v>
      </c>
      <c r="K339" s="4">
        <v>14328.97</v>
      </c>
      <c r="L339" s="4">
        <v>14328.97</v>
      </c>
      <c r="M339" s="4">
        <v>14328.97</v>
      </c>
      <c r="N339" s="4">
        <v>0</v>
      </c>
      <c r="O339" s="4">
        <v>-6341.96</v>
      </c>
      <c r="P339">
        <f>INDEX(Full1!J:J,MATCH(F339,Full1!D:D,0))</f>
        <v>14328.97</v>
      </c>
      <c r="Q339" s="6">
        <f t="shared" si="11"/>
        <v>0</v>
      </c>
    </row>
    <row r="340" spans="1:17" hidden="1" x14ac:dyDescent="0.25">
      <c r="A340" s="2">
        <v>1</v>
      </c>
      <c r="B340" s="2">
        <v>32304</v>
      </c>
      <c r="C340" s="2" t="s">
        <v>504</v>
      </c>
      <c r="D340" s="2">
        <v>1310004</v>
      </c>
      <c r="E340" s="2" t="s">
        <v>504</v>
      </c>
      <c r="F340" s="2" t="str">
        <f t="shared" si="10"/>
        <v>1323041310004</v>
      </c>
      <c r="G340" s="2" t="s">
        <v>26</v>
      </c>
      <c r="H340" s="4">
        <v>6604.5</v>
      </c>
      <c r="I340" s="4">
        <v>0</v>
      </c>
      <c r="J340" s="4">
        <v>6604.5</v>
      </c>
      <c r="K340" s="4">
        <v>11848.83</v>
      </c>
      <c r="L340" s="4">
        <v>11848.83</v>
      </c>
      <c r="M340" s="4">
        <v>11848.83</v>
      </c>
      <c r="N340" s="4">
        <v>0</v>
      </c>
      <c r="O340" s="4">
        <v>-5244.33</v>
      </c>
      <c r="P340">
        <f>INDEX(Full1!J:J,MATCH(F340,Full1!D:D,0))</f>
        <v>11848.83</v>
      </c>
      <c r="Q340" s="6">
        <f t="shared" si="11"/>
        <v>0</v>
      </c>
    </row>
    <row r="341" spans="1:17" hidden="1" x14ac:dyDescent="0.25">
      <c r="A341" s="2">
        <v>1</v>
      </c>
      <c r="B341" s="2">
        <v>32304</v>
      </c>
      <c r="C341" s="2" t="s">
        <v>504</v>
      </c>
      <c r="D341" s="2">
        <v>1310005</v>
      </c>
      <c r="E341" s="2" t="s">
        <v>504</v>
      </c>
      <c r="F341" s="2" t="str">
        <f t="shared" si="10"/>
        <v>1323041310005</v>
      </c>
      <c r="G341" s="2" t="s">
        <v>27</v>
      </c>
      <c r="H341" s="4">
        <v>0</v>
      </c>
      <c r="I341" s="4">
        <v>0</v>
      </c>
      <c r="J341" s="4">
        <v>0</v>
      </c>
      <c r="K341" s="4">
        <v>99.34</v>
      </c>
      <c r="L341" s="4">
        <v>99.34</v>
      </c>
      <c r="M341" s="4">
        <v>99.34</v>
      </c>
      <c r="N341" s="4">
        <v>0</v>
      </c>
      <c r="O341" s="4">
        <v>-99.34</v>
      </c>
      <c r="P341">
        <f>INDEX(Full1!J:J,MATCH(F341,Full1!D:D,0))</f>
        <v>99.34</v>
      </c>
      <c r="Q341" s="6">
        <f t="shared" si="11"/>
        <v>0</v>
      </c>
    </row>
    <row r="342" spans="1:17" hidden="1" x14ac:dyDescent="0.25">
      <c r="A342" s="2">
        <v>1</v>
      </c>
      <c r="B342" s="2">
        <v>32304</v>
      </c>
      <c r="C342" s="2" t="s">
        <v>504</v>
      </c>
      <c r="D342" s="2">
        <v>1500002</v>
      </c>
      <c r="E342" s="2" t="s">
        <v>504</v>
      </c>
      <c r="F342" s="2" t="str">
        <f t="shared" si="10"/>
        <v>1323041500002</v>
      </c>
      <c r="G342" s="2" t="s">
        <v>29</v>
      </c>
      <c r="H342" s="4">
        <v>0</v>
      </c>
      <c r="I342" s="4">
        <v>1202.74</v>
      </c>
      <c r="J342" s="4">
        <v>1202.74</v>
      </c>
      <c r="K342" s="4">
        <v>1092.1199999999999</v>
      </c>
      <c r="L342" s="4">
        <v>1092.1199999999999</v>
      </c>
      <c r="M342" s="4">
        <v>1092.1199999999999</v>
      </c>
      <c r="N342" s="4">
        <v>0</v>
      </c>
      <c r="O342" s="4">
        <v>110.62</v>
      </c>
      <c r="P342">
        <f>INDEX(Full1!J:J,MATCH(F342,Full1!D:D,0))</f>
        <v>1092.1199999999999</v>
      </c>
      <c r="Q342" s="6">
        <f t="shared" si="11"/>
        <v>0</v>
      </c>
    </row>
    <row r="343" spans="1:17" hidden="1" x14ac:dyDescent="0.25">
      <c r="A343" s="2">
        <v>1</v>
      </c>
      <c r="B343" s="2">
        <v>32304</v>
      </c>
      <c r="C343" s="2" t="s">
        <v>504</v>
      </c>
      <c r="D343" s="2">
        <v>1500003</v>
      </c>
      <c r="E343" s="2" t="s">
        <v>504</v>
      </c>
      <c r="F343" s="2" t="str">
        <f t="shared" si="10"/>
        <v>1323041500003</v>
      </c>
      <c r="G343" s="2" t="s">
        <v>30</v>
      </c>
      <c r="H343" s="4">
        <v>0</v>
      </c>
      <c r="I343" s="4">
        <v>0</v>
      </c>
      <c r="J343" s="4">
        <v>0</v>
      </c>
      <c r="K343" s="4">
        <v>110.62</v>
      </c>
      <c r="L343" s="4">
        <v>110.62</v>
      </c>
      <c r="M343" s="4">
        <v>110.62</v>
      </c>
      <c r="N343" s="4">
        <v>0</v>
      </c>
      <c r="O343" s="4">
        <v>-110.62</v>
      </c>
      <c r="P343">
        <f>INDEX(Full1!J:J,MATCH(F343,Full1!D:D,0))</f>
        <v>110.62</v>
      </c>
      <c r="Q343" s="6">
        <f t="shared" si="11"/>
        <v>0</v>
      </c>
    </row>
    <row r="344" spans="1:17" hidden="1" x14ac:dyDescent="0.25">
      <c r="A344" s="2">
        <v>1</v>
      </c>
      <c r="B344" s="2">
        <v>32304</v>
      </c>
      <c r="C344" s="2" t="s">
        <v>504</v>
      </c>
      <c r="D344" s="2">
        <v>1600001</v>
      </c>
      <c r="E344" s="2" t="s">
        <v>504</v>
      </c>
      <c r="F344" s="2" t="str">
        <f t="shared" si="10"/>
        <v>1323041600001</v>
      </c>
      <c r="G344" s="2" t="s">
        <v>33</v>
      </c>
      <c r="H344" s="4">
        <v>72462.100000000006</v>
      </c>
      <c r="I344" s="4">
        <v>0</v>
      </c>
      <c r="J344" s="4">
        <v>72462.100000000006</v>
      </c>
      <c r="K344" s="4">
        <v>65136.7</v>
      </c>
      <c r="L344" s="4">
        <v>65136.7</v>
      </c>
      <c r="M344" s="4">
        <v>65136.7</v>
      </c>
      <c r="N344" s="4">
        <v>0</v>
      </c>
      <c r="O344" s="4">
        <v>7325.4</v>
      </c>
      <c r="P344">
        <f>INDEX(Full1!J:J,MATCH(F344,Full1!D:D,0))</f>
        <v>65136.7</v>
      </c>
      <c r="Q344" s="6">
        <f t="shared" si="11"/>
        <v>0</v>
      </c>
    </row>
    <row r="345" spans="1:17" hidden="1" x14ac:dyDescent="0.25">
      <c r="A345" s="2">
        <v>1</v>
      </c>
      <c r="B345" s="2">
        <v>32304</v>
      </c>
      <c r="C345" s="2" t="s">
        <v>504</v>
      </c>
      <c r="D345" s="2">
        <v>1620001</v>
      </c>
      <c r="E345" s="2" t="s">
        <v>504</v>
      </c>
      <c r="F345" s="2" t="str">
        <f t="shared" si="10"/>
        <v>1323041620001</v>
      </c>
      <c r="G345" s="2" t="s">
        <v>45</v>
      </c>
      <c r="H345" s="4">
        <v>500</v>
      </c>
      <c r="I345" s="4">
        <v>0</v>
      </c>
      <c r="J345" s="4">
        <v>500</v>
      </c>
      <c r="K345" s="4">
        <v>0</v>
      </c>
      <c r="L345" s="4">
        <v>0</v>
      </c>
      <c r="M345" s="4">
        <v>0</v>
      </c>
      <c r="N345" s="4">
        <v>0</v>
      </c>
      <c r="O345" s="4">
        <v>500</v>
      </c>
      <c r="P345">
        <f>INDEX(Full1!J:J,MATCH(F345,Full1!D:D,0))</f>
        <v>0</v>
      </c>
      <c r="Q345" s="6">
        <f t="shared" si="11"/>
        <v>0</v>
      </c>
    </row>
    <row r="346" spans="1:17" hidden="1" x14ac:dyDescent="0.25">
      <c r="A346" s="2">
        <v>1</v>
      </c>
      <c r="B346" s="2">
        <v>32304</v>
      </c>
      <c r="C346" s="2" t="s">
        <v>504</v>
      </c>
      <c r="D346" s="2">
        <v>1620401</v>
      </c>
      <c r="E346" s="2" t="s">
        <v>504</v>
      </c>
      <c r="F346" s="2" t="str">
        <f t="shared" si="10"/>
        <v>1323041620401</v>
      </c>
      <c r="G346" s="2" t="s">
        <v>54</v>
      </c>
      <c r="H346" s="4">
        <v>0</v>
      </c>
      <c r="I346" s="4">
        <v>0</v>
      </c>
      <c r="J346" s="4">
        <v>0</v>
      </c>
      <c r="K346" s="4">
        <v>459.05</v>
      </c>
      <c r="L346" s="4">
        <v>459.05</v>
      </c>
      <c r="M346" s="4">
        <v>459.05</v>
      </c>
      <c r="N346" s="4">
        <v>0</v>
      </c>
      <c r="O346" s="4">
        <v>-459.05</v>
      </c>
      <c r="P346">
        <f>INDEX(Full1!J:J,MATCH(F346,Full1!D:D,0))</f>
        <v>459.05</v>
      </c>
      <c r="Q346" s="6">
        <f t="shared" si="11"/>
        <v>0</v>
      </c>
    </row>
    <row r="347" spans="1:17" hidden="1" x14ac:dyDescent="0.25">
      <c r="A347" s="2">
        <v>1</v>
      </c>
      <c r="B347" s="2">
        <v>32304</v>
      </c>
      <c r="C347" s="2" t="s">
        <v>505</v>
      </c>
      <c r="D347" s="2">
        <v>2060001</v>
      </c>
      <c r="E347" s="2" t="s">
        <v>505</v>
      </c>
      <c r="F347" s="2" t="str">
        <f t="shared" si="10"/>
        <v>1323042060001</v>
      </c>
      <c r="G347" s="2" t="s">
        <v>34</v>
      </c>
      <c r="H347" s="4">
        <v>363</v>
      </c>
      <c r="I347" s="4">
        <v>0</v>
      </c>
      <c r="J347" s="4">
        <v>363</v>
      </c>
      <c r="K347" s="4">
        <v>363</v>
      </c>
      <c r="L347" s="4">
        <v>332.75</v>
      </c>
      <c r="M347" s="4">
        <v>332.75</v>
      </c>
      <c r="N347" s="4">
        <v>0</v>
      </c>
      <c r="O347" s="4">
        <v>30.25</v>
      </c>
      <c r="P347">
        <f>INDEX(Full1!J:J,MATCH(F347,Full1!D:D,0))</f>
        <v>332.75</v>
      </c>
      <c r="Q347" s="6">
        <f t="shared" si="11"/>
        <v>0</v>
      </c>
    </row>
    <row r="348" spans="1:17" hidden="1" x14ac:dyDescent="0.25">
      <c r="A348" s="2">
        <v>1</v>
      </c>
      <c r="B348" s="2">
        <v>32304</v>
      </c>
      <c r="C348" s="2" t="s">
        <v>505</v>
      </c>
      <c r="D348" s="2">
        <v>2160001</v>
      </c>
      <c r="E348" s="2" t="s">
        <v>505</v>
      </c>
      <c r="F348" s="2" t="str">
        <f t="shared" si="10"/>
        <v>1323042160001</v>
      </c>
      <c r="G348" s="2" t="s">
        <v>35</v>
      </c>
      <c r="H348" s="4">
        <v>100</v>
      </c>
      <c r="I348" s="4">
        <v>0</v>
      </c>
      <c r="J348" s="4">
        <v>100</v>
      </c>
      <c r="K348" s="4">
        <v>0</v>
      </c>
      <c r="L348" s="4">
        <v>0</v>
      </c>
      <c r="M348" s="4">
        <v>0</v>
      </c>
      <c r="N348" s="4">
        <v>0</v>
      </c>
      <c r="O348" s="4">
        <v>100</v>
      </c>
      <c r="P348">
        <f>INDEX(Full1!J:J,MATCH(F348,Full1!D:D,0))</f>
        <v>0</v>
      </c>
      <c r="Q348" s="6">
        <f t="shared" si="11"/>
        <v>0</v>
      </c>
    </row>
    <row r="349" spans="1:17" hidden="1" x14ac:dyDescent="0.25">
      <c r="A349" s="2">
        <v>1</v>
      </c>
      <c r="B349" s="2">
        <v>32304</v>
      </c>
      <c r="C349" s="2" t="s">
        <v>505</v>
      </c>
      <c r="D349" s="2">
        <v>2160002</v>
      </c>
      <c r="E349" s="2" t="s">
        <v>505</v>
      </c>
      <c r="F349" s="2" t="str">
        <f t="shared" si="10"/>
        <v>1323042160002</v>
      </c>
      <c r="G349" s="2" t="s">
        <v>36</v>
      </c>
      <c r="H349" s="4">
        <v>100</v>
      </c>
      <c r="I349" s="4">
        <v>0</v>
      </c>
      <c r="J349" s="4">
        <v>100</v>
      </c>
      <c r="K349" s="4">
        <v>0</v>
      </c>
      <c r="L349" s="4">
        <v>0</v>
      </c>
      <c r="M349" s="4">
        <v>0</v>
      </c>
      <c r="N349" s="4">
        <v>0</v>
      </c>
      <c r="O349" s="4">
        <v>100</v>
      </c>
      <c r="P349">
        <f>INDEX(Full1!J:J,MATCH(F349,Full1!D:D,0))</f>
        <v>0</v>
      </c>
      <c r="Q349" s="6">
        <f t="shared" si="11"/>
        <v>0</v>
      </c>
    </row>
    <row r="350" spans="1:17" hidden="1" x14ac:dyDescent="0.25">
      <c r="A350" s="2">
        <v>1</v>
      </c>
      <c r="B350" s="2">
        <v>32304</v>
      </c>
      <c r="C350" s="2" t="s">
        <v>505</v>
      </c>
      <c r="D350" s="2">
        <v>2200010</v>
      </c>
      <c r="E350" s="2" t="s">
        <v>505</v>
      </c>
      <c r="F350" s="2" t="str">
        <f t="shared" si="10"/>
        <v>1323042200010</v>
      </c>
      <c r="G350" s="2" t="s">
        <v>38</v>
      </c>
      <c r="H350" s="4">
        <v>435.09</v>
      </c>
      <c r="I350" s="4">
        <v>0</v>
      </c>
      <c r="J350" s="4">
        <v>435.09</v>
      </c>
      <c r="K350" s="4">
        <v>435.09</v>
      </c>
      <c r="L350" s="4">
        <v>355.3</v>
      </c>
      <c r="M350" s="4">
        <v>355.3</v>
      </c>
      <c r="N350" s="4">
        <v>0</v>
      </c>
      <c r="O350" s="4">
        <v>79.790000000000006</v>
      </c>
      <c r="P350">
        <f>INDEX(Full1!J:J,MATCH(F350,Full1!D:D,0))</f>
        <v>355.3</v>
      </c>
      <c r="Q350" s="6">
        <f t="shared" si="11"/>
        <v>0</v>
      </c>
    </row>
    <row r="351" spans="1:17" hidden="1" x14ac:dyDescent="0.25">
      <c r="A351" s="2">
        <v>1</v>
      </c>
      <c r="B351" s="2">
        <v>32304</v>
      </c>
      <c r="C351" s="2" t="s">
        <v>505</v>
      </c>
      <c r="D351" s="2">
        <v>2220001</v>
      </c>
      <c r="E351" s="2" t="s">
        <v>505</v>
      </c>
      <c r="F351" s="2" t="str">
        <f t="shared" si="10"/>
        <v>1323042220001</v>
      </c>
      <c r="G351" s="2" t="s">
        <v>39</v>
      </c>
      <c r="H351" s="4">
        <v>550</v>
      </c>
      <c r="I351" s="4">
        <v>0</v>
      </c>
      <c r="J351" s="4">
        <v>550</v>
      </c>
      <c r="K351" s="4">
        <v>879.06</v>
      </c>
      <c r="L351" s="4">
        <v>588.59</v>
      </c>
      <c r="M351" s="4">
        <v>588.59</v>
      </c>
      <c r="N351" s="4">
        <v>0</v>
      </c>
      <c r="O351" s="4">
        <v>-38.590000000000003</v>
      </c>
      <c r="P351">
        <f>INDEX(Full1!J:J,MATCH(F351,Full1!D:D,0))</f>
        <v>588.59</v>
      </c>
      <c r="Q351" s="6">
        <f t="shared" si="11"/>
        <v>0</v>
      </c>
    </row>
    <row r="352" spans="1:17" hidden="1" x14ac:dyDescent="0.25">
      <c r="A352" s="2">
        <v>1</v>
      </c>
      <c r="B352" s="2">
        <v>32305</v>
      </c>
      <c r="C352" s="2" t="s">
        <v>504</v>
      </c>
      <c r="D352" s="2">
        <v>1300001</v>
      </c>
      <c r="E352" s="2" t="s">
        <v>504</v>
      </c>
      <c r="F352" s="2" t="str">
        <f t="shared" si="10"/>
        <v>1323051300001</v>
      </c>
      <c r="G352" s="2" t="s">
        <v>18</v>
      </c>
      <c r="H352" s="4">
        <v>89436.22</v>
      </c>
      <c r="I352" s="4">
        <v>0</v>
      </c>
      <c r="J352" s="4">
        <v>89436.22</v>
      </c>
      <c r="K352" s="4">
        <v>103145.28</v>
      </c>
      <c r="L352" s="4">
        <v>103145.28</v>
      </c>
      <c r="M352" s="4">
        <v>103145.28</v>
      </c>
      <c r="N352" s="4">
        <v>0</v>
      </c>
      <c r="O352" s="4">
        <v>-13709.06</v>
      </c>
      <c r="P352">
        <f>INDEX(Full1!J:J,MATCH(F352,Full1!D:D,0))</f>
        <v>103145.28</v>
      </c>
      <c r="Q352" s="6">
        <f t="shared" si="11"/>
        <v>0</v>
      </c>
    </row>
    <row r="353" spans="1:17" hidden="1" x14ac:dyDescent="0.25">
      <c r="A353" s="2">
        <v>1</v>
      </c>
      <c r="B353" s="2">
        <v>32305</v>
      </c>
      <c r="C353" s="2" t="s">
        <v>504</v>
      </c>
      <c r="D353" s="2">
        <v>1300002</v>
      </c>
      <c r="E353" s="2" t="s">
        <v>504</v>
      </c>
      <c r="F353" s="2" t="str">
        <f t="shared" si="10"/>
        <v>1323051300002</v>
      </c>
      <c r="G353" s="2" t="s">
        <v>19</v>
      </c>
      <c r="H353" s="4">
        <v>20932.18</v>
      </c>
      <c r="I353" s="4">
        <v>0</v>
      </c>
      <c r="J353" s="4">
        <v>20932.18</v>
      </c>
      <c r="K353" s="4">
        <v>23207.15</v>
      </c>
      <c r="L353" s="4">
        <v>23207.15</v>
      </c>
      <c r="M353" s="4">
        <v>23207.15</v>
      </c>
      <c r="N353" s="4">
        <v>0</v>
      </c>
      <c r="O353" s="4">
        <v>-2274.9699999999998</v>
      </c>
      <c r="P353">
        <f>INDEX(Full1!J:J,MATCH(F353,Full1!D:D,0))</f>
        <v>23207.15</v>
      </c>
      <c r="Q353" s="6">
        <f t="shared" si="11"/>
        <v>0</v>
      </c>
    </row>
    <row r="354" spans="1:17" hidden="1" x14ac:dyDescent="0.25">
      <c r="A354" s="2">
        <v>1</v>
      </c>
      <c r="B354" s="2">
        <v>32305</v>
      </c>
      <c r="C354" s="2" t="s">
        <v>504</v>
      </c>
      <c r="D354" s="2">
        <v>1300201</v>
      </c>
      <c r="E354" s="2" t="s">
        <v>504</v>
      </c>
      <c r="F354" s="2" t="str">
        <f t="shared" si="10"/>
        <v>1323051300201</v>
      </c>
      <c r="G354" s="2" t="s">
        <v>21</v>
      </c>
      <c r="H354" s="4">
        <v>49177.24</v>
      </c>
      <c r="I354" s="4">
        <v>0</v>
      </c>
      <c r="J354" s="4">
        <v>49177.24</v>
      </c>
      <c r="K354" s="4">
        <v>55111.31</v>
      </c>
      <c r="L354" s="4">
        <v>55111.31</v>
      </c>
      <c r="M354" s="4">
        <v>55111.31</v>
      </c>
      <c r="N354" s="4">
        <v>0</v>
      </c>
      <c r="O354" s="4">
        <v>-5934.07</v>
      </c>
      <c r="P354">
        <f>INDEX(Full1!J:J,MATCH(F354,Full1!D:D,0))</f>
        <v>55111.31</v>
      </c>
      <c r="Q354" s="6">
        <f t="shared" si="11"/>
        <v>0</v>
      </c>
    </row>
    <row r="355" spans="1:17" hidden="1" x14ac:dyDescent="0.25">
      <c r="A355" s="2">
        <v>1</v>
      </c>
      <c r="B355" s="2">
        <v>32305</v>
      </c>
      <c r="C355" s="2" t="s">
        <v>504</v>
      </c>
      <c r="D355" s="2">
        <v>1300202</v>
      </c>
      <c r="E355" s="2" t="s">
        <v>504</v>
      </c>
      <c r="F355" s="2" t="str">
        <f t="shared" si="10"/>
        <v>1323051300202</v>
      </c>
      <c r="G355" s="2" t="s">
        <v>22</v>
      </c>
      <c r="H355" s="4">
        <v>45150.559999999998</v>
      </c>
      <c r="I355" s="4">
        <v>0</v>
      </c>
      <c r="J355" s="4">
        <v>45150.559999999998</v>
      </c>
      <c r="K355" s="4">
        <v>49896.77</v>
      </c>
      <c r="L355" s="4">
        <v>49896.77</v>
      </c>
      <c r="M355" s="4">
        <v>49896.77</v>
      </c>
      <c r="N355" s="4">
        <v>0</v>
      </c>
      <c r="O355" s="4">
        <v>-4746.21</v>
      </c>
      <c r="P355">
        <f>INDEX(Full1!J:J,MATCH(F355,Full1!D:D,0))</f>
        <v>49896.77</v>
      </c>
      <c r="Q355" s="6">
        <f t="shared" si="11"/>
        <v>0</v>
      </c>
    </row>
    <row r="356" spans="1:17" hidden="1" x14ac:dyDescent="0.25">
      <c r="A356" s="2">
        <v>1</v>
      </c>
      <c r="B356" s="2">
        <v>32305</v>
      </c>
      <c r="C356" s="2" t="s">
        <v>504</v>
      </c>
      <c r="D356" s="2">
        <v>1310001</v>
      </c>
      <c r="E356" s="2" t="s">
        <v>504</v>
      </c>
      <c r="F356" s="2" t="str">
        <f t="shared" si="10"/>
        <v>1323051310001</v>
      </c>
      <c r="G356" s="2" t="s">
        <v>23</v>
      </c>
      <c r="H356" s="4">
        <v>27606.78</v>
      </c>
      <c r="I356" s="4">
        <v>0</v>
      </c>
      <c r="J356" s="4">
        <v>27606.78</v>
      </c>
      <c r="K356" s="4">
        <v>20611.349999999999</v>
      </c>
      <c r="L356" s="4">
        <v>20611.349999999999</v>
      </c>
      <c r="M356" s="4">
        <v>20611.349999999999</v>
      </c>
      <c r="N356" s="4">
        <v>0</v>
      </c>
      <c r="O356" s="4">
        <v>6995.43</v>
      </c>
      <c r="P356">
        <f>INDEX(Full1!J:J,MATCH(F356,Full1!D:D,0))</f>
        <v>20611.349999999999</v>
      </c>
      <c r="Q356" s="6">
        <f t="shared" si="11"/>
        <v>0</v>
      </c>
    </row>
    <row r="357" spans="1:17" hidden="1" x14ac:dyDescent="0.25">
      <c r="A357" s="2">
        <v>1</v>
      </c>
      <c r="B357" s="2">
        <v>32305</v>
      </c>
      <c r="C357" s="2" t="s">
        <v>504</v>
      </c>
      <c r="D357" s="2">
        <v>1310002</v>
      </c>
      <c r="E357" s="2" t="s">
        <v>504</v>
      </c>
      <c r="F357" s="2" t="str">
        <f t="shared" si="10"/>
        <v>1323051310002</v>
      </c>
      <c r="G357" s="2" t="s">
        <v>24</v>
      </c>
      <c r="H357" s="4">
        <v>1254.3399999999999</v>
      </c>
      <c r="I357" s="4">
        <v>0</v>
      </c>
      <c r="J357" s="4">
        <v>1254.3399999999999</v>
      </c>
      <c r="K357" s="4">
        <v>482.32</v>
      </c>
      <c r="L357" s="4">
        <v>482.32</v>
      </c>
      <c r="M357" s="4">
        <v>482.32</v>
      </c>
      <c r="N357" s="4">
        <v>0</v>
      </c>
      <c r="O357" s="4">
        <v>772.02</v>
      </c>
      <c r="P357">
        <f>INDEX(Full1!J:J,MATCH(F357,Full1!D:D,0))</f>
        <v>482.32</v>
      </c>
      <c r="Q357" s="6">
        <f t="shared" si="11"/>
        <v>0</v>
      </c>
    </row>
    <row r="358" spans="1:17" hidden="1" x14ac:dyDescent="0.25">
      <c r="A358" s="2">
        <v>1</v>
      </c>
      <c r="B358" s="2">
        <v>32305</v>
      </c>
      <c r="C358" s="2" t="s">
        <v>504</v>
      </c>
      <c r="D358" s="2">
        <v>1310003</v>
      </c>
      <c r="E358" s="2" t="s">
        <v>504</v>
      </c>
      <c r="F358" s="2" t="str">
        <f t="shared" si="10"/>
        <v>1323051310003</v>
      </c>
      <c r="G358" s="2" t="s">
        <v>25</v>
      </c>
      <c r="H358" s="4">
        <v>15441.55</v>
      </c>
      <c r="I358" s="4">
        <v>0</v>
      </c>
      <c r="J358" s="4">
        <v>15441.55</v>
      </c>
      <c r="K358" s="4">
        <v>9876.01</v>
      </c>
      <c r="L358" s="4">
        <v>9876.01</v>
      </c>
      <c r="M358" s="4">
        <v>9876.01</v>
      </c>
      <c r="N358" s="4">
        <v>0</v>
      </c>
      <c r="O358" s="4">
        <v>5565.54</v>
      </c>
      <c r="P358">
        <f>INDEX(Full1!J:J,MATCH(F358,Full1!D:D,0))</f>
        <v>9876.01</v>
      </c>
      <c r="Q358" s="6">
        <f t="shared" si="11"/>
        <v>0</v>
      </c>
    </row>
    <row r="359" spans="1:17" hidden="1" x14ac:dyDescent="0.25">
      <c r="A359" s="2">
        <v>1</v>
      </c>
      <c r="B359" s="2">
        <v>32305</v>
      </c>
      <c r="C359" s="2" t="s">
        <v>504</v>
      </c>
      <c r="D359" s="2">
        <v>1310004</v>
      </c>
      <c r="E359" s="2" t="s">
        <v>504</v>
      </c>
      <c r="F359" s="2" t="str">
        <f t="shared" si="10"/>
        <v>1323051310004</v>
      </c>
      <c r="G359" s="2" t="s">
        <v>26</v>
      </c>
      <c r="H359" s="4">
        <v>12768.7</v>
      </c>
      <c r="I359" s="4">
        <v>0</v>
      </c>
      <c r="J359" s="4">
        <v>12768.7</v>
      </c>
      <c r="K359" s="4">
        <v>8166.57</v>
      </c>
      <c r="L359" s="4">
        <v>8166.57</v>
      </c>
      <c r="M359" s="4">
        <v>8166.57</v>
      </c>
      <c r="N359" s="4">
        <v>0</v>
      </c>
      <c r="O359" s="4">
        <v>4602.13</v>
      </c>
      <c r="P359">
        <f>INDEX(Full1!J:J,MATCH(F359,Full1!D:D,0))</f>
        <v>8166.57</v>
      </c>
      <c r="Q359" s="6">
        <f t="shared" si="11"/>
        <v>0</v>
      </c>
    </row>
    <row r="360" spans="1:17" hidden="1" x14ac:dyDescent="0.25">
      <c r="A360" s="2">
        <v>1</v>
      </c>
      <c r="B360" s="2">
        <v>32305</v>
      </c>
      <c r="C360" s="2" t="s">
        <v>504</v>
      </c>
      <c r="D360" s="2">
        <v>1310005</v>
      </c>
      <c r="E360" s="2" t="s">
        <v>504</v>
      </c>
      <c r="F360" s="2" t="str">
        <f t="shared" si="10"/>
        <v>1323051310005</v>
      </c>
      <c r="G360" s="2" t="s">
        <v>27</v>
      </c>
      <c r="H360" s="4">
        <v>0</v>
      </c>
      <c r="I360" s="4">
        <v>0</v>
      </c>
      <c r="J360" s="4">
        <v>0</v>
      </c>
      <c r="K360" s="4">
        <v>115.25</v>
      </c>
      <c r="L360" s="4">
        <v>115.25</v>
      </c>
      <c r="M360" s="4">
        <v>115.25</v>
      </c>
      <c r="N360" s="4">
        <v>0</v>
      </c>
      <c r="O360" s="4">
        <v>-115.25</v>
      </c>
      <c r="P360">
        <f>INDEX(Full1!J:J,MATCH(F360,Full1!D:D,0))</f>
        <v>115.25</v>
      </c>
      <c r="Q360" s="6">
        <f t="shared" si="11"/>
        <v>0</v>
      </c>
    </row>
    <row r="361" spans="1:17" hidden="1" x14ac:dyDescent="0.25">
      <c r="A361" s="2">
        <v>1</v>
      </c>
      <c r="B361" s="2">
        <v>32305</v>
      </c>
      <c r="C361" s="2" t="s">
        <v>504</v>
      </c>
      <c r="D361" s="2">
        <v>1500002</v>
      </c>
      <c r="E361" s="2" t="s">
        <v>504</v>
      </c>
      <c r="F361" s="2" t="str">
        <f t="shared" si="10"/>
        <v>1323051500002</v>
      </c>
      <c r="G361" s="2" t="s">
        <v>29</v>
      </c>
      <c r="H361" s="4">
        <v>0</v>
      </c>
      <c r="I361" s="4">
        <v>3738.73</v>
      </c>
      <c r="J361" s="4">
        <v>3738.73</v>
      </c>
      <c r="K361" s="4">
        <v>2830.86</v>
      </c>
      <c r="L361" s="4">
        <v>2830.86</v>
      </c>
      <c r="M361" s="4">
        <v>2830.86</v>
      </c>
      <c r="N361" s="4">
        <v>0</v>
      </c>
      <c r="O361" s="4">
        <v>907.87</v>
      </c>
      <c r="P361">
        <f>INDEX(Full1!J:J,MATCH(F361,Full1!D:D,0))</f>
        <v>2830.86</v>
      </c>
      <c r="Q361" s="6">
        <f t="shared" si="11"/>
        <v>0</v>
      </c>
    </row>
    <row r="362" spans="1:17" hidden="1" x14ac:dyDescent="0.25">
      <c r="A362" s="2">
        <v>1</v>
      </c>
      <c r="B362" s="2">
        <v>32305</v>
      </c>
      <c r="C362" s="2" t="s">
        <v>504</v>
      </c>
      <c r="D362" s="2">
        <v>1500003</v>
      </c>
      <c r="E362" s="2" t="s">
        <v>504</v>
      </c>
      <c r="F362" s="2" t="str">
        <f t="shared" si="10"/>
        <v>1323051500003</v>
      </c>
      <c r="G362" s="2" t="s">
        <v>30</v>
      </c>
      <c r="H362" s="4">
        <v>0</v>
      </c>
      <c r="I362" s="4">
        <v>0</v>
      </c>
      <c r="J362" s="4">
        <v>0</v>
      </c>
      <c r="K362" s="4">
        <v>934</v>
      </c>
      <c r="L362" s="4">
        <v>934</v>
      </c>
      <c r="M362" s="4">
        <v>934</v>
      </c>
      <c r="N362" s="4">
        <v>0</v>
      </c>
      <c r="O362" s="4">
        <v>-934</v>
      </c>
      <c r="P362">
        <f>INDEX(Full1!J:J,MATCH(F362,Full1!D:D,0))</f>
        <v>934</v>
      </c>
      <c r="Q362" s="6">
        <f t="shared" si="11"/>
        <v>0</v>
      </c>
    </row>
    <row r="363" spans="1:17" hidden="1" x14ac:dyDescent="0.25">
      <c r="A363" s="2">
        <v>1</v>
      </c>
      <c r="B363" s="2">
        <v>32305</v>
      </c>
      <c r="C363" s="2" t="s">
        <v>504</v>
      </c>
      <c r="D363" s="2">
        <v>1600001</v>
      </c>
      <c r="E363" s="2" t="s">
        <v>504</v>
      </c>
      <c r="F363" s="2" t="str">
        <f t="shared" si="10"/>
        <v>1323051600001</v>
      </c>
      <c r="G363" s="2" t="s">
        <v>33</v>
      </c>
      <c r="H363" s="4">
        <v>83091.11</v>
      </c>
      <c r="I363" s="4">
        <v>0</v>
      </c>
      <c r="J363" s="4">
        <v>83091.11</v>
      </c>
      <c r="K363" s="4">
        <v>88233.63</v>
      </c>
      <c r="L363" s="4">
        <v>88233.63</v>
      </c>
      <c r="M363" s="4">
        <v>88233.63</v>
      </c>
      <c r="N363" s="4">
        <v>0</v>
      </c>
      <c r="O363" s="4">
        <v>-5142.5200000000004</v>
      </c>
      <c r="P363">
        <f>INDEX(Full1!J:J,MATCH(F363,Full1!D:D,0))</f>
        <v>88233.63</v>
      </c>
      <c r="Q363" s="6">
        <f t="shared" si="11"/>
        <v>0</v>
      </c>
    </row>
    <row r="364" spans="1:17" hidden="1" x14ac:dyDescent="0.25">
      <c r="A364" s="2">
        <v>1</v>
      </c>
      <c r="B364" s="2">
        <v>32305</v>
      </c>
      <c r="C364" s="2" t="s">
        <v>504</v>
      </c>
      <c r="D364" s="2">
        <v>1620001</v>
      </c>
      <c r="E364" s="2" t="s">
        <v>504</v>
      </c>
      <c r="F364" s="2" t="str">
        <f t="shared" si="10"/>
        <v>1323051620001</v>
      </c>
      <c r="G364" s="2" t="s">
        <v>45</v>
      </c>
      <c r="H364" s="4">
        <v>500</v>
      </c>
      <c r="I364" s="4">
        <v>0</v>
      </c>
      <c r="J364" s="4">
        <v>500</v>
      </c>
      <c r="K364" s="4">
        <v>0</v>
      </c>
      <c r="L364" s="4">
        <v>0</v>
      </c>
      <c r="M364" s="4">
        <v>0</v>
      </c>
      <c r="N364" s="4">
        <v>0</v>
      </c>
      <c r="O364" s="4">
        <v>500</v>
      </c>
      <c r="P364">
        <f>INDEX(Full1!J:J,MATCH(F364,Full1!D:D,0))</f>
        <v>0</v>
      </c>
      <c r="Q364" s="6">
        <f t="shared" si="11"/>
        <v>0</v>
      </c>
    </row>
    <row r="365" spans="1:17" hidden="1" x14ac:dyDescent="0.25">
      <c r="A365" s="2">
        <v>1</v>
      </c>
      <c r="B365" s="2">
        <v>32305</v>
      </c>
      <c r="C365" s="2" t="s">
        <v>505</v>
      </c>
      <c r="D365" s="2">
        <v>2060001</v>
      </c>
      <c r="E365" s="2" t="s">
        <v>505</v>
      </c>
      <c r="F365" s="2" t="str">
        <f t="shared" si="10"/>
        <v>1323052060001</v>
      </c>
      <c r="G365" s="2" t="s">
        <v>34</v>
      </c>
      <c r="H365" s="4">
        <v>384.78</v>
      </c>
      <c r="I365" s="4">
        <v>0</v>
      </c>
      <c r="J365" s="4">
        <v>384.78</v>
      </c>
      <c r="K365" s="4">
        <v>384.78</v>
      </c>
      <c r="L365" s="4">
        <v>352.77</v>
      </c>
      <c r="M365" s="4">
        <v>352.77</v>
      </c>
      <c r="N365" s="4">
        <v>0</v>
      </c>
      <c r="O365" s="4">
        <v>32.01</v>
      </c>
      <c r="P365">
        <f>INDEX(Full1!J:J,MATCH(F365,Full1!D:D,0))</f>
        <v>352.77</v>
      </c>
      <c r="Q365" s="6">
        <f t="shared" si="11"/>
        <v>0</v>
      </c>
    </row>
    <row r="366" spans="1:17" hidden="1" x14ac:dyDescent="0.25">
      <c r="A366" s="2">
        <v>1</v>
      </c>
      <c r="B366" s="2">
        <v>32305</v>
      </c>
      <c r="C366" s="2" t="s">
        <v>505</v>
      </c>
      <c r="D366" s="2">
        <v>2160001</v>
      </c>
      <c r="E366" s="2" t="s">
        <v>505</v>
      </c>
      <c r="F366" s="2" t="str">
        <f t="shared" si="10"/>
        <v>1323052160001</v>
      </c>
      <c r="G366" s="2" t="s">
        <v>35</v>
      </c>
      <c r="H366" s="4">
        <v>100</v>
      </c>
      <c r="I366" s="4">
        <v>0</v>
      </c>
      <c r="J366" s="4">
        <v>100</v>
      </c>
      <c r="K366" s="4">
        <v>0</v>
      </c>
      <c r="L366" s="4">
        <v>0</v>
      </c>
      <c r="M366" s="4">
        <v>0</v>
      </c>
      <c r="N366" s="4">
        <v>0</v>
      </c>
      <c r="O366" s="4">
        <v>100</v>
      </c>
      <c r="P366">
        <f>INDEX(Full1!J:J,MATCH(F366,Full1!D:D,0))</f>
        <v>0</v>
      </c>
      <c r="Q366" s="6">
        <f t="shared" si="11"/>
        <v>0</v>
      </c>
    </row>
    <row r="367" spans="1:17" hidden="1" x14ac:dyDescent="0.25">
      <c r="A367" s="2">
        <v>1</v>
      </c>
      <c r="B367" s="2">
        <v>32305</v>
      </c>
      <c r="C367" s="2" t="s">
        <v>505</v>
      </c>
      <c r="D367" s="2">
        <v>2160002</v>
      </c>
      <c r="E367" s="2" t="s">
        <v>505</v>
      </c>
      <c r="F367" s="2" t="str">
        <f t="shared" si="10"/>
        <v>1323052160002</v>
      </c>
      <c r="G367" s="2" t="s">
        <v>36</v>
      </c>
      <c r="H367" s="4">
        <v>100</v>
      </c>
      <c r="I367" s="4">
        <v>0</v>
      </c>
      <c r="J367" s="4">
        <v>100</v>
      </c>
      <c r="K367" s="4">
        <v>260.27</v>
      </c>
      <c r="L367" s="4">
        <v>260.27</v>
      </c>
      <c r="M367" s="4">
        <v>260.27</v>
      </c>
      <c r="N367" s="4">
        <v>0</v>
      </c>
      <c r="O367" s="4">
        <v>-160.27000000000001</v>
      </c>
      <c r="P367">
        <f>INDEX(Full1!J:J,MATCH(F367,Full1!D:D,0))</f>
        <v>260.27</v>
      </c>
      <c r="Q367" s="6">
        <f t="shared" si="11"/>
        <v>0</v>
      </c>
    </row>
    <row r="368" spans="1:17" hidden="1" x14ac:dyDescent="0.25">
      <c r="A368" s="2">
        <v>1</v>
      </c>
      <c r="B368" s="2">
        <v>32305</v>
      </c>
      <c r="C368" s="2" t="s">
        <v>505</v>
      </c>
      <c r="D368" s="2">
        <v>2200010</v>
      </c>
      <c r="E368" s="2" t="s">
        <v>505</v>
      </c>
      <c r="F368" s="2" t="str">
        <f t="shared" si="10"/>
        <v>1323052200010</v>
      </c>
      <c r="G368" s="2" t="s">
        <v>38</v>
      </c>
      <c r="H368" s="4">
        <v>112.53</v>
      </c>
      <c r="I368" s="4">
        <v>0</v>
      </c>
      <c r="J368" s="4">
        <v>112.53</v>
      </c>
      <c r="K368" s="4">
        <v>212.53</v>
      </c>
      <c r="L368" s="4">
        <v>164.48</v>
      </c>
      <c r="M368" s="4">
        <v>164.48</v>
      </c>
      <c r="N368" s="4">
        <v>0</v>
      </c>
      <c r="O368" s="4">
        <v>-51.95</v>
      </c>
      <c r="P368">
        <f>INDEX(Full1!J:J,MATCH(F368,Full1!D:D,0))</f>
        <v>164.48</v>
      </c>
      <c r="Q368" s="6">
        <f t="shared" si="11"/>
        <v>0</v>
      </c>
    </row>
    <row r="369" spans="1:17" hidden="1" x14ac:dyDescent="0.25">
      <c r="A369" s="2">
        <v>1</v>
      </c>
      <c r="B369" s="2">
        <v>32305</v>
      </c>
      <c r="C369" s="2" t="s">
        <v>505</v>
      </c>
      <c r="D369" s="2">
        <v>2220001</v>
      </c>
      <c r="E369" s="2" t="s">
        <v>505</v>
      </c>
      <c r="F369" s="2" t="str">
        <f t="shared" si="10"/>
        <v>1323052220001</v>
      </c>
      <c r="G369" s="2" t="s">
        <v>39</v>
      </c>
      <c r="H369" s="4">
        <v>1000</v>
      </c>
      <c r="I369" s="4">
        <v>0</v>
      </c>
      <c r="J369" s="4">
        <v>1000</v>
      </c>
      <c r="K369" s="4">
        <v>879.06</v>
      </c>
      <c r="L369" s="4">
        <v>543.13</v>
      </c>
      <c r="M369" s="4">
        <v>543.13</v>
      </c>
      <c r="N369" s="4">
        <v>0</v>
      </c>
      <c r="O369" s="4">
        <v>456.87</v>
      </c>
      <c r="P369">
        <f>INDEX(Full1!J:J,MATCH(F369,Full1!D:D,0))</f>
        <v>543.13</v>
      </c>
      <c r="Q369" s="6">
        <f t="shared" si="11"/>
        <v>0</v>
      </c>
    </row>
    <row r="370" spans="1:17" hidden="1" x14ac:dyDescent="0.25">
      <c r="A370" s="2">
        <v>1</v>
      </c>
      <c r="B370" s="2">
        <v>32600</v>
      </c>
      <c r="C370" s="2" t="s">
        <v>504</v>
      </c>
      <c r="D370" s="2">
        <v>1300001</v>
      </c>
      <c r="E370" s="2" t="s">
        <v>504</v>
      </c>
      <c r="F370" s="2" t="str">
        <f t="shared" si="10"/>
        <v>1326001300001</v>
      </c>
      <c r="G370" s="2" t="s">
        <v>18</v>
      </c>
      <c r="H370" s="4">
        <v>157955.4</v>
      </c>
      <c r="I370" s="4">
        <v>0</v>
      </c>
      <c r="J370" s="4">
        <v>157955.4</v>
      </c>
      <c r="K370" s="4">
        <v>130780.49</v>
      </c>
      <c r="L370" s="4">
        <v>130780.49</v>
      </c>
      <c r="M370" s="4">
        <v>130780.49</v>
      </c>
      <c r="N370" s="4">
        <v>0</v>
      </c>
      <c r="O370" s="4">
        <v>27174.91</v>
      </c>
      <c r="P370">
        <f>INDEX(Full1!J:J,MATCH(F370,Full1!D:D,0))</f>
        <v>130780.49</v>
      </c>
      <c r="Q370" s="6">
        <f t="shared" si="11"/>
        <v>0</v>
      </c>
    </row>
    <row r="371" spans="1:17" hidden="1" x14ac:dyDescent="0.25">
      <c r="A371" s="2">
        <v>1</v>
      </c>
      <c r="B371" s="2">
        <v>32600</v>
      </c>
      <c r="C371" s="2" t="s">
        <v>504</v>
      </c>
      <c r="D371" s="2">
        <v>1300002</v>
      </c>
      <c r="E371" s="2" t="s">
        <v>504</v>
      </c>
      <c r="F371" s="2" t="str">
        <f t="shared" si="10"/>
        <v>1326001300002</v>
      </c>
      <c r="G371" s="2" t="s">
        <v>19</v>
      </c>
      <c r="H371" s="4">
        <v>32092.86</v>
      </c>
      <c r="I371" s="4">
        <v>0</v>
      </c>
      <c r="J371" s="4">
        <v>32092.86</v>
      </c>
      <c r="K371" s="4">
        <v>30973.49</v>
      </c>
      <c r="L371" s="4">
        <v>30973.49</v>
      </c>
      <c r="M371" s="4">
        <v>30973.49</v>
      </c>
      <c r="N371" s="4">
        <v>0</v>
      </c>
      <c r="O371" s="4">
        <v>1119.3699999999999</v>
      </c>
      <c r="P371">
        <f>INDEX(Full1!J:J,MATCH(F371,Full1!D:D,0))</f>
        <v>30973.49</v>
      </c>
      <c r="Q371" s="6">
        <f t="shared" si="11"/>
        <v>0</v>
      </c>
    </row>
    <row r="372" spans="1:17" hidden="1" x14ac:dyDescent="0.25">
      <c r="A372" s="2">
        <v>1</v>
      </c>
      <c r="B372" s="2">
        <v>32600</v>
      </c>
      <c r="C372" s="2" t="s">
        <v>504</v>
      </c>
      <c r="D372" s="2">
        <v>1300201</v>
      </c>
      <c r="E372" s="2" t="s">
        <v>504</v>
      </c>
      <c r="F372" s="2" t="str">
        <f t="shared" si="10"/>
        <v>1326001300201</v>
      </c>
      <c r="G372" s="2" t="s">
        <v>21</v>
      </c>
      <c r="H372" s="4">
        <v>77482.720000000001</v>
      </c>
      <c r="I372" s="4">
        <v>0</v>
      </c>
      <c r="J372" s="4">
        <v>77482.720000000001</v>
      </c>
      <c r="K372" s="4">
        <v>63830.38</v>
      </c>
      <c r="L372" s="4">
        <v>63830.38</v>
      </c>
      <c r="M372" s="4">
        <v>63830.38</v>
      </c>
      <c r="N372" s="4">
        <v>0</v>
      </c>
      <c r="O372" s="4">
        <v>13652.34</v>
      </c>
      <c r="P372">
        <f>INDEX(Full1!J:J,MATCH(F372,Full1!D:D,0))</f>
        <v>63830.38</v>
      </c>
      <c r="Q372" s="6">
        <f t="shared" si="11"/>
        <v>0</v>
      </c>
    </row>
    <row r="373" spans="1:17" hidden="1" x14ac:dyDescent="0.25">
      <c r="A373" s="2">
        <v>1</v>
      </c>
      <c r="B373" s="2">
        <v>32600</v>
      </c>
      <c r="C373" s="2" t="s">
        <v>504</v>
      </c>
      <c r="D373" s="2">
        <v>1300202</v>
      </c>
      <c r="E373" s="2" t="s">
        <v>504</v>
      </c>
      <c r="F373" s="2" t="str">
        <f t="shared" si="10"/>
        <v>1326001300202</v>
      </c>
      <c r="G373" s="2" t="s">
        <v>22</v>
      </c>
      <c r="H373" s="4">
        <v>62499.22</v>
      </c>
      <c r="I373" s="4">
        <v>0</v>
      </c>
      <c r="J373" s="4">
        <v>62499.22</v>
      </c>
      <c r="K373" s="4">
        <v>51485.98</v>
      </c>
      <c r="L373" s="4">
        <v>51485.98</v>
      </c>
      <c r="M373" s="4">
        <v>51485.98</v>
      </c>
      <c r="N373" s="4">
        <v>0</v>
      </c>
      <c r="O373" s="4">
        <v>11013.24</v>
      </c>
      <c r="P373">
        <f>INDEX(Full1!J:J,MATCH(F373,Full1!D:D,0))</f>
        <v>51485.98</v>
      </c>
      <c r="Q373" s="6">
        <f t="shared" si="11"/>
        <v>0</v>
      </c>
    </row>
    <row r="374" spans="1:17" hidden="1" x14ac:dyDescent="0.25">
      <c r="A374" s="2">
        <v>1</v>
      </c>
      <c r="B374" s="2">
        <v>32600</v>
      </c>
      <c r="C374" s="2" t="s">
        <v>504</v>
      </c>
      <c r="D374" s="2">
        <v>1310001</v>
      </c>
      <c r="E374" s="2" t="s">
        <v>504</v>
      </c>
      <c r="F374" s="2" t="str">
        <f t="shared" si="10"/>
        <v>1326001310001</v>
      </c>
      <c r="G374" s="2" t="s">
        <v>23</v>
      </c>
      <c r="H374" s="4">
        <v>60221.73</v>
      </c>
      <c r="I374" s="4">
        <v>0</v>
      </c>
      <c r="J374" s="4">
        <v>60221.73</v>
      </c>
      <c r="K374" s="4">
        <v>87809.17</v>
      </c>
      <c r="L374" s="4">
        <v>87809.17</v>
      </c>
      <c r="M374" s="4">
        <v>87809.17</v>
      </c>
      <c r="N374" s="4">
        <v>0</v>
      </c>
      <c r="O374" s="4">
        <v>-27587.439999999999</v>
      </c>
      <c r="P374">
        <f>INDEX(Full1!J:J,MATCH(F374,Full1!D:D,0))</f>
        <v>87809.17</v>
      </c>
      <c r="Q374" s="6">
        <f t="shared" si="11"/>
        <v>0</v>
      </c>
    </row>
    <row r="375" spans="1:17" hidden="1" x14ac:dyDescent="0.25">
      <c r="A375" s="2">
        <v>1</v>
      </c>
      <c r="B375" s="2">
        <v>32600</v>
      </c>
      <c r="C375" s="2" t="s">
        <v>504</v>
      </c>
      <c r="D375" s="2">
        <v>1310002</v>
      </c>
      <c r="E375" s="2" t="s">
        <v>504</v>
      </c>
      <c r="F375" s="2" t="str">
        <f t="shared" si="10"/>
        <v>1326001310002</v>
      </c>
      <c r="G375" s="2" t="s">
        <v>24</v>
      </c>
      <c r="H375" s="4">
        <v>6038.15</v>
      </c>
      <c r="I375" s="4">
        <v>0</v>
      </c>
      <c r="J375" s="4">
        <v>6038.15</v>
      </c>
      <c r="K375" s="4">
        <v>4842.9799999999996</v>
      </c>
      <c r="L375" s="4">
        <v>4842.9799999999996</v>
      </c>
      <c r="M375" s="4">
        <v>4842.9799999999996</v>
      </c>
      <c r="N375" s="4">
        <v>0</v>
      </c>
      <c r="O375" s="4">
        <v>1195.17</v>
      </c>
      <c r="P375">
        <f>INDEX(Full1!J:J,MATCH(F375,Full1!D:D,0))</f>
        <v>4842.9799999999996</v>
      </c>
      <c r="Q375" s="6">
        <f t="shared" si="11"/>
        <v>0</v>
      </c>
    </row>
    <row r="376" spans="1:17" hidden="1" x14ac:dyDescent="0.25">
      <c r="A376" s="2">
        <v>1</v>
      </c>
      <c r="B376" s="2">
        <v>32600</v>
      </c>
      <c r="C376" s="2" t="s">
        <v>504</v>
      </c>
      <c r="D376" s="2">
        <v>1310003</v>
      </c>
      <c r="E376" s="2" t="s">
        <v>504</v>
      </c>
      <c r="F376" s="2" t="str">
        <f t="shared" si="10"/>
        <v>1326001310003</v>
      </c>
      <c r="G376" s="2" t="s">
        <v>25</v>
      </c>
      <c r="H376" s="4">
        <v>28971.46</v>
      </c>
      <c r="I376" s="4">
        <v>0</v>
      </c>
      <c r="J376" s="4">
        <v>28971.46</v>
      </c>
      <c r="K376" s="4">
        <v>41784.99</v>
      </c>
      <c r="L376" s="4">
        <v>41784.99</v>
      </c>
      <c r="M376" s="4">
        <v>41784.99</v>
      </c>
      <c r="N376" s="4">
        <v>0</v>
      </c>
      <c r="O376" s="4">
        <v>-12813.53</v>
      </c>
      <c r="P376">
        <f>INDEX(Full1!J:J,MATCH(F376,Full1!D:D,0))</f>
        <v>41784.99</v>
      </c>
      <c r="Q376" s="6">
        <f t="shared" si="11"/>
        <v>0</v>
      </c>
    </row>
    <row r="377" spans="1:17" hidden="1" x14ac:dyDescent="0.25">
      <c r="A377" s="2">
        <v>1</v>
      </c>
      <c r="B377" s="2">
        <v>32600</v>
      </c>
      <c r="C377" s="2" t="s">
        <v>504</v>
      </c>
      <c r="D377" s="2">
        <v>1310004</v>
      </c>
      <c r="E377" s="2" t="s">
        <v>504</v>
      </c>
      <c r="F377" s="2" t="str">
        <f t="shared" si="10"/>
        <v>1326001310004</v>
      </c>
      <c r="G377" s="2" t="s">
        <v>26</v>
      </c>
      <c r="H377" s="4">
        <v>23100</v>
      </c>
      <c r="I377" s="4">
        <v>0</v>
      </c>
      <c r="J377" s="4">
        <v>23100</v>
      </c>
      <c r="K377" s="4">
        <v>32625.48</v>
      </c>
      <c r="L377" s="4">
        <v>32625.48</v>
      </c>
      <c r="M377" s="4">
        <v>32625.48</v>
      </c>
      <c r="N377" s="4">
        <v>0</v>
      </c>
      <c r="O377" s="4">
        <v>-9525.48</v>
      </c>
      <c r="P377">
        <f>INDEX(Full1!J:J,MATCH(F377,Full1!D:D,0))</f>
        <v>32625.48</v>
      </c>
      <c r="Q377" s="6">
        <f t="shared" si="11"/>
        <v>0</v>
      </c>
    </row>
    <row r="378" spans="1:17" hidden="1" x14ac:dyDescent="0.25">
      <c r="A378" s="2">
        <v>1</v>
      </c>
      <c r="B378" s="2">
        <v>32600</v>
      </c>
      <c r="C378" s="2" t="s">
        <v>504</v>
      </c>
      <c r="D378" s="2">
        <v>1310005</v>
      </c>
      <c r="E378" s="2" t="s">
        <v>504</v>
      </c>
      <c r="F378" s="2" t="str">
        <f t="shared" si="10"/>
        <v>1326001310005</v>
      </c>
      <c r="G378" s="2" t="s">
        <v>27</v>
      </c>
      <c r="H378" s="4">
        <v>0</v>
      </c>
      <c r="I378" s="4">
        <v>0</v>
      </c>
      <c r="J378" s="4">
        <v>0</v>
      </c>
      <c r="K378" s="4">
        <v>146.05000000000001</v>
      </c>
      <c r="L378" s="4">
        <v>146.05000000000001</v>
      </c>
      <c r="M378" s="4">
        <v>146.05000000000001</v>
      </c>
      <c r="N378" s="4">
        <v>0</v>
      </c>
      <c r="O378" s="4">
        <v>-146.05000000000001</v>
      </c>
      <c r="P378">
        <f>INDEX(Full1!J:J,MATCH(F378,Full1!D:D,0))</f>
        <v>146.05000000000001</v>
      </c>
      <c r="Q378" s="6">
        <f t="shared" si="11"/>
        <v>0</v>
      </c>
    </row>
    <row r="379" spans="1:17" hidden="1" x14ac:dyDescent="0.25">
      <c r="A379" s="2">
        <v>1</v>
      </c>
      <c r="B379" s="2">
        <v>32600</v>
      </c>
      <c r="C379" s="2" t="s">
        <v>504</v>
      </c>
      <c r="D379" s="2">
        <v>1500002</v>
      </c>
      <c r="E379" s="2" t="s">
        <v>504</v>
      </c>
      <c r="F379" s="2" t="str">
        <f t="shared" si="10"/>
        <v>1326001500002</v>
      </c>
      <c r="G379" s="2" t="s">
        <v>29</v>
      </c>
      <c r="H379" s="4">
        <v>0</v>
      </c>
      <c r="I379" s="4">
        <v>4045.16</v>
      </c>
      <c r="J379" s="4">
        <v>4045.16</v>
      </c>
      <c r="K379" s="4">
        <v>3818.22</v>
      </c>
      <c r="L379" s="4">
        <v>3818.22</v>
      </c>
      <c r="M379" s="4">
        <v>3818.22</v>
      </c>
      <c r="N379" s="4">
        <v>0</v>
      </c>
      <c r="O379" s="4">
        <v>226.94</v>
      </c>
      <c r="P379">
        <f>INDEX(Full1!J:J,MATCH(F379,Full1!D:D,0))</f>
        <v>3818.22</v>
      </c>
      <c r="Q379" s="6">
        <f t="shared" si="11"/>
        <v>0</v>
      </c>
    </row>
    <row r="380" spans="1:17" hidden="1" x14ac:dyDescent="0.25">
      <c r="A380" s="2">
        <v>1</v>
      </c>
      <c r="B380" s="2">
        <v>32600</v>
      </c>
      <c r="C380" s="2" t="s">
        <v>504</v>
      </c>
      <c r="D380" s="2">
        <v>1500003</v>
      </c>
      <c r="E380" s="2" t="s">
        <v>504</v>
      </c>
      <c r="F380" s="2" t="str">
        <f t="shared" si="10"/>
        <v>1326001500003</v>
      </c>
      <c r="G380" s="2" t="s">
        <v>30</v>
      </c>
      <c r="H380" s="4">
        <v>0</v>
      </c>
      <c r="I380" s="4">
        <v>0</v>
      </c>
      <c r="J380" s="4">
        <v>0</v>
      </c>
      <c r="K380" s="4">
        <v>2053.11</v>
      </c>
      <c r="L380" s="4">
        <v>2053.11</v>
      </c>
      <c r="M380" s="4">
        <v>2053.11</v>
      </c>
      <c r="N380" s="4">
        <v>0</v>
      </c>
      <c r="O380" s="4">
        <v>-2053.11</v>
      </c>
      <c r="P380">
        <f>INDEX(Full1!J:J,MATCH(F380,Full1!D:D,0))</f>
        <v>2053.11</v>
      </c>
      <c r="Q380" s="6">
        <f t="shared" si="11"/>
        <v>0</v>
      </c>
    </row>
    <row r="381" spans="1:17" hidden="1" x14ac:dyDescent="0.25">
      <c r="A381" s="2">
        <v>1</v>
      </c>
      <c r="B381" s="2">
        <v>32600</v>
      </c>
      <c r="C381" s="2" t="s">
        <v>504</v>
      </c>
      <c r="D381" s="2">
        <v>1600001</v>
      </c>
      <c r="E381" s="2" t="s">
        <v>504</v>
      </c>
      <c r="F381" s="2" t="str">
        <f t="shared" si="10"/>
        <v>1326001600001</v>
      </c>
      <c r="G381" s="2" t="s">
        <v>33</v>
      </c>
      <c r="H381" s="4">
        <v>141482.35</v>
      </c>
      <c r="I381" s="4">
        <v>0</v>
      </c>
      <c r="J381" s="4">
        <v>141482.35</v>
      </c>
      <c r="K381" s="4">
        <v>140703.18</v>
      </c>
      <c r="L381" s="4">
        <v>140703.18</v>
      </c>
      <c r="M381" s="4">
        <v>140703.18</v>
      </c>
      <c r="N381" s="4">
        <v>0</v>
      </c>
      <c r="O381" s="4">
        <v>779.17</v>
      </c>
      <c r="P381">
        <f>INDEX(Full1!J:J,MATCH(F381,Full1!D:D,0))</f>
        <v>140703.18</v>
      </c>
      <c r="Q381" s="6">
        <f t="shared" si="11"/>
        <v>0</v>
      </c>
    </row>
    <row r="382" spans="1:17" hidden="1" x14ac:dyDescent="0.25">
      <c r="A382" s="2">
        <v>1</v>
      </c>
      <c r="B382" s="2">
        <v>32600</v>
      </c>
      <c r="C382" s="2" t="s">
        <v>505</v>
      </c>
      <c r="D382" s="2">
        <v>2160001</v>
      </c>
      <c r="E382" s="2" t="s">
        <v>505</v>
      </c>
      <c r="F382" s="2" t="str">
        <f t="shared" si="10"/>
        <v>1326002160001</v>
      </c>
      <c r="G382" s="2" t="s">
        <v>35</v>
      </c>
      <c r="H382" s="4">
        <v>600</v>
      </c>
      <c r="I382" s="4">
        <v>0</v>
      </c>
      <c r="J382" s="4">
        <v>600</v>
      </c>
      <c r="K382" s="4">
        <v>0</v>
      </c>
      <c r="L382" s="4">
        <v>0</v>
      </c>
      <c r="M382" s="4">
        <v>0</v>
      </c>
      <c r="N382" s="4">
        <v>0</v>
      </c>
      <c r="O382" s="4">
        <v>600</v>
      </c>
      <c r="P382">
        <f>INDEX(Full1!J:J,MATCH(F382,Full1!D:D,0))</f>
        <v>0</v>
      </c>
      <c r="Q382" s="6">
        <f t="shared" si="11"/>
        <v>0</v>
      </c>
    </row>
    <row r="383" spans="1:17" hidden="1" x14ac:dyDescent="0.25">
      <c r="A383" s="2">
        <v>1</v>
      </c>
      <c r="B383" s="2">
        <v>32600</v>
      </c>
      <c r="C383" s="2" t="s">
        <v>505</v>
      </c>
      <c r="D383" s="2">
        <v>2160002</v>
      </c>
      <c r="E383" s="2" t="s">
        <v>505</v>
      </c>
      <c r="F383" s="2" t="str">
        <f t="shared" si="10"/>
        <v>1326002160002</v>
      </c>
      <c r="G383" s="2" t="s">
        <v>36</v>
      </c>
      <c r="H383" s="4">
        <v>100</v>
      </c>
      <c r="I383" s="4">
        <v>0</v>
      </c>
      <c r="J383" s="4">
        <v>100</v>
      </c>
      <c r="K383" s="4">
        <v>48.34</v>
      </c>
      <c r="L383" s="4">
        <v>48.34</v>
      </c>
      <c r="M383" s="4">
        <v>48.34</v>
      </c>
      <c r="N383" s="4">
        <v>0</v>
      </c>
      <c r="O383" s="4">
        <v>51.66</v>
      </c>
      <c r="P383">
        <f>INDEX(Full1!J:J,MATCH(F383,Full1!D:D,0))</f>
        <v>48.34</v>
      </c>
      <c r="Q383" s="6">
        <f t="shared" si="11"/>
        <v>0</v>
      </c>
    </row>
    <row r="384" spans="1:17" hidden="1" x14ac:dyDescent="0.25">
      <c r="A384" s="2">
        <v>1</v>
      </c>
      <c r="B384" s="2">
        <v>32600</v>
      </c>
      <c r="C384" s="2" t="s">
        <v>505</v>
      </c>
      <c r="D384" s="2">
        <v>2200001</v>
      </c>
      <c r="E384" s="2" t="s">
        <v>505</v>
      </c>
      <c r="F384" s="2" t="str">
        <f t="shared" si="10"/>
        <v>1326002200001</v>
      </c>
      <c r="G384" s="2" t="s">
        <v>37</v>
      </c>
      <c r="H384" s="4">
        <v>0</v>
      </c>
      <c r="I384" s="4">
        <v>0</v>
      </c>
      <c r="J384" s="4">
        <v>0</v>
      </c>
      <c r="K384" s="4">
        <v>302.79000000000002</v>
      </c>
      <c r="L384" s="4">
        <v>302.79000000000002</v>
      </c>
      <c r="M384" s="4">
        <v>302.79000000000002</v>
      </c>
      <c r="N384" s="4">
        <v>0</v>
      </c>
      <c r="O384" s="4">
        <v>-302.79000000000002</v>
      </c>
      <c r="P384">
        <f>INDEX(Full1!J:J,MATCH(F384,Full1!D:D,0))</f>
        <v>302.79000000000002</v>
      </c>
      <c r="Q384" s="6">
        <f t="shared" si="11"/>
        <v>0</v>
      </c>
    </row>
    <row r="385" spans="1:17" hidden="1" x14ac:dyDescent="0.25">
      <c r="A385" s="2">
        <v>1</v>
      </c>
      <c r="B385" s="2">
        <v>32600</v>
      </c>
      <c r="C385" s="2" t="s">
        <v>505</v>
      </c>
      <c r="D385" s="2">
        <v>2200010</v>
      </c>
      <c r="E385" s="2" t="s">
        <v>505</v>
      </c>
      <c r="F385" s="2" t="str">
        <f t="shared" si="10"/>
        <v>1326002200010</v>
      </c>
      <c r="G385" s="2" t="s">
        <v>38</v>
      </c>
      <c r="H385" s="4">
        <v>700</v>
      </c>
      <c r="I385" s="4">
        <v>0</v>
      </c>
      <c r="J385" s="4">
        <v>700</v>
      </c>
      <c r="K385" s="4">
        <v>584.66999999999996</v>
      </c>
      <c r="L385" s="4">
        <v>584.66999999999996</v>
      </c>
      <c r="M385" s="4">
        <v>584.66999999999996</v>
      </c>
      <c r="N385" s="4">
        <v>0</v>
      </c>
      <c r="O385" s="4">
        <v>115.33</v>
      </c>
      <c r="P385">
        <f>INDEX(Full1!J:J,MATCH(F385,Full1!D:D,0))</f>
        <v>651.75</v>
      </c>
      <c r="Q385" s="6">
        <f t="shared" si="11"/>
        <v>-67.080000000000041</v>
      </c>
    </row>
    <row r="386" spans="1:17" hidden="1" x14ac:dyDescent="0.25">
      <c r="A386" s="2">
        <v>1</v>
      </c>
      <c r="B386" s="2">
        <v>32600</v>
      </c>
      <c r="C386" s="2" t="s">
        <v>505</v>
      </c>
      <c r="D386" s="2">
        <v>2220001</v>
      </c>
      <c r="E386" s="2" t="s">
        <v>505</v>
      </c>
      <c r="F386" s="2" t="str">
        <f t="shared" si="10"/>
        <v>1326002220001</v>
      </c>
      <c r="G386" s="2" t="s">
        <v>39</v>
      </c>
      <c r="H386" s="4">
        <v>750</v>
      </c>
      <c r="I386" s="4">
        <v>0</v>
      </c>
      <c r="J386" s="4">
        <v>750</v>
      </c>
      <c r="K386" s="4">
        <v>639.05999999999995</v>
      </c>
      <c r="L386" s="4">
        <v>495.81</v>
      </c>
      <c r="M386" s="4">
        <v>495.81</v>
      </c>
      <c r="N386" s="4">
        <v>0</v>
      </c>
      <c r="O386" s="4">
        <v>254.19</v>
      </c>
      <c r="P386">
        <f>INDEX(Full1!J:J,MATCH(F386,Full1!D:D,0))</f>
        <v>495.81</v>
      </c>
      <c r="Q386" s="6">
        <f t="shared" si="11"/>
        <v>0</v>
      </c>
    </row>
    <row r="387" spans="1:17" x14ac:dyDescent="0.25">
      <c r="A387" s="2">
        <v>1</v>
      </c>
      <c r="B387" s="2">
        <v>32600</v>
      </c>
      <c r="C387" s="2" t="s">
        <v>506</v>
      </c>
      <c r="D387" s="2">
        <v>6360000</v>
      </c>
      <c r="E387" s="2" t="s">
        <v>506</v>
      </c>
      <c r="F387" s="2" t="str">
        <f t="shared" ref="F387:F450" si="12">_xlfn.CONCAT(A387,B387,D387)</f>
        <v>1326006360000</v>
      </c>
      <c r="G387" s="2" t="s">
        <v>51</v>
      </c>
      <c r="H387" s="4">
        <v>1000</v>
      </c>
      <c r="I387" s="4">
        <v>0</v>
      </c>
      <c r="J387" s="4">
        <v>1000</v>
      </c>
      <c r="K387" s="4">
        <v>0</v>
      </c>
      <c r="L387" s="4">
        <v>0</v>
      </c>
      <c r="M387" s="4">
        <v>0</v>
      </c>
      <c r="N387" s="4">
        <v>0</v>
      </c>
      <c r="O387" s="4">
        <v>1000</v>
      </c>
      <c r="P387">
        <f>INDEX(Full1!J:J,MATCH(F387,Full1!D:D,0))</f>
        <v>0</v>
      </c>
      <c r="Q387" s="6">
        <f t="shared" ref="Q387:Q450" si="13">+L387-P387</f>
        <v>0</v>
      </c>
    </row>
    <row r="388" spans="1:17" hidden="1" x14ac:dyDescent="0.25">
      <c r="A388" s="2">
        <v>1</v>
      </c>
      <c r="B388" s="2">
        <v>32601</v>
      </c>
      <c r="C388" s="2" t="s">
        <v>504</v>
      </c>
      <c r="D388" s="2">
        <v>1300001</v>
      </c>
      <c r="E388" s="2" t="s">
        <v>504</v>
      </c>
      <c r="F388" s="2" t="str">
        <f t="shared" si="12"/>
        <v>1326011300001</v>
      </c>
      <c r="G388" s="2" t="s">
        <v>18</v>
      </c>
      <c r="H388" s="4">
        <v>11422.79</v>
      </c>
      <c r="I388" s="4">
        <v>0</v>
      </c>
      <c r="J388" s="4">
        <v>11422.79</v>
      </c>
      <c r="K388" s="4">
        <v>11538.75</v>
      </c>
      <c r="L388" s="4">
        <v>11538.75</v>
      </c>
      <c r="M388" s="4">
        <v>11538.75</v>
      </c>
      <c r="N388" s="4">
        <v>0</v>
      </c>
      <c r="O388" s="4">
        <v>-115.96</v>
      </c>
      <c r="P388">
        <f>INDEX(Full1!J:J,MATCH(F388,Full1!D:D,0))</f>
        <v>11538.75</v>
      </c>
      <c r="Q388" s="6">
        <f t="shared" si="13"/>
        <v>0</v>
      </c>
    </row>
    <row r="389" spans="1:17" hidden="1" x14ac:dyDescent="0.25">
      <c r="A389" s="2">
        <v>1</v>
      </c>
      <c r="B389" s="2">
        <v>32601</v>
      </c>
      <c r="C389" s="2" t="s">
        <v>504</v>
      </c>
      <c r="D389" s="2">
        <v>1300002</v>
      </c>
      <c r="E389" s="2" t="s">
        <v>504</v>
      </c>
      <c r="F389" s="2" t="str">
        <f t="shared" si="12"/>
        <v>1326011300002</v>
      </c>
      <c r="G389" s="2" t="s">
        <v>19</v>
      </c>
      <c r="H389" s="4">
        <v>2926.82</v>
      </c>
      <c r="I389" s="4">
        <v>0</v>
      </c>
      <c r="J389" s="4">
        <v>2926.82</v>
      </c>
      <c r="K389" s="4">
        <v>2955.54</v>
      </c>
      <c r="L389" s="4">
        <v>2955.54</v>
      </c>
      <c r="M389" s="4">
        <v>2955.54</v>
      </c>
      <c r="N389" s="4">
        <v>0</v>
      </c>
      <c r="O389" s="4">
        <v>-28.72</v>
      </c>
      <c r="P389">
        <f>INDEX(Full1!J:J,MATCH(F389,Full1!D:D,0))</f>
        <v>2955.54</v>
      </c>
      <c r="Q389" s="6">
        <f t="shared" si="13"/>
        <v>0</v>
      </c>
    </row>
    <row r="390" spans="1:17" hidden="1" x14ac:dyDescent="0.25">
      <c r="A390" s="2">
        <v>1</v>
      </c>
      <c r="B390" s="2">
        <v>32601</v>
      </c>
      <c r="C390" s="2" t="s">
        <v>504</v>
      </c>
      <c r="D390" s="2">
        <v>1300201</v>
      </c>
      <c r="E390" s="2" t="s">
        <v>504</v>
      </c>
      <c r="F390" s="2" t="str">
        <f t="shared" si="12"/>
        <v>1326011300201</v>
      </c>
      <c r="G390" s="2" t="s">
        <v>21</v>
      </c>
      <c r="H390" s="4">
        <v>5663.42</v>
      </c>
      <c r="I390" s="4">
        <v>0</v>
      </c>
      <c r="J390" s="4">
        <v>5663.42</v>
      </c>
      <c r="K390" s="4">
        <v>5719</v>
      </c>
      <c r="L390" s="4">
        <v>5719</v>
      </c>
      <c r="M390" s="4">
        <v>5719</v>
      </c>
      <c r="N390" s="4">
        <v>0</v>
      </c>
      <c r="O390" s="4">
        <v>-55.58</v>
      </c>
      <c r="P390">
        <f>INDEX(Full1!J:J,MATCH(F390,Full1!D:D,0))</f>
        <v>5719</v>
      </c>
      <c r="Q390" s="6">
        <f t="shared" si="13"/>
        <v>0</v>
      </c>
    </row>
    <row r="391" spans="1:17" hidden="1" x14ac:dyDescent="0.25">
      <c r="A391" s="2">
        <v>1</v>
      </c>
      <c r="B391" s="2">
        <v>32601</v>
      </c>
      <c r="C391" s="2" t="s">
        <v>504</v>
      </c>
      <c r="D391" s="2">
        <v>1300202</v>
      </c>
      <c r="E391" s="2" t="s">
        <v>504</v>
      </c>
      <c r="F391" s="2" t="str">
        <f t="shared" si="12"/>
        <v>1326011300202</v>
      </c>
      <c r="G391" s="2" t="s">
        <v>22</v>
      </c>
      <c r="H391" s="4">
        <v>4642.82</v>
      </c>
      <c r="I391" s="4">
        <v>0</v>
      </c>
      <c r="J391" s="4">
        <v>4642.82</v>
      </c>
      <c r="K391" s="4">
        <v>4688.46</v>
      </c>
      <c r="L391" s="4">
        <v>4688.46</v>
      </c>
      <c r="M391" s="4">
        <v>4688.46</v>
      </c>
      <c r="N391" s="4">
        <v>0</v>
      </c>
      <c r="O391" s="4">
        <v>-45.64</v>
      </c>
      <c r="P391">
        <f>INDEX(Full1!J:J,MATCH(F391,Full1!D:D,0))</f>
        <v>4688.46</v>
      </c>
      <c r="Q391" s="6">
        <f t="shared" si="13"/>
        <v>0</v>
      </c>
    </row>
    <row r="392" spans="1:17" hidden="1" x14ac:dyDescent="0.25">
      <c r="A392" s="2">
        <v>1</v>
      </c>
      <c r="B392" s="2">
        <v>32601</v>
      </c>
      <c r="C392" s="2" t="s">
        <v>504</v>
      </c>
      <c r="D392" s="2">
        <v>1500002</v>
      </c>
      <c r="E392" s="2" t="s">
        <v>504</v>
      </c>
      <c r="F392" s="2" t="str">
        <f t="shared" si="12"/>
        <v>1326011500002</v>
      </c>
      <c r="G392" s="2" t="s">
        <v>29</v>
      </c>
      <c r="H392" s="4">
        <v>0</v>
      </c>
      <c r="I392" s="4">
        <v>247.29</v>
      </c>
      <c r="J392" s="4">
        <v>247.29</v>
      </c>
      <c r="K392" s="4">
        <v>273.43</v>
      </c>
      <c r="L392" s="4">
        <v>273.43</v>
      </c>
      <c r="M392" s="4">
        <v>273.43</v>
      </c>
      <c r="N392" s="4">
        <v>0</v>
      </c>
      <c r="O392" s="4">
        <v>-26.14</v>
      </c>
      <c r="P392">
        <f>INDEX(Full1!J:J,MATCH(F392,Full1!D:D,0))</f>
        <v>273.43</v>
      </c>
      <c r="Q392" s="6">
        <f t="shared" si="13"/>
        <v>0</v>
      </c>
    </row>
    <row r="393" spans="1:17" hidden="1" x14ac:dyDescent="0.25">
      <c r="A393" s="2">
        <v>1</v>
      </c>
      <c r="B393" s="2">
        <v>32601</v>
      </c>
      <c r="C393" s="2" t="s">
        <v>504</v>
      </c>
      <c r="D393" s="2">
        <v>1600001</v>
      </c>
      <c r="E393" s="2" t="s">
        <v>504</v>
      </c>
      <c r="F393" s="2" t="str">
        <f t="shared" si="12"/>
        <v>1326011600001</v>
      </c>
      <c r="G393" s="2" t="s">
        <v>33</v>
      </c>
      <c r="H393" s="4">
        <v>7780.2</v>
      </c>
      <c r="I393" s="4">
        <v>0</v>
      </c>
      <c r="J393" s="4">
        <v>7780.2</v>
      </c>
      <c r="K393" s="4">
        <v>8435.1200000000008</v>
      </c>
      <c r="L393" s="4">
        <v>8435.1200000000008</v>
      </c>
      <c r="M393" s="4">
        <v>8435.1200000000008</v>
      </c>
      <c r="N393" s="4">
        <v>0</v>
      </c>
      <c r="O393" s="4">
        <v>-654.91999999999996</v>
      </c>
      <c r="P393">
        <f>INDEX(Full1!J:J,MATCH(F393,Full1!D:D,0))</f>
        <v>8435.1200000000008</v>
      </c>
      <c r="Q393" s="6">
        <f t="shared" si="13"/>
        <v>0</v>
      </c>
    </row>
    <row r="394" spans="1:17" hidden="1" x14ac:dyDescent="0.25">
      <c r="A394" s="2">
        <v>1</v>
      </c>
      <c r="B394" s="2">
        <v>32601</v>
      </c>
      <c r="C394" s="2" t="s">
        <v>505</v>
      </c>
      <c r="D394" s="2">
        <v>2060001</v>
      </c>
      <c r="E394" s="2" t="s">
        <v>505</v>
      </c>
      <c r="F394" s="2" t="str">
        <f t="shared" si="12"/>
        <v>1326012060001</v>
      </c>
      <c r="G394" s="2" t="s">
        <v>34</v>
      </c>
      <c r="H394" s="4">
        <v>134.32</v>
      </c>
      <c r="I394" s="4">
        <v>0</v>
      </c>
      <c r="J394" s="4">
        <v>134.32</v>
      </c>
      <c r="K394" s="4">
        <v>134.31</v>
      </c>
      <c r="L394" s="4">
        <v>123.09</v>
      </c>
      <c r="M394" s="4">
        <v>123.09</v>
      </c>
      <c r="N394" s="4">
        <v>0</v>
      </c>
      <c r="O394" s="4">
        <v>11.23</v>
      </c>
      <c r="P394">
        <f>INDEX(Full1!J:J,MATCH(F394,Full1!D:D,0))</f>
        <v>123.09</v>
      </c>
      <c r="Q394" s="6">
        <f t="shared" si="13"/>
        <v>0</v>
      </c>
    </row>
    <row r="395" spans="1:17" hidden="1" x14ac:dyDescent="0.25">
      <c r="A395" s="2">
        <v>1</v>
      </c>
      <c r="B395" s="2">
        <v>32601</v>
      </c>
      <c r="C395" s="2" t="s">
        <v>505</v>
      </c>
      <c r="D395" s="2">
        <v>2160001</v>
      </c>
      <c r="E395" s="2" t="s">
        <v>505</v>
      </c>
      <c r="F395" s="2" t="str">
        <f t="shared" si="12"/>
        <v>1326012160001</v>
      </c>
      <c r="G395" s="2" t="s">
        <v>35</v>
      </c>
      <c r="H395" s="4">
        <v>500</v>
      </c>
      <c r="I395" s="4">
        <v>0</v>
      </c>
      <c r="J395" s="4">
        <v>500</v>
      </c>
      <c r="K395" s="4">
        <v>306.66000000000003</v>
      </c>
      <c r="L395" s="4">
        <v>306.66000000000003</v>
      </c>
      <c r="M395" s="4">
        <v>306.66000000000003</v>
      </c>
      <c r="N395" s="4">
        <v>0</v>
      </c>
      <c r="O395" s="4">
        <v>193.34</v>
      </c>
      <c r="P395">
        <f>INDEX(Full1!J:J,MATCH(F395,Full1!D:D,0))</f>
        <v>306.66000000000003</v>
      </c>
      <c r="Q395" s="6">
        <f t="shared" si="13"/>
        <v>0</v>
      </c>
    </row>
    <row r="396" spans="1:17" hidden="1" x14ac:dyDescent="0.25">
      <c r="A396" s="2">
        <v>1</v>
      </c>
      <c r="B396" s="2">
        <v>32601</v>
      </c>
      <c r="C396" s="2" t="s">
        <v>505</v>
      </c>
      <c r="D396" s="2">
        <v>2160002</v>
      </c>
      <c r="E396" s="2" t="s">
        <v>505</v>
      </c>
      <c r="F396" s="2" t="str">
        <f t="shared" si="12"/>
        <v>1326012160002</v>
      </c>
      <c r="G396" s="2" t="s">
        <v>36</v>
      </c>
      <c r="H396" s="4">
        <v>200</v>
      </c>
      <c r="I396" s="4">
        <v>0</v>
      </c>
      <c r="J396" s="4">
        <v>200</v>
      </c>
      <c r="K396" s="4">
        <v>340</v>
      </c>
      <c r="L396" s="4">
        <v>340</v>
      </c>
      <c r="M396" s="4">
        <v>340</v>
      </c>
      <c r="N396" s="4">
        <v>0</v>
      </c>
      <c r="O396" s="4">
        <v>-140</v>
      </c>
      <c r="P396">
        <f>INDEX(Full1!J:J,MATCH(F396,Full1!D:D,0))</f>
        <v>340</v>
      </c>
      <c r="Q396" s="6">
        <f t="shared" si="13"/>
        <v>0</v>
      </c>
    </row>
    <row r="397" spans="1:17" hidden="1" x14ac:dyDescent="0.25">
      <c r="A397" s="2">
        <v>1</v>
      </c>
      <c r="B397" s="2">
        <v>32601</v>
      </c>
      <c r="C397" s="2" t="s">
        <v>505</v>
      </c>
      <c r="D397" s="2">
        <v>2200010</v>
      </c>
      <c r="E397" s="2" t="s">
        <v>505</v>
      </c>
      <c r="F397" s="2" t="str">
        <f t="shared" si="12"/>
        <v>1326012200010</v>
      </c>
      <c r="G397" s="2" t="s">
        <v>38</v>
      </c>
      <c r="H397" s="4">
        <v>75.5</v>
      </c>
      <c r="I397" s="4">
        <v>0</v>
      </c>
      <c r="J397" s="4">
        <v>75.5</v>
      </c>
      <c r="K397" s="4">
        <v>75.5</v>
      </c>
      <c r="L397" s="4">
        <v>75.5</v>
      </c>
      <c r="M397" s="4">
        <v>75.5</v>
      </c>
      <c r="N397" s="4">
        <v>0</v>
      </c>
      <c r="O397" s="4">
        <v>0</v>
      </c>
      <c r="P397">
        <f>INDEX(Full1!J:J,MATCH(F397,Full1!D:D,0))</f>
        <v>75.5</v>
      </c>
      <c r="Q397" s="6">
        <f t="shared" si="13"/>
        <v>0</v>
      </c>
    </row>
    <row r="398" spans="1:17" hidden="1" x14ac:dyDescent="0.25">
      <c r="A398" s="2">
        <v>1</v>
      </c>
      <c r="B398" s="2">
        <v>32601</v>
      </c>
      <c r="C398" s="2" t="s">
        <v>505</v>
      </c>
      <c r="D398" s="2">
        <v>2220001</v>
      </c>
      <c r="E398" s="2" t="s">
        <v>505</v>
      </c>
      <c r="F398" s="2" t="str">
        <f t="shared" si="12"/>
        <v>1326012220001</v>
      </c>
      <c r="G398" s="2" t="s">
        <v>39</v>
      </c>
      <c r="H398" s="4">
        <v>2000</v>
      </c>
      <c r="I398" s="4">
        <v>0</v>
      </c>
      <c r="J398" s="4">
        <v>2000</v>
      </c>
      <c r="K398" s="4">
        <v>879.06</v>
      </c>
      <c r="L398" s="4">
        <v>592.46</v>
      </c>
      <c r="M398" s="4">
        <v>592.46</v>
      </c>
      <c r="N398" s="4">
        <v>0</v>
      </c>
      <c r="O398" s="4">
        <v>1407.54</v>
      </c>
      <c r="P398">
        <f>INDEX(Full1!J:J,MATCH(F398,Full1!D:D,0))</f>
        <v>592.46</v>
      </c>
      <c r="Q398" s="6">
        <f t="shared" si="13"/>
        <v>0</v>
      </c>
    </row>
    <row r="399" spans="1:17" x14ac:dyDescent="0.25">
      <c r="A399" s="2">
        <v>1</v>
      </c>
      <c r="B399" s="2">
        <v>32601</v>
      </c>
      <c r="C399" s="2" t="s">
        <v>506</v>
      </c>
      <c r="D399" s="2">
        <v>6360000</v>
      </c>
      <c r="E399" s="2" t="s">
        <v>506</v>
      </c>
      <c r="F399" s="2" t="str">
        <f t="shared" si="12"/>
        <v>1326016360000</v>
      </c>
      <c r="G399" s="2" t="s">
        <v>51</v>
      </c>
      <c r="H399" s="4">
        <v>3500</v>
      </c>
      <c r="I399" s="4">
        <v>0</v>
      </c>
      <c r="J399" s="4">
        <v>3500</v>
      </c>
      <c r="K399" s="4">
        <v>3500</v>
      </c>
      <c r="L399" s="4">
        <v>3500</v>
      </c>
      <c r="M399" s="4">
        <v>3500</v>
      </c>
      <c r="N399" s="4">
        <v>0</v>
      </c>
      <c r="O399" s="4">
        <v>0</v>
      </c>
      <c r="P399">
        <f>INDEX(Full1!J:J,MATCH(F399,Full1!D:D,0))</f>
        <v>3500</v>
      </c>
      <c r="Q399" s="6">
        <f t="shared" si="13"/>
        <v>0</v>
      </c>
    </row>
    <row r="400" spans="1:17" hidden="1" x14ac:dyDescent="0.25">
      <c r="A400" s="2">
        <v>1</v>
      </c>
      <c r="B400" s="2">
        <v>32602</v>
      </c>
      <c r="C400" s="2" t="s">
        <v>504</v>
      </c>
      <c r="D400" s="2">
        <v>1200101</v>
      </c>
      <c r="E400" s="2" t="s">
        <v>504</v>
      </c>
      <c r="F400" s="2" t="str">
        <f t="shared" si="12"/>
        <v>1326021200101</v>
      </c>
      <c r="G400" s="2" t="s">
        <v>48</v>
      </c>
      <c r="H400" s="4">
        <v>0</v>
      </c>
      <c r="I400" s="4">
        <v>0</v>
      </c>
      <c r="J400" s="4">
        <v>0</v>
      </c>
      <c r="K400" s="4">
        <v>2165.64</v>
      </c>
      <c r="L400" s="4">
        <v>2165.64</v>
      </c>
      <c r="M400" s="4">
        <v>2165.64</v>
      </c>
      <c r="N400" s="4">
        <v>0</v>
      </c>
      <c r="O400" s="4">
        <v>-2165.64</v>
      </c>
      <c r="P400">
        <f>INDEX(Full1!J:J,MATCH(F400,Full1!D:D,0))</f>
        <v>2165.64</v>
      </c>
      <c r="Q400" s="6">
        <f t="shared" si="13"/>
        <v>0</v>
      </c>
    </row>
    <row r="401" spans="1:17" hidden="1" x14ac:dyDescent="0.25">
      <c r="A401" s="2">
        <v>1</v>
      </c>
      <c r="B401" s="2">
        <v>32602</v>
      </c>
      <c r="C401" s="2" t="s">
        <v>504</v>
      </c>
      <c r="D401" s="2">
        <v>1210001</v>
      </c>
      <c r="E401" s="2" t="s">
        <v>504</v>
      </c>
      <c r="F401" s="2" t="str">
        <f t="shared" si="12"/>
        <v>1326021210001</v>
      </c>
      <c r="G401" s="2" t="s">
        <v>16</v>
      </c>
      <c r="H401" s="4">
        <v>0</v>
      </c>
      <c r="I401" s="4">
        <v>0</v>
      </c>
      <c r="J401" s="4">
        <v>0</v>
      </c>
      <c r="K401" s="4">
        <v>1012.3</v>
      </c>
      <c r="L401" s="4">
        <v>1012.3</v>
      </c>
      <c r="M401" s="4">
        <v>1012.3</v>
      </c>
      <c r="N401" s="4">
        <v>0</v>
      </c>
      <c r="O401" s="4">
        <v>-1012.3</v>
      </c>
      <c r="P401">
        <f>INDEX(Full1!J:J,MATCH(F401,Full1!D:D,0))</f>
        <v>1012.3</v>
      </c>
      <c r="Q401" s="6">
        <f t="shared" si="13"/>
        <v>0</v>
      </c>
    </row>
    <row r="402" spans="1:17" hidden="1" x14ac:dyDescent="0.25">
      <c r="A402" s="2">
        <v>1</v>
      </c>
      <c r="B402" s="2">
        <v>32602</v>
      </c>
      <c r="C402" s="2" t="s">
        <v>504</v>
      </c>
      <c r="D402" s="2">
        <v>1210101</v>
      </c>
      <c r="E402" s="2" t="s">
        <v>504</v>
      </c>
      <c r="F402" s="2" t="str">
        <f t="shared" si="12"/>
        <v>1326021210101</v>
      </c>
      <c r="G402" s="2" t="s">
        <v>17</v>
      </c>
      <c r="H402" s="4">
        <v>0</v>
      </c>
      <c r="I402" s="4">
        <v>0</v>
      </c>
      <c r="J402" s="4">
        <v>0</v>
      </c>
      <c r="K402" s="4">
        <v>865.47</v>
      </c>
      <c r="L402" s="4">
        <v>865.47</v>
      </c>
      <c r="M402" s="4">
        <v>865.47</v>
      </c>
      <c r="N402" s="4">
        <v>0</v>
      </c>
      <c r="O402" s="4">
        <v>-865.47</v>
      </c>
      <c r="P402">
        <f>INDEX(Full1!J:J,MATCH(F402,Full1!D:D,0))</f>
        <v>865.47</v>
      </c>
      <c r="Q402" s="6">
        <f t="shared" si="13"/>
        <v>0</v>
      </c>
    </row>
    <row r="403" spans="1:17" hidden="1" x14ac:dyDescent="0.25">
      <c r="A403" s="2">
        <v>1</v>
      </c>
      <c r="B403" s="2">
        <v>32602</v>
      </c>
      <c r="C403" s="2" t="s">
        <v>504</v>
      </c>
      <c r="D403" s="2">
        <v>1310001</v>
      </c>
      <c r="E403" s="2" t="s">
        <v>504</v>
      </c>
      <c r="F403" s="2" t="str">
        <f t="shared" si="12"/>
        <v>1326021310001</v>
      </c>
      <c r="G403" s="2" t="s">
        <v>23</v>
      </c>
      <c r="H403" s="4">
        <v>0</v>
      </c>
      <c r="I403" s="4">
        <v>36100</v>
      </c>
      <c r="J403" s="4">
        <v>36100</v>
      </c>
      <c r="K403" s="4">
        <v>0</v>
      </c>
      <c r="L403" s="4">
        <v>0</v>
      </c>
      <c r="M403" s="4">
        <v>0</v>
      </c>
      <c r="N403" s="4">
        <v>0</v>
      </c>
      <c r="O403" s="4">
        <v>36100</v>
      </c>
      <c r="P403">
        <f>INDEX(Full1!J:J,MATCH(F403,Full1!D:D,0))</f>
        <v>0</v>
      </c>
      <c r="Q403" s="6">
        <f t="shared" si="13"/>
        <v>0</v>
      </c>
    </row>
    <row r="404" spans="1:17" hidden="1" x14ac:dyDescent="0.25">
      <c r="A404" s="2">
        <v>1</v>
      </c>
      <c r="B404" s="2">
        <v>32602</v>
      </c>
      <c r="C404" s="2" t="s">
        <v>504</v>
      </c>
      <c r="D404" s="2">
        <v>1310003</v>
      </c>
      <c r="E404" s="2" t="s">
        <v>504</v>
      </c>
      <c r="F404" s="2" t="str">
        <f t="shared" si="12"/>
        <v>1326021310003</v>
      </c>
      <c r="G404" s="2" t="s">
        <v>25</v>
      </c>
      <c r="H404" s="4">
        <v>0</v>
      </c>
      <c r="I404" s="4">
        <v>5000</v>
      </c>
      <c r="J404" s="4">
        <v>5000</v>
      </c>
      <c r="K404" s="4">
        <v>0</v>
      </c>
      <c r="L404" s="4">
        <v>0</v>
      </c>
      <c r="M404" s="4">
        <v>0</v>
      </c>
      <c r="N404" s="4">
        <v>0</v>
      </c>
      <c r="O404" s="4">
        <v>5000</v>
      </c>
      <c r="P404">
        <f>INDEX(Full1!J:J,MATCH(F404,Full1!D:D,0))</f>
        <v>0</v>
      </c>
      <c r="Q404" s="6">
        <f t="shared" si="13"/>
        <v>0</v>
      </c>
    </row>
    <row r="405" spans="1:17" hidden="1" x14ac:dyDescent="0.25">
      <c r="A405" s="2">
        <v>1</v>
      </c>
      <c r="B405" s="2">
        <v>32602</v>
      </c>
      <c r="C405" s="2" t="s">
        <v>504</v>
      </c>
      <c r="D405" s="2">
        <v>1310004</v>
      </c>
      <c r="E405" s="2" t="s">
        <v>504</v>
      </c>
      <c r="F405" s="2" t="str">
        <f t="shared" si="12"/>
        <v>1326021310004</v>
      </c>
      <c r="G405" s="2" t="s">
        <v>26</v>
      </c>
      <c r="H405" s="4">
        <v>0</v>
      </c>
      <c r="I405" s="4">
        <v>5000</v>
      </c>
      <c r="J405" s="4">
        <v>5000</v>
      </c>
      <c r="K405" s="4">
        <v>0</v>
      </c>
      <c r="L405" s="4">
        <v>0</v>
      </c>
      <c r="M405" s="4">
        <v>0</v>
      </c>
      <c r="N405" s="4">
        <v>0</v>
      </c>
      <c r="O405" s="4">
        <v>5000</v>
      </c>
      <c r="P405">
        <f>INDEX(Full1!J:J,MATCH(F405,Full1!D:D,0))</f>
        <v>0</v>
      </c>
      <c r="Q405" s="6">
        <f t="shared" si="13"/>
        <v>0</v>
      </c>
    </row>
    <row r="406" spans="1:17" hidden="1" x14ac:dyDescent="0.25">
      <c r="A406" s="2">
        <v>1</v>
      </c>
      <c r="B406" s="2">
        <v>32602</v>
      </c>
      <c r="C406" s="2" t="s">
        <v>504</v>
      </c>
      <c r="D406" s="2">
        <v>1600001</v>
      </c>
      <c r="E406" s="2" t="s">
        <v>504</v>
      </c>
      <c r="F406" s="2" t="str">
        <f t="shared" si="12"/>
        <v>1326021600001</v>
      </c>
      <c r="G406" s="2" t="s">
        <v>33</v>
      </c>
      <c r="H406" s="4">
        <v>0</v>
      </c>
      <c r="I406" s="4">
        <v>20000</v>
      </c>
      <c r="J406" s="4">
        <v>20000</v>
      </c>
      <c r="K406" s="4">
        <v>1381.71</v>
      </c>
      <c r="L406" s="4">
        <v>1381.71</v>
      </c>
      <c r="M406" s="4">
        <v>1381.71</v>
      </c>
      <c r="N406" s="4">
        <v>0</v>
      </c>
      <c r="O406" s="4">
        <v>18618.29</v>
      </c>
      <c r="P406">
        <f>INDEX(Full1!J:J,MATCH(F406,Full1!D:D,0))</f>
        <v>1381.71</v>
      </c>
      <c r="Q406" s="6">
        <f t="shared" si="13"/>
        <v>0</v>
      </c>
    </row>
    <row r="407" spans="1:17" hidden="1" x14ac:dyDescent="0.25">
      <c r="A407" s="2">
        <v>1</v>
      </c>
      <c r="B407" s="2">
        <v>32603</v>
      </c>
      <c r="C407" s="2" t="s">
        <v>505</v>
      </c>
      <c r="D407" s="2">
        <v>2200010</v>
      </c>
      <c r="E407" s="2" t="s">
        <v>505</v>
      </c>
      <c r="F407" s="2" t="str">
        <f t="shared" si="12"/>
        <v>1326032200010</v>
      </c>
      <c r="G407" s="2" t="s">
        <v>47</v>
      </c>
      <c r="H407" s="4">
        <v>0</v>
      </c>
      <c r="I407" s="4">
        <v>0</v>
      </c>
      <c r="J407" s="4">
        <v>0</v>
      </c>
      <c r="K407" s="4">
        <v>335.8</v>
      </c>
      <c r="L407" s="4">
        <v>335.8</v>
      </c>
      <c r="M407" s="4">
        <v>335.8</v>
      </c>
      <c r="N407" s="4">
        <v>0</v>
      </c>
      <c r="O407" s="4">
        <v>-335.8</v>
      </c>
      <c r="P407">
        <f>INDEX(Full1!J:J,MATCH(F407,Full1!D:D,0))</f>
        <v>335.8</v>
      </c>
      <c r="Q407" s="6">
        <f t="shared" si="13"/>
        <v>0</v>
      </c>
    </row>
    <row r="408" spans="1:17" hidden="1" x14ac:dyDescent="0.25">
      <c r="A408" s="2">
        <v>1</v>
      </c>
      <c r="B408" s="2">
        <v>32603</v>
      </c>
      <c r="C408" s="2" t="s">
        <v>505</v>
      </c>
      <c r="D408" s="2">
        <v>2220001</v>
      </c>
      <c r="E408" s="2" t="s">
        <v>505</v>
      </c>
      <c r="F408" s="2" t="str">
        <f t="shared" si="12"/>
        <v>1326032220001</v>
      </c>
      <c r="G408" s="2" t="s">
        <v>39</v>
      </c>
      <c r="H408" s="4">
        <v>550</v>
      </c>
      <c r="I408" s="4">
        <v>0</v>
      </c>
      <c r="J408" s="4">
        <v>550</v>
      </c>
      <c r="K408" s="4">
        <v>250.83</v>
      </c>
      <c r="L408" s="4">
        <v>125.75</v>
      </c>
      <c r="M408" s="4">
        <v>125.75</v>
      </c>
      <c r="N408" s="4">
        <v>0</v>
      </c>
      <c r="O408" s="4">
        <v>424.25</v>
      </c>
      <c r="P408">
        <f>INDEX(Full1!J:J,MATCH(F408,Full1!D:D,0))</f>
        <v>125.75</v>
      </c>
      <c r="Q408" s="6">
        <f t="shared" si="13"/>
        <v>0</v>
      </c>
    </row>
    <row r="409" spans="1:17" hidden="1" x14ac:dyDescent="0.25">
      <c r="A409" s="2">
        <v>1</v>
      </c>
      <c r="B409" s="2">
        <v>32701</v>
      </c>
      <c r="C409" s="2" t="s">
        <v>504</v>
      </c>
      <c r="D409" s="2">
        <v>1300001</v>
      </c>
      <c r="E409" s="2" t="s">
        <v>504</v>
      </c>
      <c r="F409" s="2" t="str">
        <f t="shared" si="12"/>
        <v>1327011300001</v>
      </c>
      <c r="G409" s="2" t="s">
        <v>18</v>
      </c>
      <c r="H409" s="4">
        <v>11422.79</v>
      </c>
      <c r="I409" s="4">
        <v>0</v>
      </c>
      <c r="J409" s="4">
        <v>11422.79</v>
      </c>
      <c r="K409" s="4">
        <v>18060.939999999999</v>
      </c>
      <c r="L409" s="4">
        <v>18060.939999999999</v>
      </c>
      <c r="M409" s="4">
        <v>18060.939999999999</v>
      </c>
      <c r="N409" s="4">
        <v>0</v>
      </c>
      <c r="O409" s="4">
        <v>-6638.15</v>
      </c>
      <c r="P409">
        <f>INDEX(Full1!J:J,MATCH(F409,Full1!D:D,0))</f>
        <v>18060.939999999999</v>
      </c>
      <c r="Q409" s="6">
        <f t="shared" si="13"/>
        <v>0</v>
      </c>
    </row>
    <row r="410" spans="1:17" hidden="1" x14ac:dyDescent="0.25">
      <c r="A410" s="2">
        <v>1</v>
      </c>
      <c r="B410" s="2">
        <v>32701</v>
      </c>
      <c r="C410" s="2" t="s">
        <v>504</v>
      </c>
      <c r="D410" s="2">
        <v>1300002</v>
      </c>
      <c r="E410" s="2" t="s">
        <v>504</v>
      </c>
      <c r="F410" s="2" t="str">
        <f t="shared" si="12"/>
        <v>1327011300002</v>
      </c>
      <c r="G410" s="2" t="s">
        <v>19</v>
      </c>
      <c r="H410" s="4">
        <v>2508.6999999999998</v>
      </c>
      <c r="I410" s="4">
        <v>0</v>
      </c>
      <c r="J410" s="4">
        <v>2508.6999999999998</v>
      </c>
      <c r="K410" s="4">
        <v>3733.35</v>
      </c>
      <c r="L410" s="4">
        <v>3733.35</v>
      </c>
      <c r="M410" s="4">
        <v>3733.35</v>
      </c>
      <c r="N410" s="4">
        <v>0</v>
      </c>
      <c r="O410" s="4">
        <v>-1224.6500000000001</v>
      </c>
      <c r="P410">
        <f>INDEX(Full1!J:J,MATCH(F410,Full1!D:D,0))</f>
        <v>3733.35</v>
      </c>
      <c r="Q410" s="6">
        <f t="shared" si="13"/>
        <v>0</v>
      </c>
    </row>
    <row r="411" spans="1:17" hidden="1" x14ac:dyDescent="0.25">
      <c r="A411" s="2">
        <v>1</v>
      </c>
      <c r="B411" s="2">
        <v>32701</v>
      </c>
      <c r="C411" s="2" t="s">
        <v>504</v>
      </c>
      <c r="D411" s="2">
        <v>1300201</v>
      </c>
      <c r="E411" s="2" t="s">
        <v>504</v>
      </c>
      <c r="F411" s="2" t="str">
        <f t="shared" si="12"/>
        <v>1327011300201</v>
      </c>
      <c r="G411" s="2" t="s">
        <v>21</v>
      </c>
      <c r="H411" s="4">
        <v>6389.6</v>
      </c>
      <c r="I411" s="4">
        <v>0</v>
      </c>
      <c r="J411" s="4">
        <v>6389.6</v>
      </c>
      <c r="K411" s="4">
        <v>10074.61</v>
      </c>
      <c r="L411" s="4">
        <v>10074.61</v>
      </c>
      <c r="M411" s="4">
        <v>10074.61</v>
      </c>
      <c r="N411" s="4">
        <v>0</v>
      </c>
      <c r="O411" s="4">
        <v>-3685.01</v>
      </c>
      <c r="P411">
        <f>INDEX(Full1!J:J,MATCH(F411,Full1!D:D,0))</f>
        <v>10074.61</v>
      </c>
      <c r="Q411" s="6">
        <f t="shared" si="13"/>
        <v>0</v>
      </c>
    </row>
    <row r="412" spans="1:17" hidden="1" x14ac:dyDescent="0.25">
      <c r="A412" s="2">
        <v>1</v>
      </c>
      <c r="B412" s="2">
        <v>32701</v>
      </c>
      <c r="C412" s="2" t="s">
        <v>504</v>
      </c>
      <c r="D412" s="2">
        <v>1300202</v>
      </c>
      <c r="E412" s="2" t="s">
        <v>504</v>
      </c>
      <c r="F412" s="2" t="str">
        <f t="shared" si="12"/>
        <v>1327011300202</v>
      </c>
      <c r="G412" s="2" t="s">
        <v>22</v>
      </c>
      <c r="H412" s="4">
        <v>5443.76</v>
      </c>
      <c r="I412" s="4">
        <v>0</v>
      </c>
      <c r="J412" s="4">
        <v>5443.76</v>
      </c>
      <c r="K412" s="4">
        <v>9249.5499999999993</v>
      </c>
      <c r="L412" s="4">
        <v>9249.5499999999993</v>
      </c>
      <c r="M412" s="4">
        <v>9249.5499999999993</v>
      </c>
      <c r="N412" s="4">
        <v>0</v>
      </c>
      <c r="O412" s="4">
        <v>-3805.79</v>
      </c>
      <c r="P412">
        <f>INDEX(Full1!J:J,MATCH(F412,Full1!D:D,0))</f>
        <v>9249.5499999999993</v>
      </c>
      <c r="Q412" s="6">
        <f t="shared" si="13"/>
        <v>0</v>
      </c>
    </row>
    <row r="413" spans="1:17" hidden="1" x14ac:dyDescent="0.25">
      <c r="A413" s="2">
        <v>1</v>
      </c>
      <c r="B413" s="2">
        <v>32701</v>
      </c>
      <c r="C413" s="2" t="s">
        <v>504</v>
      </c>
      <c r="D413" s="2">
        <v>1310001</v>
      </c>
      <c r="E413" s="2" t="s">
        <v>504</v>
      </c>
      <c r="F413" s="2" t="str">
        <f t="shared" si="12"/>
        <v>1327011310001</v>
      </c>
      <c r="G413" s="2" t="s">
        <v>23</v>
      </c>
      <c r="H413" s="4">
        <v>2956.95</v>
      </c>
      <c r="I413" s="4">
        <v>0</v>
      </c>
      <c r="J413" s="4">
        <v>2956.95</v>
      </c>
      <c r="K413" s="4">
        <v>0</v>
      </c>
      <c r="L413" s="4">
        <v>0</v>
      </c>
      <c r="M413" s="4">
        <v>0</v>
      </c>
      <c r="N413" s="4">
        <v>0</v>
      </c>
      <c r="O413" s="4">
        <v>2956.95</v>
      </c>
      <c r="P413">
        <f>INDEX(Full1!J:J,MATCH(F413,Full1!D:D,0))</f>
        <v>0</v>
      </c>
      <c r="Q413" s="6">
        <f t="shared" si="13"/>
        <v>0</v>
      </c>
    </row>
    <row r="414" spans="1:17" hidden="1" x14ac:dyDescent="0.25">
      <c r="A414" s="2">
        <v>1</v>
      </c>
      <c r="B414" s="2">
        <v>32701</v>
      </c>
      <c r="C414" s="2" t="s">
        <v>504</v>
      </c>
      <c r="D414" s="2">
        <v>1310002</v>
      </c>
      <c r="E414" s="2" t="s">
        <v>504</v>
      </c>
      <c r="F414" s="2" t="str">
        <f t="shared" si="12"/>
        <v>1327011310002</v>
      </c>
      <c r="G414" s="2" t="s">
        <v>24</v>
      </c>
      <c r="H414" s="4">
        <v>125.16</v>
      </c>
      <c r="I414" s="4">
        <v>0</v>
      </c>
      <c r="J414" s="4">
        <v>125.16</v>
      </c>
      <c r="K414" s="4">
        <v>0</v>
      </c>
      <c r="L414" s="4">
        <v>0</v>
      </c>
      <c r="M414" s="4">
        <v>0</v>
      </c>
      <c r="N414" s="4">
        <v>0</v>
      </c>
      <c r="O414" s="4">
        <v>125.16</v>
      </c>
      <c r="P414">
        <f>INDEX(Full1!J:J,MATCH(F414,Full1!D:D,0))</f>
        <v>0</v>
      </c>
      <c r="Q414" s="6">
        <f t="shared" si="13"/>
        <v>0</v>
      </c>
    </row>
    <row r="415" spans="1:17" hidden="1" x14ac:dyDescent="0.25">
      <c r="A415" s="2">
        <v>1</v>
      </c>
      <c r="B415" s="2">
        <v>32701</v>
      </c>
      <c r="C415" s="2" t="s">
        <v>504</v>
      </c>
      <c r="D415" s="2">
        <v>1310003</v>
      </c>
      <c r="E415" s="2" t="s">
        <v>504</v>
      </c>
      <c r="F415" s="2" t="str">
        <f t="shared" si="12"/>
        <v>1327011310003</v>
      </c>
      <c r="G415" s="2" t="s">
        <v>25</v>
      </c>
      <c r="H415" s="4">
        <v>1630.67</v>
      </c>
      <c r="I415" s="4">
        <v>0</v>
      </c>
      <c r="J415" s="4">
        <v>1630.67</v>
      </c>
      <c r="K415" s="4">
        <v>0</v>
      </c>
      <c r="L415" s="4">
        <v>0</v>
      </c>
      <c r="M415" s="4">
        <v>0</v>
      </c>
      <c r="N415" s="4">
        <v>0</v>
      </c>
      <c r="O415" s="4">
        <v>1630.67</v>
      </c>
      <c r="P415">
        <f>INDEX(Full1!J:J,MATCH(F415,Full1!D:D,0))</f>
        <v>0</v>
      </c>
      <c r="Q415" s="6">
        <f t="shared" si="13"/>
        <v>0</v>
      </c>
    </row>
    <row r="416" spans="1:17" hidden="1" x14ac:dyDescent="0.25">
      <c r="A416" s="2">
        <v>1</v>
      </c>
      <c r="B416" s="2">
        <v>32701</v>
      </c>
      <c r="C416" s="2" t="s">
        <v>504</v>
      </c>
      <c r="D416" s="2">
        <v>1310004</v>
      </c>
      <c r="E416" s="2" t="s">
        <v>504</v>
      </c>
      <c r="F416" s="2" t="str">
        <f t="shared" si="12"/>
        <v>1327011310004</v>
      </c>
      <c r="G416" s="2" t="s">
        <v>26</v>
      </c>
      <c r="H416" s="4">
        <v>1740.23</v>
      </c>
      <c r="I416" s="4">
        <v>0</v>
      </c>
      <c r="J416" s="4">
        <v>1740.23</v>
      </c>
      <c r="K416" s="4">
        <v>0</v>
      </c>
      <c r="L416" s="4">
        <v>0</v>
      </c>
      <c r="M416" s="4">
        <v>0</v>
      </c>
      <c r="N416" s="4">
        <v>0</v>
      </c>
      <c r="O416" s="4">
        <v>1740.23</v>
      </c>
      <c r="P416">
        <f>INDEX(Full1!J:J,MATCH(F416,Full1!D:D,0))</f>
        <v>0</v>
      </c>
      <c r="Q416" s="6">
        <f t="shared" si="13"/>
        <v>0</v>
      </c>
    </row>
    <row r="417" spans="1:17" hidden="1" x14ac:dyDescent="0.25">
      <c r="A417" s="2">
        <v>1</v>
      </c>
      <c r="B417" s="2">
        <v>32701</v>
      </c>
      <c r="C417" s="2" t="s">
        <v>504</v>
      </c>
      <c r="D417" s="2">
        <v>1500002</v>
      </c>
      <c r="E417" s="2" t="s">
        <v>504</v>
      </c>
      <c r="F417" s="2" t="str">
        <f t="shared" si="12"/>
        <v>1327011500002</v>
      </c>
      <c r="G417" s="2" t="s">
        <v>29</v>
      </c>
      <c r="H417" s="4">
        <v>0</v>
      </c>
      <c r="I417" s="4">
        <v>233.98</v>
      </c>
      <c r="J417" s="4">
        <v>233.98</v>
      </c>
      <c r="K417" s="4">
        <v>282.57</v>
      </c>
      <c r="L417" s="4">
        <v>282.57</v>
      </c>
      <c r="M417" s="4">
        <v>282.57</v>
      </c>
      <c r="N417" s="4">
        <v>0</v>
      </c>
      <c r="O417" s="4">
        <v>-48.59</v>
      </c>
      <c r="P417">
        <f>INDEX(Full1!J:J,MATCH(F417,Full1!D:D,0))</f>
        <v>282.57</v>
      </c>
      <c r="Q417" s="6">
        <f t="shared" si="13"/>
        <v>0</v>
      </c>
    </row>
    <row r="418" spans="1:17" hidden="1" x14ac:dyDescent="0.25">
      <c r="A418" s="2">
        <v>1</v>
      </c>
      <c r="B418" s="2">
        <v>32701</v>
      </c>
      <c r="C418" s="2" t="s">
        <v>504</v>
      </c>
      <c r="D418" s="2">
        <v>1600001</v>
      </c>
      <c r="E418" s="2" t="s">
        <v>504</v>
      </c>
      <c r="F418" s="2" t="str">
        <f t="shared" si="12"/>
        <v>1327011600001</v>
      </c>
      <c r="G418" s="2" t="s">
        <v>33</v>
      </c>
      <c r="H418" s="4">
        <v>10187.76</v>
      </c>
      <c r="I418" s="4">
        <v>0</v>
      </c>
      <c r="J418" s="4">
        <v>10187.76</v>
      </c>
      <c r="K418" s="4">
        <v>12640</v>
      </c>
      <c r="L418" s="4">
        <v>12640</v>
      </c>
      <c r="M418" s="4">
        <v>12640</v>
      </c>
      <c r="N418" s="4">
        <v>0</v>
      </c>
      <c r="O418" s="4">
        <v>-2452.2399999999998</v>
      </c>
      <c r="P418">
        <f>INDEX(Full1!J:J,MATCH(F418,Full1!D:D,0))</f>
        <v>12640</v>
      </c>
      <c r="Q418" s="6">
        <f t="shared" si="13"/>
        <v>0</v>
      </c>
    </row>
    <row r="419" spans="1:17" hidden="1" x14ac:dyDescent="0.25">
      <c r="A419" s="2">
        <v>1</v>
      </c>
      <c r="B419" s="2">
        <v>32701</v>
      </c>
      <c r="C419" s="2" t="s">
        <v>505</v>
      </c>
      <c r="D419" s="2">
        <v>2060001</v>
      </c>
      <c r="E419" s="2" t="s">
        <v>505</v>
      </c>
      <c r="F419" s="2" t="str">
        <f t="shared" si="12"/>
        <v>1327012060001</v>
      </c>
      <c r="G419" s="2" t="s">
        <v>34</v>
      </c>
      <c r="H419" s="4">
        <v>43.56</v>
      </c>
      <c r="I419" s="4">
        <v>0</v>
      </c>
      <c r="J419" s="4">
        <v>43.56</v>
      </c>
      <c r="K419" s="4">
        <v>43.56</v>
      </c>
      <c r="L419" s="4">
        <v>0</v>
      </c>
      <c r="M419" s="4">
        <v>0</v>
      </c>
      <c r="N419" s="4">
        <v>0</v>
      </c>
      <c r="O419" s="4">
        <v>43.56</v>
      </c>
      <c r="P419">
        <f>INDEX(Full1!J:J,MATCH(F419,Full1!D:D,0))</f>
        <v>0</v>
      </c>
      <c r="Q419" s="6">
        <f t="shared" si="13"/>
        <v>0</v>
      </c>
    </row>
    <row r="420" spans="1:17" hidden="1" x14ac:dyDescent="0.25">
      <c r="A420" s="2">
        <v>1</v>
      </c>
      <c r="B420" s="2">
        <v>32701</v>
      </c>
      <c r="C420" s="2" t="s">
        <v>505</v>
      </c>
      <c r="D420" s="2">
        <v>2160001</v>
      </c>
      <c r="E420" s="2" t="s">
        <v>505</v>
      </c>
      <c r="F420" s="2" t="str">
        <f t="shared" si="12"/>
        <v>1327012160001</v>
      </c>
      <c r="G420" s="2" t="s">
        <v>35</v>
      </c>
      <c r="H420" s="4">
        <v>250</v>
      </c>
      <c r="I420" s="4">
        <v>0</v>
      </c>
      <c r="J420" s="4">
        <v>250</v>
      </c>
      <c r="K420" s="4">
        <v>0</v>
      </c>
      <c r="L420" s="4">
        <v>0</v>
      </c>
      <c r="M420" s="4">
        <v>0</v>
      </c>
      <c r="N420" s="4">
        <v>0</v>
      </c>
      <c r="O420" s="4">
        <v>250</v>
      </c>
      <c r="P420">
        <f>INDEX(Full1!J:J,MATCH(F420,Full1!D:D,0))</f>
        <v>0</v>
      </c>
      <c r="Q420" s="6">
        <f t="shared" si="13"/>
        <v>0</v>
      </c>
    </row>
    <row r="421" spans="1:17" hidden="1" x14ac:dyDescent="0.25">
      <c r="A421" s="2">
        <v>1</v>
      </c>
      <c r="B421" s="2">
        <v>32701</v>
      </c>
      <c r="C421" s="2" t="s">
        <v>505</v>
      </c>
      <c r="D421" s="2">
        <v>2160002</v>
      </c>
      <c r="E421" s="2" t="s">
        <v>505</v>
      </c>
      <c r="F421" s="2" t="str">
        <f t="shared" si="12"/>
        <v>1327012160002</v>
      </c>
      <c r="G421" s="2" t="s">
        <v>36</v>
      </c>
      <c r="H421" s="4">
        <v>100</v>
      </c>
      <c r="I421" s="4">
        <v>0</v>
      </c>
      <c r="J421" s="4">
        <v>100</v>
      </c>
      <c r="K421" s="4">
        <v>55</v>
      </c>
      <c r="L421" s="4">
        <v>55</v>
      </c>
      <c r="M421" s="4">
        <v>55</v>
      </c>
      <c r="N421" s="4">
        <v>0</v>
      </c>
      <c r="O421" s="4">
        <v>45</v>
      </c>
      <c r="P421">
        <f>INDEX(Full1!J:J,MATCH(F421,Full1!D:D,0))</f>
        <v>55</v>
      </c>
      <c r="Q421" s="6">
        <f t="shared" si="13"/>
        <v>0</v>
      </c>
    </row>
    <row r="422" spans="1:17" hidden="1" x14ac:dyDescent="0.25">
      <c r="A422" s="2">
        <v>1</v>
      </c>
      <c r="B422" s="2">
        <v>32701</v>
      </c>
      <c r="C422" s="2" t="s">
        <v>505</v>
      </c>
      <c r="D422" s="2">
        <v>2200001</v>
      </c>
      <c r="E422" s="2" t="s">
        <v>505</v>
      </c>
      <c r="F422" s="2" t="str">
        <f t="shared" si="12"/>
        <v>1327012200001</v>
      </c>
      <c r="G422" s="2" t="s">
        <v>37</v>
      </c>
      <c r="H422" s="4">
        <v>0</v>
      </c>
      <c r="I422" s="4">
        <v>0</v>
      </c>
      <c r="J422" s="4">
        <v>0</v>
      </c>
      <c r="K422" s="4">
        <v>52.98</v>
      </c>
      <c r="L422" s="4">
        <v>52.98</v>
      </c>
      <c r="M422" s="4">
        <v>52.98</v>
      </c>
      <c r="N422" s="4">
        <v>0</v>
      </c>
      <c r="O422" s="4">
        <v>-52.98</v>
      </c>
      <c r="P422">
        <f>INDEX(Full1!J:J,MATCH(F422,Full1!D:D,0))</f>
        <v>52.98</v>
      </c>
      <c r="Q422" s="6">
        <f t="shared" si="13"/>
        <v>0</v>
      </c>
    </row>
    <row r="423" spans="1:17" hidden="1" x14ac:dyDescent="0.25">
      <c r="A423" s="2">
        <v>1</v>
      </c>
      <c r="B423" s="2">
        <v>32701</v>
      </c>
      <c r="C423" s="2" t="s">
        <v>505</v>
      </c>
      <c r="D423" s="2">
        <v>2200010</v>
      </c>
      <c r="E423" s="2" t="s">
        <v>505</v>
      </c>
      <c r="F423" s="2" t="str">
        <f t="shared" si="12"/>
        <v>1327012200010</v>
      </c>
      <c r="G423" s="2" t="s">
        <v>38</v>
      </c>
      <c r="H423" s="4">
        <v>87.12</v>
      </c>
      <c r="I423" s="4">
        <v>0</v>
      </c>
      <c r="J423" s="4">
        <v>87.12</v>
      </c>
      <c r="K423" s="4">
        <v>104.9</v>
      </c>
      <c r="L423" s="4">
        <v>104.9</v>
      </c>
      <c r="M423" s="4">
        <v>104.9</v>
      </c>
      <c r="N423" s="4">
        <v>0</v>
      </c>
      <c r="O423" s="4">
        <v>-17.78</v>
      </c>
      <c r="P423">
        <f>INDEX(Full1!J:J,MATCH(F423,Full1!D:D,0))</f>
        <v>104.9</v>
      </c>
      <c r="Q423" s="6">
        <f t="shared" si="13"/>
        <v>0</v>
      </c>
    </row>
    <row r="424" spans="1:17" hidden="1" x14ac:dyDescent="0.25">
      <c r="A424" s="2">
        <v>1</v>
      </c>
      <c r="B424" s="2">
        <v>32701</v>
      </c>
      <c r="C424" s="2" t="s">
        <v>505</v>
      </c>
      <c r="D424" s="2">
        <v>2220001</v>
      </c>
      <c r="E424" s="2" t="s">
        <v>505</v>
      </c>
      <c r="F424" s="2" t="str">
        <f t="shared" si="12"/>
        <v>1327012220001</v>
      </c>
      <c r="G424" s="2" t="s">
        <v>39</v>
      </c>
      <c r="H424" s="4">
        <v>750</v>
      </c>
      <c r="I424" s="4">
        <v>0</v>
      </c>
      <c r="J424" s="4">
        <v>750</v>
      </c>
      <c r="K424" s="4">
        <v>489.62</v>
      </c>
      <c r="L424" s="4">
        <v>215.74</v>
      </c>
      <c r="M424" s="4">
        <v>215.74</v>
      </c>
      <c r="N424" s="4">
        <v>0</v>
      </c>
      <c r="O424" s="4">
        <v>534.26</v>
      </c>
      <c r="P424">
        <f>INDEX(Full1!J:J,MATCH(F424,Full1!D:D,0))</f>
        <v>215.74</v>
      </c>
      <c r="Q424" s="6">
        <f t="shared" si="13"/>
        <v>0</v>
      </c>
    </row>
    <row r="425" spans="1:17" hidden="1" x14ac:dyDescent="0.25">
      <c r="A425" s="2">
        <v>1</v>
      </c>
      <c r="B425" s="2">
        <v>32702</v>
      </c>
      <c r="C425" s="2" t="s">
        <v>504</v>
      </c>
      <c r="D425" s="2">
        <v>1200301</v>
      </c>
      <c r="E425" s="2" t="s">
        <v>504</v>
      </c>
      <c r="F425" s="2" t="str">
        <f t="shared" si="12"/>
        <v>1327021200301</v>
      </c>
      <c r="G425" s="2" t="s">
        <v>13</v>
      </c>
      <c r="H425" s="4">
        <v>2261.4</v>
      </c>
      <c r="I425" s="4">
        <v>0</v>
      </c>
      <c r="J425" s="4">
        <v>2261.4</v>
      </c>
      <c r="K425" s="4">
        <v>3449.53</v>
      </c>
      <c r="L425" s="4">
        <v>3449.53</v>
      </c>
      <c r="M425" s="4">
        <v>3449.53</v>
      </c>
      <c r="N425" s="4">
        <v>0</v>
      </c>
      <c r="O425" s="4">
        <v>-1188.1300000000001</v>
      </c>
      <c r="P425">
        <f>INDEX(Full1!J:J,MATCH(F425,Full1!D:D,0))</f>
        <v>3449.53</v>
      </c>
      <c r="Q425" s="6">
        <f t="shared" si="13"/>
        <v>0</v>
      </c>
    </row>
    <row r="426" spans="1:17" hidden="1" x14ac:dyDescent="0.25">
      <c r="A426" s="2">
        <v>1</v>
      </c>
      <c r="B426" s="2">
        <v>32702</v>
      </c>
      <c r="C426" s="2" t="s">
        <v>504</v>
      </c>
      <c r="D426" s="2">
        <v>1210001</v>
      </c>
      <c r="E426" s="2" t="s">
        <v>504</v>
      </c>
      <c r="F426" s="2" t="str">
        <f t="shared" si="12"/>
        <v>1327021210001</v>
      </c>
      <c r="G426" s="2" t="s">
        <v>16</v>
      </c>
      <c r="H426" s="4">
        <v>1262.71</v>
      </c>
      <c r="I426" s="4">
        <v>0</v>
      </c>
      <c r="J426" s="4">
        <v>1262.71</v>
      </c>
      <c r="K426" s="4">
        <v>1928.94</v>
      </c>
      <c r="L426" s="4">
        <v>1928.94</v>
      </c>
      <c r="M426" s="4">
        <v>1928.94</v>
      </c>
      <c r="N426" s="4">
        <v>0</v>
      </c>
      <c r="O426" s="4">
        <v>-666.23</v>
      </c>
      <c r="P426">
        <f>INDEX(Full1!J:J,MATCH(F426,Full1!D:D,0))</f>
        <v>1928.94</v>
      </c>
      <c r="Q426" s="6">
        <f t="shared" si="13"/>
        <v>0</v>
      </c>
    </row>
    <row r="427" spans="1:17" hidden="1" x14ac:dyDescent="0.25">
      <c r="A427" s="2">
        <v>1</v>
      </c>
      <c r="B427" s="2">
        <v>32702</v>
      </c>
      <c r="C427" s="2" t="s">
        <v>504</v>
      </c>
      <c r="D427" s="2">
        <v>1210101</v>
      </c>
      <c r="E427" s="2" t="s">
        <v>504</v>
      </c>
      <c r="F427" s="2" t="str">
        <f t="shared" si="12"/>
        <v>1327021210101</v>
      </c>
      <c r="G427" s="2" t="s">
        <v>17</v>
      </c>
      <c r="H427" s="4">
        <v>980.92</v>
      </c>
      <c r="I427" s="4">
        <v>0</v>
      </c>
      <c r="J427" s="4">
        <v>980.92</v>
      </c>
      <c r="K427" s="4">
        <v>1498.44</v>
      </c>
      <c r="L427" s="4">
        <v>1498.44</v>
      </c>
      <c r="M427" s="4">
        <v>1498.44</v>
      </c>
      <c r="N427" s="4">
        <v>0</v>
      </c>
      <c r="O427" s="4">
        <v>-517.52</v>
      </c>
      <c r="P427">
        <f>INDEX(Full1!J:J,MATCH(F427,Full1!D:D,0))</f>
        <v>1498.44</v>
      </c>
      <c r="Q427" s="6">
        <f t="shared" si="13"/>
        <v>0</v>
      </c>
    </row>
    <row r="428" spans="1:17" hidden="1" x14ac:dyDescent="0.25">
      <c r="A428" s="2">
        <v>1</v>
      </c>
      <c r="B428" s="2">
        <v>32702</v>
      </c>
      <c r="C428" s="2" t="s">
        <v>504</v>
      </c>
      <c r="D428" s="2">
        <v>1300001</v>
      </c>
      <c r="E428" s="2" t="s">
        <v>504</v>
      </c>
      <c r="F428" s="2" t="str">
        <f t="shared" si="12"/>
        <v>1327021300001</v>
      </c>
      <c r="G428" s="2" t="s">
        <v>18</v>
      </c>
      <c r="H428" s="4">
        <v>2808.22</v>
      </c>
      <c r="I428" s="4">
        <v>0</v>
      </c>
      <c r="J428" s="4">
        <v>2808.22</v>
      </c>
      <c r="K428" s="4">
        <v>3002.61</v>
      </c>
      <c r="L428" s="4">
        <v>3002.61</v>
      </c>
      <c r="M428" s="4">
        <v>3002.61</v>
      </c>
      <c r="N428" s="4">
        <v>0</v>
      </c>
      <c r="O428" s="4">
        <v>-194.39</v>
      </c>
      <c r="P428">
        <f>INDEX(Full1!J:J,MATCH(F428,Full1!D:D,0))</f>
        <v>3002.61</v>
      </c>
      <c r="Q428" s="6">
        <f t="shared" si="13"/>
        <v>0</v>
      </c>
    </row>
    <row r="429" spans="1:17" hidden="1" x14ac:dyDescent="0.25">
      <c r="A429" s="2">
        <v>1</v>
      </c>
      <c r="B429" s="2">
        <v>32702</v>
      </c>
      <c r="C429" s="2" t="s">
        <v>504</v>
      </c>
      <c r="D429" s="2">
        <v>1300002</v>
      </c>
      <c r="E429" s="2" t="s">
        <v>504</v>
      </c>
      <c r="F429" s="2" t="str">
        <f t="shared" si="12"/>
        <v>1327021300002</v>
      </c>
      <c r="G429" s="2" t="s">
        <v>19</v>
      </c>
      <c r="H429" s="4">
        <v>0</v>
      </c>
      <c r="I429" s="4">
        <v>0</v>
      </c>
      <c r="J429" s="4">
        <v>0</v>
      </c>
      <c r="K429" s="4">
        <v>567.4</v>
      </c>
      <c r="L429" s="4">
        <v>567.4</v>
      </c>
      <c r="M429" s="4">
        <v>567.4</v>
      </c>
      <c r="N429" s="4">
        <v>0</v>
      </c>
      <c r="O429" s="4">
        <v>-567.4</v>
      </c>
      <c r="P429">
        <f>INDEX(Full1!J:J,MATCH(F429,Full1!D:D,0))</f>
        <v>567.4</v>
      </c>
      <c r="Q429" s="6">
        <f t="shared" si="13"/>
        <v>0</v>
      </c>
    </row>
    <row r="430" spans="1:17" hidden="1" x14ac:dyDescent="0.25">
      <c r="A430" s="2">
        <v>1</v>
      </c>
      <c r="B430" s="2">
        <v>32702</v>
      </c>
      <c r="C430" s="2" t="s">
        <v>504</v>
      </c>
      <c r="D430" s="2">
        <v>1300201</v>
      </c>
      <c r="E430" s="2" t="s">
        <v>504</v>
      </c>
      <c r="F430" s="2" t="str">
        <f t="shared" si="12"/>
        <v>1327021300201</v>
      </c>
      <c r="G430" s="2" t="s">
        <v>21</v>
      </c>
      <c r="H430" s="4">
        <v>1641.88</v>
      </c>
      <c r="I430" s="4">
        <v>0</v>
      </c>
      <c r="J430" s="4">
        <v>1641.88</v>
      </c>
      <c r="K430" s="4">
        <v>1660.63</v>
      </c>
      <c r="L430" s="4">
        <v>1660.63</v>
      </c>
      <c r="M430" s="4">
        <v>1660.63</v>
      </c>
      <c r="N430" s="4">
        <v>0</v>
      </c>
      <c r="O430" s="4">
        <v>-18.75</v>
      </c>
      <c r="P430">
        <f>INDEX(Full1!J:J,MATCH(F430,Full1!D:D,0))</f>
        <v>1660.63</v>
      </c>
      <c r="Q430" s="6">
        <f t="shared" si="13"/>
        <v>0</v>
      </c>
    </row>
    <row r="431" spans="1:17" hidden="1" x14ac:dyDescent="0.25">
      <c r="A431" s="2">
        <v>1</v>
      </c>
      <c r="B431" s="2">
        <v>32702</v>
      </c>
      <c r="C431" s="2" t="s">
        <v>504</v>
      </c>
      <c r="D431" s="2">
        <v>1300202</v>
      </c>
      <c r="E431" s="2" t="s">
        <v>504</v>
      </c>
      <c r="F431" s="2" t="str">
        <f t="shared" si="12"/>
        <v>1327021300202</v>
      </c>
      <c r="G431" s="2" t="s">
        <v>22</v>
      </c>
      <c r="H431" s="4">
        <v>1067.52</v>
      </c>
      <c r="I431" s="4">
        <v>0</v>
      </c>
      <c r="J431" s="4">
        <v>1067.52</v>
      </c>
      <c r="K431" s="4">
        <v>1772.31</v>
      </c>
      <c r="L431" s="4">
        <v>1772.31</v>
      </c>
      <c r="M431" s="4">
        <v>1772.31</v>
      </c>
      <c r="N431" s="4">
        <v>0</v>
      </c>
      <c r="O431" s="4">
        <v>-704.79</v>
      </c>
      <c r="P431">
        <f>INDEX(Full1!J:J,MATCH(F431,Full1!D:D,0))</f>
        <v>1772.31</v>
      </c>
      <c r="Q431" s="6">
        <f t="shared" si="13"/>
        <v>0</v>
      </c>
    </row>
    <row r="432" spans="1:17" hidden="1" x14ac:dyDescent="0.25">
      <c r="A432" s="2">
        <v>1</v>
      </c>
      <c r="B432" s="2">
        <v>32702</v>
      </c>
      <c r="C432" s="2" t="s">
        <v>504</v>
      </c>
      <c r="D432" s="2">
        <v>1310001</v>
      </c>
      <c r="E432" s="2" t="s">
        <v>504</v>
      </c>
      <c r="F432" s="2" t="str">
        <f t="shared" si="12"/>
        <v>1327021310001</v>
      </c>
      <c r="G432" s="2" t="s">
        <v>23</v>
      </c>
      <c r="H432" s="4">
        <v>14784.81</v>
      </c>
      <c r="I432" s="4">
        <v>0</v>
      </c>
      <c r="J432" s="4">
        <v>14784.81</v>
      </c>
      <c r="K432" s="4">
        <v>4283.16</v>
      </c>
      <c r="L432" s="4">
        <v>4283.16</v>
      </c>
      <c r="M432" s="4">
        <v>4283.16</v>
      </c>
      <c r="N432" s="4">
        <v>0</v>
      </c>
      <c r="O432" s="4">
        <v>10501.65</v>
      </c>
      <c r="P432">
        <f>INDEX(Full1!J:J,MATCH(F432,Full1!D:D,0))</f>
        <v>4283.16</v>
      </c>
      <c r="Q432" s="6">
        <f t="shared" si="13"/>
        <v>0</v>
      </c>
    </row>
    <row r="433" spans="1:17" hidden="1" x14ac:dyDescent="0.25">
      <c r="A433" s="2">
        <v>1</v>
      </c>
      <c r="B433" s="2">
        <v>32702</v>
      </c>
      <c r="C433" s="2" t="s">
        <v>504</v>
      </c>
      <c r="D433" s="2">
        <v>1310002</v>
      </c>
      <c r="E433" s="2" t="s">
        <v>504</v>
      </c>
      <c r="F433" s="2" t="str">
        <f t="shared" si="12"/>
        <v>1327021310002</v>
      </c>
      <c r="G433" s="2" t="s">
        <v>24</v>
      </c>
      <c r="H433" s="4">
        <v>250.42</v>
      </c>
      <c r="I433" s="4">
        <v>0</v>
      </c>
      <c r="J433" s="4">
        <v>250.42</v>
      </c>
      <c r="K433" s="4">
        <v>22.98</v>
      </c>
      <c r="L433" s="4">
        <v>22.98</v>
      </c>
      <c r="M433" s="4">
        <v>22.98</v>
      </c>
      <c r="N433" s="4">
        <v>0</v>
      </c>
      <c r="O433" s="4">
        <v>227.44</v>
      </c>
      <c r="P433">
        <f>INDEX(Full1!J:J,MATCH(F433,Full1!D:D,0))</f>
        <v>22.98</v>
      </c>
      <c r="Q433" s="6">
        <f t="shared" si="13"/>
        <v>0</v>
      </c>
    </row>
    <row r="434" spans="1:17" hidden="1" x14ac:dyDescent="0.25">
      <c r="A434" s="2">
        <v>1</v>
      </c>
      <c r="B434" s="2">
        <v>32702</v>
      </c>
      <c r="C434" s="2" t="s">
        <v>504</v>
      </c>
      <c r="D434" s="2">
        <v>1310003</v>
      </c>
      <c r="E434" s="2" t="s">
        <v>504</v>
      </c>
      <c r="F434" s="2" t="str">
        <f t="shared" si="12"/>
        <v>1327021310003</v>
      </c>
      <c r="G434" s="2" t="s">
        <v>25</v>
      </c>
      <c r="H434" s="4">
        <v>7480.1</v>
      </c>
      <c r="I434" s="4">
        <v>0</v>
      </c>
      <c r="J434" s="4">
        <v>7480.1</v>
      </c>
      <c r="K434" s="4">
        <v>2063.0500000000002</v>
      </c>
      <c r="L434" s="4">
        <v>2063.0500000000002</v>
      </c>
      <c r="M434" s="4">
        <v>2063.0500000000002</v>
      </c>
      <c r="N434" s="4">
        <v>0</v>
      </c>
      <c r="O434" s="4">
        <v>5417.05</v>
      </c>
      <c r="P434">
        <f>INDEX(Full1!J:J,MATCH(F434,Full1!D:D,0))</f>
        <v>2063.0500000000002</v>
      </c>
      <c r="Q434" s="6">
        <f t="shared" si="13"/>
        <v>0</v>
      </c>
    </row>
    <row r="435" spans="1:17" hidden="1" x14ac:dyDescent="0.25">
      <c r="A435" s="2">
        <v>1</v>
      </c>
      <c r="B435" s="2">
        <v>32702</v>
      </c>
      <c r="C435" s="2" t="s">
        <v>504</v>
      </c>
      <c r="D435" s="2">
        <v>1310004</v>
      </c>
      <c r="E435" s="2" t="s">
        <v>504</v>
      </c>
      <c r="F435" s="2" t="str">
        <f t="shared" si="12"/>
        <v>1327021310004</v>
      </c>
      <c r="G435" s="2" t="s">
        <v>26</v>
      </c>
      <c r="H435" s="4">
        <v>6707.79</v>
      </c>
      <c r="I435" s="4">
        <v>0</v>
      </c>
      <c r="J435" s="4">
        <v>6707.79</v>
      </c>
      <c r="K435" s="4">
        <v>1580.03</v>
      </c>
      <c r="L435" s="4">
        <v>1580.03</v>
      </c>
      <c r="M435" s="4">
        <v>1580.03</v>
      </c>
      <c r="N435" s="4">
        <v>0</v>
      </c>
      <c r="O435" s="4">
        <v>5127.76</v>
      </c>
      <c r="P435">
        <f>INDEX(Full1!J:J,MATCH(F435,Full1!D:D,0))</f>
        <v>1580.03</v>
      </c>
      <c r="Q435" s="6">
        <f t="shared" si="13"/>
        <v>0</v>
      </c>
    </row>
    <row r="436" spans="1:17" hidden="1" x14ac:dyDescent="0.25">
      <c r="A436" s="2">
        <v>1</v>
      </c>
      <c r="B436" s="2">
        <v>32702</v>
      </c>
      <c r="C436" s="2" t="s">
        <v>504</v>
      </c>
      <c r="D436" s="2">
        <v>1500002</v>
      </c>
      <c r="E436" s="2" t="s">
        <v>504</v>
      </c>
      <c r="F436" s="2" t="str">
        <f t="shared" si="12"/>
        <v>1327021500002</v>
      </c>
      <c r="G436" s="2" t="s">
        <v>29</v>
      </c>
      <c r="H436" s="4">
        <v>0</v>
      </c>
      <c r="I436" s="4">
        <v>0</v>
      </c>
      <c r="J436" s="4">
        <v>0</v>
      </c>
      <c r="K436" s="4">
        <v>11.23</v>
      </c>
      <c r="L436" s="4">
        <v>11.23</v>
      </c>
      <c r="M436" s="4">
        <v>11.23</v>
      </c>
      <c r="N436" s="4">
        <v>0</v>
      </c>
      <c r="O436" s="4">
        <v>-11.23</v>
      </c>
      <c r="P436">
        <f>INDEX(Full1!J:J,MATCH(F436,Full1!D:D,0))</f>
        <v>11.23</v>
      </c>
      <c r="Q436" s="6">
        <f t="shared" si="13"/>
        <v>0</v>
      </c>
    </row>
    <row r="437" spans="1:17" hidden="1" x14ac:dyDescent="0.25">
      <c r="A437" s="2">
        <v>1</v>
      </c>
      <c r="B437" s="2">
        <v>32702</v>
      </c>
      <c r="C437" s="2" t="s">
        <v>504</v>
      </c>
      <c r="D437" s="2">
        <v>1500003</v>
      </c>
      <c r="E437" s="2" t="s">
        <v>504</v>
      </c>
      <c r="F437" s="2" t="str">
        <f t="shared" si="12"/>
        <v>1327021500003</v>
      </c>
      <c r="G437" s="2" t="s">
        <v>30</v>
      </c>
      <c r="H437" s="4">
        <v>0</v>
      </c>
      <c r="I437" s="4">
        <v>0</v>
      </c>
      <c r="J437" s="4">
        <v>0</v>
      </c>
      <c r="K437" s="4">
        <v>66.5</v>
      </c>
      <c r="L437" s="4">
        <v>66.5</v>
      </c>
      <c r="M437" s="4">
        <v>66.5</v>
      </c>
      <c r="N437" s="4">
        <v>0</v>
      </c>
      <c r="O437" s="4">
        <v>-66.5</v>
      </c>
      <c r="P437">
        <f>INDEX(Full1!J:J,MATCH(F437,Full1!D:D,0))</f>
        <v>66.5</v>
      </c>
      <c r="Q437" s="6">
        <f t="shared" si="13"/>
        <v>0</v>
      </c>
    </row>
    <row r="438" spans="1:17" hidden="1" x14ac:dyDescent="0.25">
      <c r="A438" s="2">
        <v>1</v>
      </c>
      <c r="B438" s="2">
        <v>32702</v>
      </c>
      <c r="C438" s="2" t="s">
        <v>504</v>
      </c>
      <c r="D438" s="2">
        <v>1510002</v>
      </c>
      <c r="E438" s="2" t="s">
        <v>504</v>
      </c>
      <c r="F438" s="2" t="str">
        <f t="shared" si="12"/>
        <v>1327021510002</v>
      </c>
      <c r="G438" s="2" t="s">
        <v>32</v>
      </c>
      <c r="H438" s="4">
        <v>0</v>
      </c>
      <c r="I438" s="4">
        <v>0</v>
      </c>
      <c r="J438" s="4">
        <v>0</v>
      </c>
      <c r="K438" s="4">
        <v>420</v>
      </c>
      <c r="L438" s="4">
        <v>420</v>
      </c>
      <c r="M438" s="4">
        <v>420</v>
      </c>
      <c r="N438" s="4">
        <v>0</v>
      </c>
      <c r="O438" s="4">
        <v>-420</v>
      </c>
      <c r="P438">
        <f>INDEX(Full1!J:J,MATCH(F438,Full1!D:D,0))</f>
        <v>420</v>
      </c>
      <c r="Q438" s="6">
        <f t="shared" si="13"/>
        <v>0</v>
      </c>
    </row>
    <row r="439" spans="1:17" hidden="1" x14ac:dyDescent="0.25">
      <c r="A439" s="2">
        <v>1</v>
      </c>
      <c r="B439" s="2">
        <v>32702</v>
      </c>
      <c r="C439" s="2" t="s">
        <v>504</v>
      </c>
      <c r="D439" s="2">
        <v>1600001</v>
      </c>
      <c r="E439" s="2" t="s">
        <v>504</v>
      </c>
      <c r="F439" s="2" t="str">
        <f t="shared" si="12"/>
        <v>1327021600001</v>
      </c>
      <c r="G439" s="2" t="s">
        <v>33</v>
      </c>
      <c r="H439" s="4">
        <v>12704.88</v>
      </c>
      <c r="I439" s="4">
        <v>0</v>
      </c>
      <c r="J439" s="4">
        <v>12704.88</v>
      </c>
      <c r="K439" s="4">
        <v>7180.29</v>
      </c>
      <c r="L439" s="4">
        <v>7180.29</v>
      </c>
      <c r="M439" s="4">
        <v>7180.29</v>
      </c>
      <c r="N439" s="4">
        <v>0</v>
      </c>
      <c r="O439" s="4">
        <v>5524.59</v>
      </c>
      <c r="P439">
        <f>INDEX(Full1!J:J,MATCH(F439,Full1!D:D,0))</f>
        <v>7180.29</v>
      </c>
      <c r="Q439" s="6">
        <f t="shared" si="13"/>
        <v>0</v>
      </c>
    </row>
    <row r="440" spans="1:17" hidden="1" x14ac:dyDescent="0.25">
      <c r="A440" s="2">
        <v>1</v>
      </c>
      <c r="B440" s="2">
        <v>32702</v>
      </c>
      <c r="C440" s="2" t="s">
        <v>505</v>
      </c>
      <c r="D440" s="2">
        <v>2060001</v>
      </c>
      <c r="E440" s="2" t="s">
        <v>505</v>
      </c>
      <c r="F440" s="2" t="str">
        <f t="shared" si="12"/>
        <v>1327022060001</v>
      </c>
      <c r="G440" s="2" t="s">
        <v>34</v>
      </c>
      <c r="H440" s="4">
        <v>290.39999999999998</v>
      </c>
      <c r="I440" s="4">
        <v>0</v>
      </c>
      <c r="J440" s="4">
        <v>290.39999999999998</v>
      </c>
      <c r="K440" s="4">
        <v>290.39999999999998</v>
      </c>
      <c r="L440" s="4">
        <v>290.39999999999998</v>
      </c>
      <c r="M440" s="4">
        <v>290.39999999999998</v>
      </c>
      <c r="N440" s="4">
        <v>0</v>
      </c>
      <c r="O440" s="4">
        <v>0</v>
      </c>
      <c r="P440">
        <f>INDEX(Full1!J:J,MATCH(F440,Full1!D:D,0))</f>
        <v>290.39999999999998</v>
      </c>
      <c r="Q440" s="6">
        <f t="shared" si="13"/>
        <v>0</v>
      </c>
    </row>
    <row r="441" spans="1:17" hidden="1" x14ac:dyDescent="0.25">
      <c r="A441" s="2">
        <v>1</v>
      </c>
      <c r="B441" s="2">
        <v>32702</v>
      </c>
      <c r="C441" s="2" t="s">
        <v>505</v>
      </c>
      <c r="D441" s="2">
        <v>2160001</v>
      </c>
      <c r="E441" s="2" t="s">
        <v>505</v>
      </c>
      <c r="F441" s="2" t="str">
        <f t="shared" si="12"/>
        <v>1327022160001</v>
      </c>
      <c r="G441" s="2" t="s">
        <v>35</v>
      </c>
      <c r="H441" s="4">
        <v>100</v>
      </c>
      <c r="I441" s="4">
        <v>0</v>
      </c>
      <c r="J441" s="4">
        <v>100</v>
      </c>
      <c r="K441" s="4">
        <v>0</v>
      </c>
      <c r="L441" s="4">
        <v>0</v>
      </c>
      <c r="M441" s="4">
        <v>0</v>
      </c>
      <c r="N441" s="4">
        <v>0</v>
      </c>
      <c r="O441" s="4">
        <v>100</v>
      </c>
      <c r="P441">
        <f>INDEX(Full1!J:J,MATCH(F441,Full1!D:D,0))</f>
        <v>0</v>
      </c>
      <c r="Q441" s="6">
        <f t="shared" si="13"/>
        <v>0</v>
      </c>
    </row>
    <row r="442" spans="1:17" hidden="1" x14ac:dyDescent="0.25">
      <c r="A442" s="2">
        <v>1</v>
      </c>
      <c r="B442" s="2">
        <v>32702</v>
      </c>
      <c r="C442" s="2" t="s">
        <v>505</v>
      </c>
      <c r="D442" s="2">
        <v>2160002</v>
      </c>
      <c r="E442" s="2" t="s">
        <v>505</v>
      </c>
      <c r="F442" s="2" t="str">
        <f t="shared" si="12"/>
        <v>1327022160002</v>
      </c>
      <c r="G442" s="2" t="s">
        <v>36</v>
      </c>
      <c r="H442" s="4">
        <v>800</v>
      </c>
      <c r="I442" s="4">
        <v>0</v>
      </c>
      <c r="J442" s="4">
        <v>800</v>
      </c>
      <c r="K442" s="4">
        <v>759.26</v>
      </c>
      <c r="L442" s="4">
        <v>759.26</v>
      </c>
      <c r="M442" s="4">
        <v>759.26</v>
      </c>
      <c r="N442" s="4">
        <v>0</v>
      </c>
      <c r="O442" s="4">
        <v>40.74</v>
      </c>
      <c r="P442">
        <f>INDEX(Full1!J:J,MATCH(F442,Full1!D:D,0))</f>
        <v>759.26</v>
      </c>
      <c r="Q442" s="6">
        <f t="shared" si="13"/>
        <v>0</v>
      </c>
    </row>
    <row r="443" spans="1:17" hidden="1" x14ac:dyDescent="0.25">
      <c r="A443" s="2">
        <v>1</v>
      </c>
      <c r="B443" s="2">
        <v>32702</v>
      </c>
      <c r="C443" s="2" t="s">
        <v>505</v>
      </c>
      <c r="D443" s="2">
        <v>2200001</v>
      </c>
      <c r="E443" s="2" t="s">
        <v>505</v>
      </c>
      <c r="F443" s="2" t="str">
        <f t="shared" si="12"/>
        <v>1327022200001</v>
      </c>
      <c r="G443" s="2" t="s">
        <v>37</v>
      </c>
      <c r="H443" s="4">
        <v>0</v>
      </c>
      <c r="I443" s="4">
        <v>0</v>
      </c>
      <c r="J443" s="4">
        <v>0</v>
      </c>
      <c r="K443" s="4">
        <v>66.239999999999995</v>
      </c>
      <c r="L443" s="4">
        <v>66.239999999999995</v>
      </c>
      <c r="M443" s="4">
        <v>66.239999999999995</v>
      </c>
      <c r="N443" s="4">
        <v>0</v>
      </c>
      <c r="O443" s="4">
        <v>-66.239999999999995</v>
      </c>
      <c r="P443">
        <f>INDEX(Full1!J:J,MATCH(F443,Full1!D:D,0))</f>
        <v>66.239999999999995</v>
      </c>
      <c r="Q443" s="6">
        <f t="shared" si="13"/>
        <v>0</v>
      </c>
    </row>
    <row r="444" spans="1:17" hidden="1" x14ac:dyDescent="0.25">
      <c r="A444" s="2">
        <v>1</v>
      </c>
      <c r="B444" s="2">
        <v>32702</v>
      </c>
      <c r="C444" s="2" t="s">
        <v>505</v>
      </c>
      <c r="D444" s="2">
        <v>2200010</v>
      </c>
      <c r="E444" s="2" t="s">
        <v>505</v>
      </c>
      <c r="F444" s="2" t="str">
        <f t="shared" si="12"/>
        <v>1327022200010</v>
      </c>
      <c r="G444" s="2" t="s">
        <v>38</v>
      </c>
      <c r="H444" s="4">
        <v>762.3</v>
      </c>
      <c r="I444" s="4">
        <v>0</v>
      </c>
      <c r="J444" s="4">
        <v>762.3</v>
      </c>
      <c r="K444" s="4">
        <v>762.3</v>
      </c>
      <c r="L444" s="4">
        <v>454.63</v>
      </c>
      <c r="M444" s="4">
        <v>454.63</v>
      </c>
      <c r="N444" s="4">
        <v>0</v>
      </c>
      <c r="O444" s="4">
        <v>307.67</v>
      </c>
      <c r="P444">
        <f>INDEX(Full1!J:J,MATCH(F444,Full1!D:D,0))</f>
        <v>454.63</v>
      </c>
      <c r="Q444" s="6">
        <f t="shared" si="13"/>
        <v>0</v>
      </c>
    </row>
    <row r="445" spans="1:17" hidden="1" x14ac:dyDescent="0.25">
      <c r="A445" s="2">
        <v>1</v>
      </c>
      <c r="B445" s="2">
        <v>32702</v>
      </c>
      <c r="C445" s="2" t="s">
        <v>505</v>
      </c>
      <c r="D445" s="2">
        <v>2220001</v>
      </c>
      <c r="E445" s="2" t="s">
        <v>505</v>
      </c>
      <c r="F445" s="2" t="str">
        <f t="shared" si="12"/>
        <v>1327022220001</v>
      </c>
      <c r="G445" s="2" t="s">
        <v>39</v>
      </c>
      <c r="H445" s="4">
        <v>500</v>
      </c>
      <c r="I445" s="4">
        <v>0</v>
      </c>
      <c r="J445" s="4">
        <v>500</v>
      </c>
      <c r="K445" s="4">
        <v>440.59</v>
      </c>
      <c r="L445" s="4">
        <v>257.89</v>
      </c>
      <c r="M445" s="4">
        <v>257.89</v>
      </c>
      <c r="N445" s="4">
        <v>0</v>
      </c>
      <c r="O445" s="4">
        <v>242.11</v>
      </c>
      <c r="P445">
        <f>INDEX(Full1!J:J,MATCH(F445,Full1!D:D,0))</f>
        <v>257.89</v>
      </c>
      <c r="Q445" s="6">
        <f t="shared" si="13"/>
        <v>0</v>
      </c>
    </row>
    <row r="446" spans="1:17" hidden="1" x14ac:dyDescent="0.25">
      <c r="A446" s="2">
        <v>1</v>
      </c>
      <c r="B446" s="2">
        <v>33000</v>
      </c>
      <c r="C446" s="2" t="s">
        <v>504</v>
      </c>
      <c r="D446" s="2">
        <v>1300001</v>
      </c>
      <c r="E446" s="2" t="s">
        <v>504</v>
      </c>
      <c r="F446" s="2" t="str">
        <f t="shared" si="12"/>
        <v>1330001300001</v>
      </c>
      <c r="G446" s="2" t="s">
        <v>18</v>
      </c>
      <c r="H446" s="4">
        <v>55372.87</v>
      </c>
      <c r="I446" s="4">
        <v>22474.91</v>
      </c>
      <c r="J446" s="4">
        <v>77847.78</v>
      </c>
      <c r="K446" s="4">
        <v>46358.94</v>
      </c>
      <c r="L446" s="4">
        <v>46358.94</v>
      </c>
      <c r="M446" s="4">
        <v>46358.94</v>
      </c>
      <c r="N446" s="4">
        <v>0</v>
      </c>
      <c r="O446" s="4">
        <v>31488.84</v>
      </c>
      <c r="P446">
        <f>INDEX(Full1!J:J,MATCH(F446,Full1!D:D,0))</f>
        <v>46358.94</v>
      </c>
      <c r="Q446" s="6">
        <f t="shared" si="13"/>
        <v>0</v>
      </c>
    </row>
    <row r="447" spans="1:17" hidden="1" x14ac:dyDescent="0.25">
      <c r="A447" s="2">
        <v>1</v>
      </c>
      <c r="B447" s="2">
        <v>33000</v>
      </c>
      <c r="C447" s="2" t="s">
        <v>504</v>
      </c>
      <c r="D447" s="2">
        <v>1300002</v>
      </c>
      <c r="E447" s="2" t="s">
        <v>504</v>
      </c>
      <c r="F447" s="2" t="str">
        <f t="shared" si="12"/>
        <v>1330001300002</v>
      </c>
      <c r="G447" s="2" t="s">
        <v>19</v>
      </c>
      <c r="H447" s="4">
        <v>15980.66</v>
      </c>
      <c r="I447" s="4">
        <v>0</v>
      </c>
      <c r="J447" s="4">
        <v>15980.66</v>
      </c>
      <c r="K447" s="4">
        <v>12405.67</v>
      </c>
      <c r="L447" s="4">
        <v>12405.67</v>
      </c>
      <c r="M447" s="4">
        <v>12405.67</v>
      </c>
      <c r="N447" s="4">
        <v>0</v>
      </c>
      <c r="O447" s="4">
        <v>3574.99</v>
      </c>
      <c r="P447">
        <f>INDEX(Full1!J:J,MATCH(F447,Full1!D:D,0))</f>
        <v>12405.67</v>
      </c>
      <c r="Q447" s="6">
        <f t="shared" si="13"/>
        <v>0</v>
      </c>
    </row>
    <row r="448" spans="1:17" hidden="1" x14ac:dyDescent="0.25">
      <c r="A448" s="2">
        <v>1</v>
      </c>
      <c r="B448" s="2">
        <v>33000</v>
      </c>
      <c r="C448" s="2" t="s">
        <v>504</v>
      </c>
      <c r="D448" s="2">
        <v>1300201</v>
      </c>
      <c r="E448" s="2" t="s">
        <v>504</v>
      </c>
      <c r="F448" s="2" t="str">
        <f t="shared" si="12"/>
        <v>1330001300201</v>
      </c>
      <c r="G448" s="2" t="s">
        <v>21</v>
      </c>
      <c r="H448" s="4">
        <v>32675.02</v>
      </c>
      <c r="I448" s="4">
        <v>-4000</v>
      </c>
      <c r="J448" s="4">
        <v>28675.02</v>
      </c>
      <c r="K448" s="4">
        <v>25627.98</v>
      </c>
      <c r="L448" s="4">
        <v>25627.98</v>
      </c>
      <c r="M448" s="4">
        <v>25627.98</v>
      </c>
      <c r="N448" s="4">
        <v>0</v>
      </c>
      <c r="O448" s="4">
        <v>3047.04</v>
      </c>
      <c r="P448">
        <f>INDEX(Full1!J:J,MATCH(F448,Full1!D:D,0))</f>
        <v>25627.98</v>
      </c>
      <c r="Q448" s="6">
        <f t="shared" si="13"/>
        <v>0</v>
      </c>
    </row>
    <row r="449" spans="1:17" hidden="1" x14ac:dyDescent="0.25">
      <c r="A449" s="2">
        <v>1</v>
      </c>
      <c r="B449" s="2">
        <v>33000</v>
      </c>
      <c r="C449" s="2" t="s">
        <v>504</v>
      </c>
      <c r="D449" s="2">
        <v>1300202</v>
      </c>
      <c r="E449" s="2" t="s">
        <v>504</v>
      </c>
      <c r="F449" s="2" t="str">
        <f t="shared" si="12"/>
        <v>1330001300202</v>
      </c>
      <c r="G449" s="2" t="s">
        <v>22</v>
      </c>
      <c r="H449" s="4">
        <v>36498.839999999997</v>
      </c>
      <c r="I449" s="4">
        <v>-4000</v>
      </c>
      <c r="J449" s="4">
        <v>32498.84</v>
      </c>
      <c r="K449" s="4">
        <v>27918.240000000002</v>
      </c>
      <c r="L449" s="4">
        <v>27918.240000000002</v>
      </c>
      <c r="M449" s="4">
        <v>27918.240000000002</v>
      </c>
      <c r="N449" s="4">
        <v>0</v>
      </c>
      <c r="O449" s="4">
        <v>4580.6000000000004</v>
      </c>
      <c r="P449">
        <f>INDEX(Full1!J:J,MATCH(F449,Full1!D:D,0))</f>
        <v>27918.240000000002</v>
      </c>
      <c r="Q449" s="6">
        <f t="shared" si="13"/>
        <v>0</v>
      </c>
    </row>
    <row r="450" spans="1:17" hidden="1" x14ac:dyDescent="0.25">
      <c r="A450" s="2">
        <v>1</v>
      </c>
      <c r="B450" s="2">
        <v>33000</v>
      </c>
      <c r="C450" s="2" t="s">
        <v>504</v>
      </c>
      <c r="D450" s="2">
        <v>1310001</v>
      </c>
      <c r="E450" s="2" t="s">
        <v>504</v>
      </c>
      <c r="F450" s="2" t="str">
        <f t="shared" si="12"/>
        <v>1330001310001</v>
      </c>
      <c r="G450" s="2" t="s">
        <v>23</v>
      </c>
      <c r="H450" s="4">
        <v>16962.259999999998</v>
      </c>
      <c r="I450" s="4">
        <v>0</v>
      </c>
      <c r="J450" s="4">
        <v>16962.259999999998</v>
      </c>
      <c r="K450" s="4">
        <v>28671.72</v>
      </c>
      <c r="L450" s="4">
        <v>28671.72</v>
      </c>
      <c r="M450" s="4">
        <v>28671.72</v>
      </c>
      <c r="N450" s="4">
        <v>0</v>
      </c>
      <c r="O450" s="4">
        <v>-11709.46</v>
      </c>
      <c r="P450">
        <f>INDEX(Full1!J:J,MATCH(F450,Full1!D:D,0))</f>
        <v>28671.72</v>
      </c>
      <c r="Q450" s="6">
        <f t="shared" si="13"/>
        <v>0</v>
      </c>
    </row>
    <row r="451" spans="1:17" hidden="1" x14ac:dyDescent="0.25">
      <c r="A451" s="2">
        <v>1</v>
      </c>
      <c r="B451" s="2">
        <v>33000</v>
      </c>
      <c r="C451" s="2" t="s">
        <v>504</v>
      </c>
      <c r="D451" s="2">
        <v>1310002</v>
      </c>
      <c r="E451" s="2" t="s">
        <v>504</v>
      </c>
      <c r="F451" s="2" t="str">
        <f t="shared" ref="F451:F514" si="14">_xlfn.CONCAT(A451,B451,D451)</f>
        <v>1330001310002</v>
      </c>
      <c r="G451" s="2" t="s">
        <v>24</v>
      </c>
      <c r="H451" s="4">
        <v>3264.86</v>
      </c>
      <c r="I451" s="4">
        <v>0</v>
      </c>
      <c r="J451" s="4">
        <v>3264.86</v>
      </c>
      <c r="K451" s="4">
        <v>3297.4</v>
      </c>
      <c r="L451" s="4">
        <v>3297.4</v>
      </c>
      <c r="M451" s="4">
        <v>3297.4</v>
      </c>
      <c r="N451" s="4">
        <v>0</v>
      </c>
      <c r="O451" s="4">
        <v>-32.54</v>
      </c>
      <c r="P451">
        <f>INDEX(Full1!J:J,MATCH(F451,Full1!D:D,0))</f>
        <v>3297.4</v>
      </c>
      <c r="Q451" s="6">
        <f t="shared" ref="Q451:Q514" si="15">+L451-P451</f>
        <v>0</v>
      </c>
    </row>
    <row r="452" spans="1:17" hidden="1" x14ac:dyDescent="0.25">
      <c r="A452" s="2">
        <v>1</v>
      </c>
      <c r="B452" s="2">
        <v>33000</v>
      </c>
      <c r="C452" s="2" t="s">
        <v>504</v>
      </c>
      <c r="D452" s="2">
        <v>1310003</v>
      </c>
      <c r="E452" s="2" t="s">
        <v>504</v>
      </c>
      <c r="F452" s="2" t="str">
        <f t="shared" si="14"/>
        <v>1330001310003</v>
      </c>
      <c r="G452" s="2" t="s">
        <v>25</v>
      </c>
      <c r="H452" s="4">
        <v>13471.5</v>
      </c>
      <c r="I452" s="4">
        <v>0</v>
      </c>
      <c r="J452" s="4">
        <v>13471.5</v>
      </c>
      <c r="K452" s="4">
        <v>17862.740000000002</v>
      </c>
      <c r="L452" s="4">
        <v>17862.740000000002</v>
      </c>
      <c r="M452" s="4">
        <v>17862.740000000002</v>
      </c>
      <c r="N452" s="4">
        <v>0</v>
      </c>
      <c r="O452" s="4">
        <v>-4391.24</v>
      </c>
      <c r="P452">
        <f>INDEX(Full1!J:J,MATCH(F452,Full1!D:D,0))</f>
        <v>17862.740000000002</v>
      </c>
      <c r="Q452" s="6">
        <f t="shared" si="15"/>
        <v>0</v>
      </c>
    </row>
    <row r="453" spans="1:17" hidden="1" x14ac:dyDescent="0.25">
      <c r="A453" s="2">
        <v>1</v>
      </c>
      <c r="B453" s="2">
        <v>33000</v>
      </c>
      <c r="C453" s="2" t="s">
        <v>504</v>
      </c>
      <c r="D453" s="2">
        <v>1310004</v>
      </c>
      <c r="E453" s="2" t="s">
        <v>504</v>
      </c>
      <c r="F453" s="2" t="str">
        <f t="shared" si="14"/>
        <v>1330001310004</v>
      </c>
      <c r="G453" s="2" t="s">
        <v>26</v>
      </c>
      <c r="H453" s="4">
        <v>18524.939999999999</v>
      </c>
      <c r="I453" s="4">
        <v>0</v>
      </c>
      <c r="J453" s="4">
        <v>18524.939999999999</v>
      </c>
      <c r="K453" s="4">
        <v>26790.12</v>
      </c>
      <c r="L453" s="4">
        <v>26790.12</v>
      </c>
      <c r="M453" s="4">
        <v>26790.12</v>
      </c>
      <c r="N453" s="4">
        <v>0</v>
      </c>
      <c r="O453" s="4">
        <v>-8265.18</v>
      </c>
      <c r="P453">
        <f>INDEX(Full1!J:J,MATCH(F453,Full1!D:D,0))</f>
        <v>26790.12</v>
      </c>
      <c r="Q453" s="6">
        <f t="shared" si="15"/>
        <v>0</v>
      </c>
    </row>
    <row r="454" spans="1:17" hidden="1" x14ac:dyDescent="0.25">
      <c r="A454" s="2">
        <v>1</v>
      </c>
      <c r="B454" s="2">
        <v>33000</v>
      </c>
      <c r="C454" s="2" t="s">
        <v>504</v>
      </c>
      <c r="D454" s="2">
        <v>1500002</v>
      </c>
      <c r="E454" s="2" t="s">
        <v>504</v>
      </c>
      <c r="F454" s="2" t="str">
        <f t="shared" si="14"/>
        <v>1330001500002</v>
      </c>
      <c r="G454" s="2" t="s">
        <v>29</v>
      </c>
      <c r="H454" s="4">
        <v>0</v>
      </c>
      <c r="I454" s="4">
        <v>1183.3800000000001</v>
      </c>
      <c r="J454" s="4">
        <v>1183.3800000000001</v>
      </c>
      <c r="K454" s="4">
        <v>763.51</v>
      </c>
      <c r="L454" s="4">
        <v>763.51</v>
      </c>
      <c r="M454" s="4">
        <v>763.51</v>
      </c>
      <c r="N454" s="4">
        <v>0</v>
      </c>
      <c r="O454" s="4">
        <v>419.87</v>
      </c>
      <c r="P454">
        <f>INDEX(Full1!J:J,MATCH(F454,Full1!D:D,0))</f>
        <v>763.51</v>
      </c>
      <c r="Q454" s="6">
        <f t="shared" si="15"/>
        <v>0</v>
      </c>
    </row>
    <row r="455" spans="1:17" hidden="1" x14ac:dyDescent="0.25">
      <c r="A455" s="2">
        <v>1</v>
      </c>
      <c r="B455" s="2">
        <v>33000</v>
      </c>
      <c r="C455" s="2" t="s">
        <v>504</v>
      </c>
      <c r="D455" s="2">
        <v>1500003</v>
      </c>
      <c r="E455" s="2" t="s">
        <v>504</v>
      </c>
      <c r="F455" s="2" t="str">
        <f t="shared" si="14"/>
        <v>1330001500003</v>
      </c>
      <c r="G455" s="2" t="s">
        <v>30</v>
      </c>
      <c r="H455" s="4">
        <v>0</v>
      </c>
      <c r="I455" s="4">
        <v>0</v>
      </c>
      <c r="J455" s="4">
        <v>0</v>
      </c>
      <c r="K455" s="4">
        <v>554.42999999999995</v>
      </c>
      <c r="L455" s="4">
        <v>554.42999999999995</v>
      </c>
      <c r="M455" s="4">
        <v>554.42999999999995</v>
      </c>
      <c r="N455" s="4">
        <v>0</v>
      </c>
      <c r="O455" s="4">
        <v>-554.42999999999995</v>
      </c>
      <c r="P455">
        <f>INDEX(Full1!J:J,MATCH(F455,Full1!D:D,0))</f>
        <v>554.42999999999995</v>
      </c>
      <c r="Q455" s="6">
        <f t="shared" si="15"/>
        <v>0</v>
      </c>
    </row>
    <row r="456" spans="1:17" hidden="1" x14ac:dyDescent="0.25">
      <c r="A456" s="2">
        <v>1</v>
      </c>
      <c r="B456" s="2">
        <v>33000</v>
      </c>
      <c r="C456" s="2" t="s">
        <v>504</v>
      </c>
      <c r="D456" s="2">
        <v>1600001</v>
      </c>
      <c r="E456" s="2" t="s">
        <v>504</v>
      </c>
      <c r="F456" s="2" t="str">
        <f t="shared" si="14"/>
        <v>1330001600001</v>
      </c>
      <c r="G456" s="2" t="s">
        <v>33</v>
      </c>
      <c r="H456" s="4">
        <v>59287.85</v>
      </c>
      <c r="I456" s="4">
        <v>7386.5</v>
      </c>
      <c r="J456" s="4">
        <v>66674.350000000006</v>
      </c>
      <c r="K456" s="4">
        <v>61496.41</v>
      </c>
      <c r="L456" s="4">
        <v>61496.41</v>
      </c>
      <c r="M456" s="4">
        <v>61496.41</v>
      </c>
      <c r="N456" s="4">
        <v>0</v>
      </c>
      <c r="O456" s="4">
        <v>5177.9399999999996</v>
      </c>
      <c r="P456">
        <f>INDEX(Full1!J:J,MATCH(F456,Full1!D:D,0))</f>
        <v>61496.41</v>
      </c>
      <c r="Q456" s="6">
        <f t="shared" si="15"/>
        <v>0</v>
      </c>
    </row>
    <row r="457" spans="1:17" hidden="1" x14ac:dyDescent="0.25">
      <c r="A457" s="2">
        <v>1</v>
      </c>
      <c r="B457" s="2">
        <v>33000</v>
      </c>
      <c r="C457" s="2" t="s">
        <v>505</v>
      </c>
      <c r="D457" s="2">
        <v>2060001</v>
      </c>
      <c r="E457" s="2" t="s">
        <v>505</v>
      </c>
      <c r="F457" s="2" t="str">
        <f t="shared" si="14"/>
        <v>1330002060001</v>
      </c>
      <c r="G457" s="2" t="s">
        <v>34</v>
      </c>
      <c r="H457" s="4">
        <v>675.18</v>
      </c>
      <c r="I457" s="4">
        <v>0</v>
      </c>
      <c r="J457" s="4">
        <v>675.18</v>
      </c>
      <c r="K457" s="4">
        <v>675.18</v>
      </c>
      <c r="L457" s="4">
        <v>618.97</v>
      </c>
      <c r="M457" s="4">
        <v>618.97</v>
      </c>
      <c r="N457" s="4">
        <v>0</v>
      </c>
      <c r="O457" s="4">
        <v>56.21</v>
      </c>
      <c r="P457">
        <f>INDEX(Full1!J:J,MATCH(F457,Full1!D:D,0))</f>
        <v>618.97</v>
      </c>
      <c r="Q457" s="6">
        <f t="shared" si="15"/>
        <v>0</v>
      </c>
    </row>
    <row r="458" spans="1:17" hidden="1" x14ac:dyDescent="0.25">
      <c r="A458" s="2">
        <v>1</v>
      </c>
      <c r="B458" s="2">
        <v>33000</v>
      </c>
      <c r="C458" s="2" t="s">
        <v>505</v>
      </c>
      <c r="D458" s="2">
        <v>2160001</v>
      </c>
      <c r="E458" s="2" t="s">
        <v>505</v>
      </c>
      <c r="F458" s="2" t="str">
        <f t="shared" si="14"/>
        <v>1330002160001</v>
      </c>
      <c r="G458" s="2" t="s">
        <v>35</v>
      </c>
      <c r="H458" s="4">
        <v>400</v>
      </c>
      <c r="I458" s="4">
        <v>0</v>
      </c>
      <c r="J458" s="4">
        <v>400</v>
      </c>
      <c r="K458" s="4">
        <v>87</v>
      </c>
      <c r="L458" s="4">
        <v>87</v>
      </c>
      <c r="M458" s="4">
        <v>87</v>
      </c>
      <c r="N458" s="4">
        <v>0</v>
      </c>
      <c r="O458" s="4">
        <v>313</v>
      </c>
      <c r="P458">
        <f>INDEX(Full1!J:J,MATCH(F458,Full1!D:D,0))</f>
        <v>87</v>
      </c>
      <c r="Q458" s="6">
        <f t="shared" si="15"/>
        <v>0</v>
      </c>
    </row>
    <row r="459" spans="1:17" hidden="1" x14ac:dyDescent="0.25">
      <c r="A459" s="2">
        <v>1</v>
      </c>
      <c r="B459" s="2">
        <v>33000</v>
      </c>
      <c r="C459" s="2" t="s">
        <v>505</v>
      </c>
      <c r="D459" s="2">
        <v>2160002</v>
      </c>
      <c r="E459" s="2" t="s">
        <v>505</v>
      </c>
      <c r="F459" s="2" t="str">
        <f t="shared" si="14"/>
        <v>1330002160002</v>
      </c>
      <c r="G459" s="2" t="s">
        <v>36</v>
      </c>
      <c r="H459" s="4">
        <v>600</v>
      </c>
      <c r="I459" s="4">
        <v>0</v>
      </c>
      <c r="J459" s="4">
        <v>600</v>
      </c>
      <c r="K459" s="4">
        <v>0</v>
      </c>
      <c r="L459" s="4">
        <v>0</v>
      </c>
      <c r="M459" s="4">
        <v>0</v>
      </c>
      <c r="N459" s="4">
        <v>0</v>
      </c>
      <c r="O459" s="4">
        <v>600</v>
      </c>
      <c r="P459">
        <f>INDEX(Full1!J:J,MATCH(F459,Full1!D:D,0))</f>
        <v>0</v>
      </c>
      <c r="Q459" s="6">
        <f t="shared" si="15"/>
        <v>0</v>
      </c>
    </row>
    <row r="460" spans="1:17" hidden="1" x14ac:dyDescent="0.25">
      <c r="A460" s="2">
        <v>1</v>
      </c>
      <c r="B460" s="2">
        <v>33000</v>
      </c>
      <c r="C460" s="2" t="s">
        <v>505</v>
      </c>
      <c r="D460" s="2">
        <v>2200001</v>
      </c>
      <c r="E460" s="2" t="s">
        <v>505</v>
      </c>
      <c r="F460" s="2" t="str">
        <f t="shared" si="14"/>
        <v>1330002200001</v>
      </c>
      <c r="G460" s="2" t="s">
        <v>37</v>
      </c>
      <c r="H460" s="4">
        <v>0</v>
      </c>
      <c r="I460" s="4">
        <v>0</v>
      </c>
      <c r="J460" s="4">
        <v>0</v>
      </c>
      <c r="K460" s="4">
        <v>104.08</v>
      </c>
      <c r="L460" s="4">
        <v>104.08</v>
      </c>
      <c r="M460" s="4">
        <v>104.08</v>
      </c>
      <c r="N460" s="4">
        <v>0</v>
      </c>
      <c r="O460" s="4">
        <v>-104.08</v>
      </c>
      <c r="P460">
        <f>INDEX(Full1!J:J,MATCH(F460,Full1!D:D,0))</f>
        <v>104.08</v>
      </c>
      <c r="Q460" s="6">
        <f t="shared" si="15"/>
        <v>0</v>
      </c>
    </row>
    <row r="461" spans="1:17" hidden="1" x14ac:dyDescent="0.25">
      <c r="A461" s="2">
        <v>1</v>
      </c>
      <c r="B461" s="2">
        <v>33000</v>
      </c>
      <c r="C461" s="2" t="s">
        <v>505</v>
      </c>
      <c r="D461" s="2">
        <v>2200010</v>
      </c>
      <c r="E461" s="2" t="s">
        <v>505</v>
      </c>
      <c r="F461" s="2" t="str">
        <f t="shared" si="14"/>
        <v>1330002200010</v>
      </c>
      <c r="G461" s="2" t="s">
        <v>38</v>
      </c>
      <c r="H461" s="4">
        <v>1582.68</v>
      </c>
      <c r="I461" s="4">
        <v>0</v>
      </c>
      <c r="J461" s="4">
        <v>1582.68</v>
      </c>
      <c r="K461" s="4">
        <v>1833.39</v>
      </c>
      <c r="L461" s="4">
        <v>887.64</v>
      </c>
      <c r="M461" s="4">
        <v>887.64</v>
      </c>
      <c r="N461" s="4">
        <v>0</v>
      </c>
      <c r="O461" s="4">
        <v>695.04</v>
      </c>
      <c r="P461">
        <f>INDEX(Full1!J:J,MATCH(F461,Full1!D:D,0))</f>
        <v>887.64</v>
      </c>
      <c r="Q461" s="6">
        <f t="shared" si="15"/>
        <v>0</v>
      </c>
    </row>
    <row r="462" spans="1:17" hidden="1" x14ac:dyDescent="0.25">
      <c r="A462" s="2">
        <v>1</v>
      </c>
      <c r="B462" s="2">
        <v>33000</v>
      </c>
      <c r="C462" s="2" t="s">
        <v>505</v>
      </c>
      <c r="D462" s="2">
        <v>2220001</v>
      </c>
      <c r="E462" s="2" t="s">
        <v>505</v>
      </c>
      <c r="F462" s="2" t="str">
        <f t="shared" si="14"/>
        <v>1330002220001</v>
      </c>
      <c r="G462" s="2" t="s">
        <v>39</v>
      </c>
      <c r="H462" s="4">
        <v>2750.05</v>
      </c>
      <c r="I462" s="4">
        <v>0</v>
      </c>
      <c r="J462" s="4">
        <v>2750.05</v>
      </c>
      <c r="K462" s="4">
        <v>1320.49</v>
      </c>
      <c r="L462" s="4">
        <v>608.07000000000005</v>
      </c>
      <c r="M462" s="4">
        <v>608.07000000000005</v>
      </c>
      <c r="N462" s="4">
        <v>0</v>
      </c>
      <c r="O462" s="4">
        <v>2141.98</v>
      </c>
      <c r="P462">
        <f>INDEX(Full1!J:J,MATCH(F462,Full1!D:D,0))</f>
        <v>608.07000000000005</v>
      </c>
      <c r="Q462" s="6">
        <f t="shared" si="15"/>
        <v>0</v>
      </c>
    </row>
    <row r="463" spans="1:17" hidden="1" x14ac:dyDescent="0.25">
      <c r="A463" s="2">
        <v>1</v>
      </c>
      <c r="B463" s="2">
        <v>33000</v>
      </c>
      <c r="C463" s="2" t="s">
        <v>505</v>
      </c>
      <c r="D463" s="2">
        <v>2279940</v>
      </c>
      <c r="E463" s="2" t="s">
        <v>505</v>
      </c>
      <c r="F463" s="2" t="str">
        <f t="shared" si="14"/>
        <v>1330002279940</v>
      </c>
      <c r="G463" s="2" t="s">
        <v>41</v>
      </c>
      <c r="H463" s="4">
        <v>500</v>
      </c>
      <c r="I463" s="4">
        <v>0</v>
      </c>
      <c r="J463" s="4">
        <v>500</v>
      </c>
      <c r="K463" s="4">
        <v>457.23</v>
      </c>
      <c r="L463" s="4">
        <v>457.23</v>
      </c>
      <c r="M463" s="4">
        <v>457.23</v>
      </c>
      <c r="N463" s="4">
        <v>0</v>
      </c>
      <c r="O463" s="4">
        <v>42.77</v>
      </c>
      <c r="P463">
        <f>INDEX(Full1!J:J,MATCH(F463,Full1!D:D,0))</f>
        <v>457.23</v>
      </c>
      <c r="Q463" s="6">
        <f t="shared" si="15"/>
        <v>0</v>
      </c>
    </row>
    <row r="464" spans="1:17" hidden="1" x14ac:dyDescent="0.25">
      <c r="A464" s="2">
        <v>1</v>
      </c>
      <c r="B464" s="2">
        <v>33210</v>
      </c>
      <c r="C464" s="2" t="s">
        <v>504</v>
      </c>
      <c r="D464" s="2">
        <v>1300001</v>
      </c>
      <c r="E464" s="2" t="s">
        <v>504</v>
      </c>
      <c r="F464" s="2" t="str">
        <f t="shared" si="14"/>
        <v>1332101300001</v>
      </c>
      <c r="G464" s="2" t="s">
        <v>18</v>
      </c>
      <c r="H464" s="4">
        <v>60606.18</v>
      </c>
      <c r="I464" s="4">
        <v>0</v>
      </c>
      <c r="J464" s="4">
        <v>60606.18</v>
      </c>
      <c r="K464" s="4">
        <v>58086.52</v>
      </c>
      <c r="L464" s="4">
        <v>58086.52</v>
      </c>
      <c r="M464" s="4">
        <v>58086.52</v>
      </c>
      <c r="N464" s="4">
        <v>0</v>
      </c>
      <c r="O464" s="4">
        <v>2519.66</v>
      </c>
      <c r="P464">
        <f>INDEX(Full1!J:J,MATCH(F464,Full1!D:D,0))</f>
        <v>58086.52</v>
      </c>
      <c r="Q464" s="6">
        <f t="shared" si="15"/>
        <v>0</v>
      </c>
    </row>
    <row r="465" spans="1:17" hidden="1" x14ac:dyDescent="0.25">
      <c r="A465" s="2">
        <v>1</v>
      </c>
      <c r="B465" s="2">
        <v>33210</v>
      </c>
      <c r="C465" s="2" t="s">
        <v>504</v>
      </c>
      <c r="D465" s="2">
        <v>1300002</v>
      </c>
      <c r="E465" s="2" t="s">
        <v>504</v>
      </c>
      <c r="F465" s="2" t="str">
        <f t="shared" si="14"/>
        <v>1332101300002</v>
      </c>
      <c r="G465" s="2" t="s">
        <v>19</v>
      </c>
      <c r="H465" s="4">
        <v>20611.55</v>
      </c>
      <c r="I465" s="4">
        <v>0</v>
      </c>
      <c r="J465" s="4">
        <v>20611.55</v>
      </c>
      <c r="K465" s="4">
        <v>19990.099999999999</v>
      </c>
      <c r="L465" s="4">
        <v>19990.099999999999</v>
      </c>
      <c r="M465" s="4">
        <v>19990.099999999999</v>
      </c>
      <c r="N465" s="4">
        <v>0</v>
      </c>
      <c r="O465" s="4">
        <v>621.45000000000005</v>
      </c>
      <c r="P465">
        <f>INDEX(Full1!J:J,MATCH(F465,Full1!D:D,0))</f>
        <v>19990.099999999999</v>
      </c>
      <c r="Q465" s="6">
        <f t="shared" si="15"/>
        <v>0</v>
      </c>
    </row>
    <row r="466" spans="1:17" hidden="1" x14ac:dyDescent="0.25">
      <c r="A466" s="2">
        <v>1</v>
      </c>
      <c r="B466" s="2">
        <v>33210</v>
      </c>
      <c r="C466" s="2" t="s">
        <v>504</v>
      </c>
      <c r="D466" s="2">
        <v>1300101</v>
      </c>
      <c r="E466" s="2" t="s">
        <v>504</v>
      </c>
      <c r="F466" s="2" t="str">
        <f t="shared" si="14"/>
        <v>1332101300101</v>
      </c>
      <c r="G466" s="2" t="s">
        <v>20</v>
      </c>
      <c r="H466" s="4">
        <v>0</v>
      </c>
      <c r="I466" s="4">
        <v>0</v>
      </c>
      <c r="J466" s="4">
        <v>0</v>
      </c>
      <c r="K466" s="4">
        <v>357.85</v>
      </c>
      <c r="L466" s="4">
        <v>357.85</v>
      </c>
      <c r="M466" s="4">
        <v>357.85</v>
      </c>
      <c r="N466" s="4">
        <v>0</v>
      </c>
      <c r="O466" s="4">
        <v>-357.85</v>
      </c>
      <c r="P466">
        <f>INDEX(Full1!J:J,MATCH(F466,Full1!D:D,0))</f>
        <v>357.85</v>
      </c>
      <c r="Q466" s="6">
        <f t="shared" si="15"/>
        <v>0</v>
      </c>
    </row>
    <row r="467" spans="1:17" hidden="1" x14ac:dyDescent="0.25">
      <c r="A467" s="2">
        <v>1</v>
      </c>
      <c r="B467" s="2">
        <v>33210</v>
      </c>
      <c r="C467" s="2" t="s">
        <v>504</v>
      </c>
      <c r="D467" s="2">
        <v>1300201</v>
      </c>
      <c r="E467" s="2" t="s">
        <v>504</v>
      </c>
      <c r="F467" s="2" t="str">
        <f t="shared" si="14"/>
        <v>1332101300201</v>
      </c>
      <c r="G467" s="2" t="s">
        <v>21</v>
      </c>
      <c r="H467" s="4">
        <v>33809.72</v>
      </c>
      <c r="I467" s="4">
        <v>0</v>
      </c>
      <c r="J467" s="4">
        <v>33809.72</v>
      </c>
      <c r="K467" s="4">
        <v>32397.59</v>
      </c>
      <c r="L467" s="4">
        <v>32397.59</v>
      </c>
      <c r="M467" s="4">
        <v>32397.59</v>
      </c>
      <c r="N467" s="4">
        <v>0</v>
      </c>
      <c r="O467" s="4">
        <v>1412.13</v>
      </c>
      <c r="P467">
        <f>INDEX(Full1!J:J,MATCH(F467,Full1!D:D,0))</f>
        <v>32397.59</v>
      </c>
      <c r="Q467" s="6">
        <f t="shared" si="15"/>
        <v>0</v>
      </c>
    </row>
    <row r="468" spans="1:17" hidden="1" x14ac:dyDescent="0.25">
      <c r="A468" s="2">
        <v>1</v>
      </c>
      <c r="B468" s="2">
        <v>33210</v>
      </c>
      <c r="C468" s="2" t="s">
        <v>504</v>
      </c>
      <c r="D468" s="2">
        <v>1300202</v>
      </c>
      <c r="E468" s="2" t="s">
        <v>504</v>
      </c>
      <c r="F468" s="2" t="str">
        <f t="shared" si="14"/>
        <v>1332101300202</v>
      </c>
      <c r="G468" s="2" t="s">
        <v>22</v>
      </c>
      <c r="H468" s="4">
        <v>33622.68</v>
      </c>
      <c r="I468" s="4">
        <v>0</v>
      </c>
      <c r="J468" s="4">
        <v>33622.68</v>
      </c>
      <c r="K468" s="4">
        <v>32003.13</v>
      </c>
      <c r="L468" s="4">
        <v>32003.13</v>
      </c>
      <c r="M468" s="4">
        <v>32003.13</v>
      </c>
      <c r="N468" s="4">
        <v>0</v>
      </c>
      <c r="O468" s="4">
        <v>1619.55</v>
      </c>
      <c r="P468">
        <f>INDEX(Full1!J:J,MATCH(F468,Full1!D:D,0))</f>
        <v>32003.13</v>
      </c>
      <c r="Q468" s="6">
        <f t="shared" si="15"/>
        <v>0</v>
      </c>
    </row>
    <row r="469" spans="1:17" hidden="1" x14ac:dyDescent="0.25">
      <c r="A469" s="2">
        <v>1</v>
      </c>
      <c r="B469" s="2">
        <v>33210</v>
      </c>
      <c r="C469" s="2" t="s">
        <v>504</v>
      </c>
      <c r="D469" s="2">
        <v>1310001</v>
      </c>
      <c r="E469" s="2" t="s">
        <v>504</v>
      </c>
      <c r="F469" s="2" t="str">
        <f t="shared" si="14"/>
        <v>1332101310001</v>
      </c>
      <c r="G469" s="2" t="s">
        <v>23</v>
      </c>
      <c r="H469" s="4">
        <v>14915.02</v>
      </c>
      <c r="I469" s="4">
        <v>0</v>
      </c>
      <c r="J469" s="4">
        <v>14915.02</v>
      </c>
      <c r="K469" s="4">
        <v>26227</v>
      </c>
      <c r="L469" s="4">
        <v>26227</v>
      </c>
      <c r="M469" s="4">
        <v>26227</v>
      </c>
      <c r="N469" s="4">
        <v>0</v>
      </c>
      <c r="O469" s="4">
        <v>-11311.98</v>
      </c>
      <c r="P469">
        <f>INDEX(Full1!J:J,MATCH(F469,Full1!D:D,0))</f>
        <v>26227</v>
      </c>
      <c r="Q469" s="6">
        <f t="shared" si="15"/>
        <v>0</v>
      </c>
    </row>
    <row r="470" spans="1:17" hidden="1" x14ac:dyDescent="0.25">
      <c r="A470" s="2">
        <v>1</v>
      </c>
      <c r="B470" s="2">
        <v>33210</v>
      </c>
      <c r="C470" s="2" t="s">
        <v>504</v>
      </c>
      <c r="D470" s="2">
        <v>1310002</v>
      </c>
      <c r="E470" s="2" t="s">
        <v>504</v>
      </c>
      <c r="F470" s="2" t="str">
        <f t="shared" si="14"/>
        <v>1332101310002</v>
      </c>
      <c r="G470" s="2" t="s">
        <v>24</v>
      </c>
      <c r="H470" s="4">
        <v>541.55999999999995</v>
      </c>
      <c r="I470" s="4">
        <v>0</v>
      </c>
      <c r="J470" s="4">
        <v>541.55999999999995</v>
      </c>
      <c r="K470" s="4">
        <v>546.79999999999995</v>
      </c>
      <c r="L470" s="4">
        <v>546.79999999999995</v>
      </c>
      <c r="M470" s="4">
        <v>546.79999999999995</v>
      </c>
      <c r="N470" s="4">
        <v>0</v>
      </c>
      <c r="O470" s="4">
        <v>-5.24</v>
      </c>
      <c r="P470">
        <f>INDEX(Full1!J:J,MATCH(F470,Full1!D:D,0))</f>
        <v>546.79999999999995</v>
      </c>
      <c r="Q470" s="6">
        <f t="shared" si="15"/>
        <v>0</v>
      </c>
    </row>
    <row r="471" spans="1:17" hidden="1" x14ac:dyDescent="0.25">
      <c r="A471" s="2">
        <v>1</v>
      </c>
      <c r="B471" s="2">
        <v>33210</v>
      </c>
      <c r="C471" s="2" t="s">
        <v>504</v>
      </c>
      <c r="D471" s="2">
        <v>1310003</v>
      </c>
      <c r="E471" s="2" t="s">
        <v>504</v>
      </c>
      <c r="F471" s="2" t="str">
        <f t="shared" si="14"/>
        <v>1332101310003</v>
      </c>
      <c r="G471" s="2" t="s">
        <v>25</v>
      </c>
      <c r="H471" s="4">
        <v>7116.2</v>
      </c>
      <c r="I471" s="4">
        <v>0</v>
      </c>
      <c r="J471" s="4">
        <v>7116.2</v>
      </c>
      <c r="K471" s="4">
        <v>13417.92</v>
      </c>
      <c r="L471" s="4">
        <v>13417.92</v>
      </c>
      <c r="M471" s="4">
        <v>13417.92</v>
      </c>
      <c r="N471" s="4">
        <v>0</v>
      </c>
      <c r="O471" s="4">
        <v>-6301.72</v>
      </c>
      <c r="P471">
        <f>INDEX(Full1!J:J,MATCH(F471,Full1!D:D,0))</f>
        <v>13417.92</v>
      </c>
      <c r="Q471" s="6">
        <f t="shared" si="15"/>
        <v>0</v>
      </c>
    </row>
    <row r="472" spans="1:17" hidden="1" x14ac:dyDescent="0.25">
      <c r="A472" s="2">
        <v>1</v>
      </c>
      <c r="B472" s="2">
        <v>33210</v>
      </c>
      <c r="C472" s="2" t="s">
        <v>504</v>
      </c>
      <c r="D472" s="2">
        <v>1310004</v>
      </c>
      <c r="E472" s="2" t="s">
        <v>504</v>
      </c>
      <c r="F472" s="2" t="str">
        <f t="shared" si="14"/>
        <v>1332101310004</v>
      </c>
      <c r="G472" s="2" t="s">
        <v>26</v>
      </c>
      <c r="H472" s="4">
        <v>7525</v>
      </c>
      <c r="I472" s="4">
        <v>0</v>
      </c>
      <c r="J472" s="4">
        <v>7525</v>
      </c>
      <c r="K472" s="4">
        <v>13532.6</v>
      </c>
      <c r="L472" s="4">
        <v>13532.6</v>
      </c>
      <c r="M472" s="4">
        <v>13532.6</v>
      </c>
      <c r="N472" s="4">
        <v>0</v>
      </c>
      <c r="O472" s="4">
        <v>-6007.6</v>
      </c>
      <c r="P472">
        <f>INDEX(Full1!J:J,MATCH(F472,Full1!D:D,0))</f>
        <v>13532.6</v>
      </c>
      <c r="Q472" s="6">
        <f t="shared" si="15"/>
        <v>0</v>
      </c>
    </row>
    <row r="473" spans="1:17" hidden="1" x14ac:dyDescent="0.25">
      <c r="A473" s="2">
        <v>1</v>
      </c>
      <c r="B473" s="2">
        <v>33210</v>
      </c>
      <c r="C473" s="2" t="s">
        <v>504</v>
      </c>
      <c r="D473" s="2">
        <v>1500002</v>
      </c>
      <c r="E473" s="2" t="s">
        <v>504</v>
      </c>
      <c r="F473" s="2" t="str">
        <f t="shared" si="14"/>
        <v>1332101500002</v>
      </c>
      <c r="G473" s="2" t="s">
        <v>29</v>
      </c>
      <c r="H473" s="4">
        <v>0</v>
      </c>
      <c r="I473" s="4">
        <v>1045.27</v>
      </c>
      <c r="J473" s="4">
        <v>1045.27</v>
      </c>
      <c r="K473" s="4">
        <v>800.56</v>
      </c>
      <c r="L473" s="4">
        <v>800.56</v>
      </c>
      <c r="M473" s="4">
        <v>800.56</v>
      </c>
      <c r="N473" s="4">
        <v>0</v>
      </c>
      <c r="O473" s="4">
        <v>244.71</v>
      </c>
      <c r="P473">
        <f>INDEX(Full1!J:J,MATCH(F473,Full1!D:D,0))</f>
        <v>800.56</v>
      </c>
      <c r="Q473" s="6">
        <f t="shared" si="15"/>
        <v>0</v>
      </c>
    </row>
    <row r="474" spans="1:17" hidden="1" x14ac:dyDescent="0.25">
      <c r="A474" s="2">
        <v>1</v>
      </c>
      <c r="B474" s="2">
        <v>33210</v>
      </c>
      <c r="C474" s="2" t="s">
        <v>504</v>
      </c>
      <c r="D474" s="2">
        <v>1500003</v>
      </c>
      <c r="E474" s="2" t="s">
        <v>504</v>
      </c>
      <c r="F474" s="2" t="str">
        <f t="shared" si="14"/>
        <v>1332101500003</v>
      </c>
      <c r="G474" s="2" t="s">
        <v>30</v>
      </c>
      <c r="H474" s="4">
        <v>0</v>
      </c>
      <c r="I474" s="4">
        <v>0</v>
      </c>
      <c r="J474" s="4">
        <v>0</v>
      </c>
      <c r="K474" s="4">
        <v>244.7</v>
      </c>
      <c r="L474" s="4">
        <v>244.7</v>
      </c>
      <c r="M474" s="4">
        <v>244.7</v>
      </c>
      <c r="N474" s="4">
        <v>0</v>
      </c>
      <c r="O474" s="4">
        <v>-244.7</v>
      </c>
      <c r="P474">
        <f>INDEX(Full1!J:J,MATCH(F474,Full1!D:D,0))</f>
        <v>244.7</v>
      </c>
      <c r="Q474" s="6">
        <f t="shared" si="15"/>
        <v>0</v>
      </c>
    </row>
    <row r="475" spans="1:17" hidden="1" x14ac:dyDescent="0.25">
      <c r="A475" s="2">
        <v>1</v>
      </c>
      <c r="B475" s="2">
        <v>33210</v>
      </c>
      <c r="C475" s="2" t="s">
        <v>504</v>
      </c>
      <c r="D475" s="2">
        <v>1600001</v>
      </c>
      <c r="E475" s="2" t="s">
        <v>504</v>
      </c>
      <c r="F475" s="2" t="str">
        <f t="shared" si="14"/>
        <v>1332101600001</v>
      </c>
      <c r="G475" s="2" t="s">
        <v>33</v>
      </c>
      <c r="H475" s="4">
        <v>56405.64</v>
      </c>
      <c r="I475" s="4">
        <v>0</v>
      </c>
      <c r="J475" s="4">
        <v>56405.64</v>
      </c>
      <c r="K475" s="4">
        <v>45272.15</v>
      </c>
      <c r="L475" s="4">
        <v>45272.15</v>
      </c>
      <c r="M475" s="4">
        <v>45272.15</v>
      </c>
      <c r="N475" s="4">
        <v>0</v>
      </c>
      <c r="O475" s="4">
        <v>11133.49</v>
      </c>
      <c r="P475">
        <f>INDEX(Full1!J:J,MATCH(F475,Full1!D:D,0))</f>
        <v>45272.15</v>
      </c>
      <c r="Q475" s="6">
        <f t="shared" si="15"/>
        <v>0</v>
      </c>
    </row>
    <row r="476" spans="1:17" hidden="1" x14ac:dyDescent="0.25">
      <c r="A476" s="2">
        <v>1</v>
      </c>
      <c r="B476" s="2">
        <v>33210</v>
      </c>
      <c r="C476" s="2" t="s">
        <v>505</v>
      </c>
      <c r="D476" s="2">
        <v>2060001</v>
      </c>
      <c r="E476" s="2" t="s">
        <v>505</v>
      </c>
      <c r="F476" s="2" t="str">
        <f t="shared" si="14"/>
        <v>1332102060001</v>
      </c>
      <c r="G476" s="2" t="s">
        <v>34</v>
      </c>
      <c r="H476" s="4">
        <v>667.92</v>
      </c>
      <c r="I476" s="4">
        <v>0</v>
      </c>
      <c r="J476" s="4">
        <v>667.92</v>
      </c>
      <c r="K476" s="4">
        <v>667.92</v>
      </c>
      <c r="L476" s="4">
        <v>612.26</v>
      </c>
      <c r="M476" s="4">
        <v>612.26</v>
      </c>
      <c r="N476" s="4">
        <v>0</v>
      </c>
      <c r="O476" s="4">
        <v>55.66</v>
      </c>
      <c r="P476">
        <f>INDEX(Full1!J:J,MATCH(F476,Full1!D:D,0))</f>
        <v>612.26</v>
      </c>
      <c r="Q476" s="6">
        <f t="shared" si="15"/>
        <v>0</v>
      </c>
    </row>
    <row r="477" spans="1:17" hidden="1" x14ac:dyDescent="0.25">
      <c r="A477" s="2">
        <v>1</v>
      </c>
      <c r="B477" s="2">
        <v>33210</v>
      </c>
      <c r="C477" s="2" t="s">
        <v>505</v>
      </c>
      <c r="D477" s="2">
        <v>2160001</v>
      </c>
      <c r="E477" s="2" t="s">
        <v>505</v>
      </c>
      <c r="F477" s="2" t="str">
        <f t="shared" si="14"/>
        <v>1332102160001</v>
      </c>
      <c r="G477" s="2" t="s">
        <v>35</v>
      </c>
      <c r="H477" s="4">
        <v>250</v>
      </c>
      <c r="I477" s="4">
        <v>0</v>
      </c>
      <c r="J477" s="4">
        <v>250</v>
      </c>
      <c r="K477" s="4">
        <v>0</v>
      </c>
      <c r="L477" s="4">
        <v>0</v>
      </c>
      <c r="M477" s="4">
        <v>0</v>
      </c>
      <c r="N477" s="4">
        <v>0</v>
      </c>
      <c r="O477" s="4">
        <v>250</v>
      </c>
      <c r="P477">
        <f>INDEX(Full1!J:J,MATCH(F477,Full1!D:D,0))</f>
        <v>0</v>
      </c>
      <c r="Q477" s="6">
        <f t="shared" si="15"/>
        <v>0</v>
      </c>
    </row>
    <row r="478" spans="1:17" hidden="1" x14ac:dyDescent="0.25">
      <c r="A478" s="2">
        <v>1</v>
      </c>
      <c r="B478" s="2">
        <v>33210</v>
      </c>
      <c r="C478" s="2" t="s">
        <v>505</v>
      </c>
      <c r="D478" s="2">
        <v>2160002</v>
      </c>
      <c r="E478" s="2" t="s">
        <v>505</v>
      </c>
      <c r="F478" s="2" t="str">
        <f t="shared" si="14"/>
        <v>1332102160002</v>
      </c>
      <c r="G478" s="2" t="s">
        <v>36</v>
      </c>
      <c r="H478" s="4">
        <v>100</v>
      </c>
      <c r="I478" s="4">
        <v>0</v>
      </c>
      <c r="J478" s="4">
        <v>100</v>
      </c>
      <c r="K478" s="4">
        <v>106.76</v>
      </c>
      <c r="L478" s="4">
        <v>106.76</v>
      </c>
      <c r="M478" s="4">
        <v>106.76</v>
      </c>
      <c r="N478" s="4">
        <v>0</v>
      </c>
      <c r="O478" s="4">
        <v>-6.76</v>
      </c>
      <c r="P478">
        <f>INDEX(Full1!J:J,MATCH(F478,Full1!D:D,0))</f>
        <v>106.76</v>
      </c>
      <c r="Q478" s="6">
        <f t="shared" si="15"/>
        <v>0</v>
      </c>
    </row>
    <row r="479" spans="1:17" hidden="1" x14ac:dyDescent="0.25">
      <c r="A479" s="2">
        <v>1</v>
      </c>
      <c r="B479" s="2">
        <v>33210</v>
      </c>
      <c r="C479" s="2" t="s">
        <v>505</v>
      </c>
      <c r="D479" s="2">
        <v>2200001</v>
      </c>
      <c r="E479" s="2" t="s">
        <v>505</v>
      </c>
      <c r="F479" s="2" t="str">
        <f t="shared" si="14"/>
        <v>1332102200001</v>
      </c>
      <c r="G479" s="2" t="s">
        <v>37</v>
      </c>
      <c r="H479" s="4">
        <v>0</v>
      </c>
      <c r="I479" s="4">
        <v>0</v>
      </c>
      <c r="J479" s="4">
        <v>0</v>
      </c>
      <c r="K479" s="4">
        <v>66.239999999999995</v>
      </c>
      <c r="L479" s="4">
        <v>66.239999999999995</v>
      </c>
      <c r="M479" s="4">
        <v>66.239999999999995</v>
      </c>
      <c r="N479" s="4">
        <v>0</v>
      </c>
      <c r="O479" s="4">
        <v>-66.239999999999995</v>
      </c>
      <c r="P479">
        <f>INDEX(Full1!J:J,MATCH(F479,Full1!D:D,0))</f>
        <v>66.239999999999995</v>
      </c>
      <c r="Q479" s="6">
        <f t="shared" si="15"/>
        <v>0</v>
      </c>
    </row>
    <row r="480" spans="1:17" hidden="1" x14ac:dyDescent="0.25">
      <c r="A480" s="2">
        <v>1</v>
      </c>
      <c r="B480" s="2">
        <v>33210</v>
      </c>
      <c r="C480" s="2" t="s">
        <v>505</v>
      </c>
      <c r="D480" s="2">
        <v>2200010</v>
      </c>
      <c r="E480" s="2" t="s">
        <v>505</v>
      </c>
      <c r="F480" s="2" t="str">
        <f t="shared" si="14"/>
        <v>1332102200010</v>
      </c>
      <c r="G480" s="2" t="s">
        <v>38</v>
      </c>
      <c r="H480" s="4">
        <v>1084.1600000000001</v>
      </c>
      <c r="I480" s="4">
        <v>0</v>
      </c>
      <c r="J480" s="4">
        <v>1084.1600000000001</v>
      </c>
      <c r="K480" s="4">
        <v>1101.94</v>
      </c>
      <c r="L480" s="4">
        <v>562.54</v>
      </c>
      <c r="M480" s="4">
        <v>562.54</v>
      </c>
      <c r="N480" s="4">
        <v>0</v>
      </c>
      <c r="O480" s="4">
        <v>521.62</v>
      </c>
      <c r="P480">
        <f>INDEX(Full1!J:J,MATCH(F480,Full1!D:D,0))</f>
        <v>562.54</v>
      </c>
      <c r="Q480" s="6">
        <f t="shared" si="15"/>
        <v>0</v>
      </c>
    </row>
    <row r="481" spans="1:17" hidden="1" x14ac:dyDescent="0.25">
      <c r="A481" s="2">
        <v>1</v>
      </c>
      <c r="B481" s="2">
        <v>33210</v>
      </c>
      <c r="C481" s="2" t="s">
        <v>505</v>
      </c>
      <c r="D481" s="2">
        <v>2220001</v>
      </c>
      <c r="E481" s="2" t="s">
        <v>505</v>
      </c>
      <c r="F481" s="2" t="str">
        <f t="shared" si="14"/>
        <v>1332102220001</v>
      </c>
      <c r="G481" s="2" t="s">
        <v>39</v>
      </c>
      <c r="H481" s="4">
        <v>1900</v>
      </c>
      <c r="I481" s="4">
        <v>0</v>
      </c>
      <c r="J481" s="4">
        <v>1900</v>
      </c>
      <c r="K481" s="4">
        <v>613.77</v>
      </c>
      <c r="L481" s="4">
        <v>253.35</v>
      </c>
      <c r="M481" s="4">
        <v>253.35</v>
      </c>
      <c r="N481" s="4">
        <v>0</v>
      </c>
      <c r="O481" s="4">
        <v>1646.65</v>
      </c>
      <c r="P481">
        <f>INDEX(Full1!J:J,MATCH(F481,Full1!D:D,0))</f>
        <v>253.35</v>
      </c>
      <c r="Q481" s="6">
        <f t="shared" si="15"/>
        <v>0</v>
      </c>
    </row>
    <row r="482" spans="1:17" hidden="1" x14ac:dyDescent="0.25">
      <c r="A482" s="2">
        <v>1</v>
      </c>
      <c r="B482" s="2">
        <v>33220</v>
      </c>
      <c r="C482" s="2" t="s">
        <v>504</v>
      </c>
      <c r="D482" s="2">
        <v>1300001</v>
      </c>
      <c r="E482" s="2" t="s">
        <v>504</v>
      </c>
      <c r="F482" s="2" t="str">
        <f t="shared" si="14"/>
        <v>1332201300001</v>
      </c>
      <c r="G482" s="2" t="s">
        <v>18</v>
      </c>
      <c r="H482" s="4">
        <v>14915.02</v>
      </c>
      <c r="I482" s="4">
        <v>0</v>
      </c>
      <c r="J482" s="4">
        <v>14915.02</v>
      </c>
      <c r="K482" s="4">
        <v>15065.74</v>
      </c>
      <c r="L482" s="4">
        <v>15065.74</v>
      </c>
      <c r="M482" s="4">
        <v>15065.74</v>
      </c>
      <c r="N482" s="4">
        <v>0</v>
      </c>
      <c r="O482" s="4">
        <v>-150.72</v>
      </c>
      <c r="P482">
        <f>INDEX(Full1!J:J,MATCH(F482,Full1!D:D,0))</f>
        <v>15065.74</v>
      </c>
      <c r="Q482" s="6">
        <f t="shared" si="15"/>
        <v>0</v>
      </c>
    </row>
    <row r="483" spans="1:17" hidden="1" x14ac:dyDescent="0.25">
      <c r="A483" s="2">
        <v>1</v>
      </c>
      <c r="B483" s="2">
        <v>33220</v>
      </c>
      <c r="C483" s="2" t="s">
        <v>504</v>
      </c>
      <c r="D483" s="2">
        <v>1300002</v>
      </c>
      <c r="E483" s="2" t="s">
        <v>504</v>
      </c>
      <c r="F483" s="2" t="str">
        <f t="shared" si="14"/>
        <v>1332201300002</v>
      </c>
      <c r="G483" s="2" t="s">
        <v>19</v>
      </c>
      <c r="H483" s="4">
        <v>4332.6400000000003</v>
      </c>
      <c r="I483" s="4">
        <v>0</v>
      </c>
      <c r="J483" s="4">
        <v>4332.6400000000003</v>
      </c>
      <c r="K483" s="4">
        <v>4374.3999999999996</v>
      </c>
      <c r="L483" s="4">
        <v>4374.3999999999996</v>
      </c>
      <c r="M483" s="4">
        <v>4374.3999999999996</v>
      </c>
      <c r="N483" s="4">
        <v>0</v>
      </c>
      <c r="O483" s="4">
        <v>-41.76</v>
      </c>
      <c r="P483">
        <f>INDEX(Full1!J:J,MATCH(F483,Full1!D:D,0))</f>
        <v>4374.3999999999996</v>
      </c>
      <c r="Q483" s="6">
        <f t="shared" si="15"/>
        <v>0</v>
      </c>
    </row>
    <row r="484" spans="1:17" hidden="1" x14ac:dyDescent="0.25">
      <c r="A484" s="2">
        <v>1</v>
      </c>
      <c r="B484" s="2">
        <v>33220</v>
      </c>
      <c r="C484" s="2" t="s">
        <v>504</v>
      </c>
      <c r="D484" s="2">
        <v>1300201</v>
      </c>
      <c r="E484" s="2" t="s">
        <v>504</v>
      </c>
      <c r="F484" s="2" t="str">
        <f t="shared" si="14"/>
        <v>1332201300201</v>
      </c>
      <c r="G484" s="2" t="s">
        <v>21</v>
      </c>
      <c r="H484" s="4">
        <v>7116.2</v>
      </c>
      <c r="I484" s="4">
        <v>0</v>
      </c>
      <c r="J484" s="4">
        <v>7116.2</v>
      </c>
      <c r="K484" s="4">
        <v>7185.92</v>
      </c>
      <c r="L484" s="4">
        <v>7185.92</v>
      </c>
      <c r="M484" s="4">
        <v>7185.92</v>
      </c>
      <c r="N484" s="4">
        <v>0</v>
      </c>
      <c r="O484" s="4">
        <v>-69.72</v>
      </c>
      <c r="P484">
        <f>INDEX(Full1!J:J,MATCH(F484,Full1!D:D,0))</f>
        <v>7185.92</v>
      </c>
      <c r="Q484" s="6">
        <f t="shared" si="15"/>
        <v>0</v>
      </c>
    </row>
    <row r="485" spans="1:17" hidden="1" x14ac:dyDescent="0.25">
      <c r="A485" s="2">
        <v>1</v>
      </c>
      <c r="B485" s="2">
        <v>33220</v>
      </c>
      <c r="C485" s="2" t="s">
        <v>504</v>
      </c>
      <c r="D485" s="2">
        <v>1300202</v>
      </c>
      <c r="E485" s="2" t="s">
        <v>504</v>
      </c>
      <c r="F485" s="2" t="str">
        <f t="shared" si="14"/>
        <v>1332201300202</v>
      </c>
      <c r="G485" s="2" t="s">
        <v>22</v>
      </c>
      <c r="H485" s="4">
        <v>6564.32</v>
      </c>
      <c r="I485" s="4">
        <v>0</v>
      </c>
      <c r="J485" s="4">
        <v>6564.32</v>
      </c>
      <c r="K485" s="4">
        <v>6628.58</v>
      </c>
      <c r="L485" s="4">
        <v>6628.58</v>
      </c>
      <c r="M485" s="4">
        <v>6628.58</v>
      </c>
      <c r="N485" s="4">
        <v>0</v>
      </c>
      <c r="O485" s="4">
        <v>-64.260000000000005</v>
      </c>
      <c r="P485">
        <f>INDEX(Full1!J:J,MATCH(F485,Full1!D:D,0))</f>
        <v>6628.58</v>
      </c>
      <c r="Q485" s="6">
        <f t="shared" si="15"/>
        <v>0</v>
      </c>
    </row>
    <row r="486" spans="1:17" hidden="1" x14ac:dyDescent="0.25">
      <c r="A486" s="2">
        <v>1</v>
      </c>
      <c r="B486" s="2">
        <v>33220</v>
      </c>
      <c r="C486" s="2" t="s">
        <v>504</v>
      </c>
      <c r="D486" s="2">
        <v>1500002</v>
      </c>
      <c r="E486" s="2" t="s">
        <v>504</v>
      </c>
      <c r="F486" s="2" t="str">
        <f t="shared" si="14"/>
        <v>1332201500002</v>
      </c>
      <c r="G486" s="2" t="s">
        <v>29</v>
      </c>
      <c r="H486" s="4">
        <v>0</v>
      </c>
      <c r="I486" s="4">
        <v>125.99</v>
      </c>
      <c r="J486" s="4">
        <v>125.99</v>
      </c>
      <c r="K486" s="4">
        <v>125.99</v>
      </c>
      <c r="L486" s="4">
        <v>125.99</v>
      </c>
      <c r="M486" s="4">
        <v>125.99</v>
      </c>
      <c r="N486" s="4">
        <v>0</v>
      </c>
      <c r="O486" s="4">
        <v>0</v>
      </c>
      <c r="P486">
        <f>INDEX(Full1!J:J,MATCH(F486,Full1!D:D,0))</f>
        <v>125.99</v>
      </c>
      <c r="Q486" s="6">
        <f t="shared" si="15"/>
        <v>0</v>
      </c>
    </row>
    <row r="487" spans="1:17" hidden="1" x14ac:dyDescent="0.25">
      <c r="A487" s="2">
        <v>1</v>
      </c>
      <c r="B487" s="2">
        <v>33220</v>
      </c>
      <c r="C487" s="2" t="s">
        <v>504</v>
      </c>
      <c r="D487" s="2">
        <v>1600001</v>
      </c>
      <c r="E487" s="2" t="s">
        <v>504</v>
      </c>
      <c r="F487" s="2" t="str">
        <f t="shared" si="14"/>
        <v>1332201600001</v>
      </c>
      <c r="G487" s="2" t="s">
        <v>33</v>
      </c>
      <c r="H487" s="4">
        <v>10390.32</v>
      </c>
      <c r="I487" s="4">
        <v>0</v>
      </c>
      <c r="J487" s="4">
        <v>10390.32</v>
      </c>
      <c r="K487" s="4">
        <v>10698.43</v>
      </c>
      <c r="L487" s="4">
        <v>10698.43</v>
      </c>
      <c r="M487" s="4">
        <v>10698.43</v>
      </c>
      <c r="N487" s="4">
        <v>0</v>
      </c>
      <c r="O487" s="4">
        <v>-308.11</v>
      </c>
      <c r="P487">
        <f>INDEX(Full1!J:J,MATCH(F487,Full1!D:D,0))</f>
        <v>10698.43</v>
      </c>
      <c r="Q487" s="6">
        <f t="shared" si="15"/>
        <v>0</v>
      </c>
    </row>
    <row r="488" spans="1:17" hidden="1" x14ac:dyDescent="0.25">
      <c r="A488" s="2">
        <v>1</v>
      </c>
      <c r="B488" s="2">
        <v>33220</v>
      </c>
      <c r="C488" s="2" t="s">
        <v>505</v>
      </c>
      <c r="D488" s="2">
        <v>2220001</v>
      </c>
      <c r="E488" s="2" t="s">
        <v>505</v>
      </c>
      <c r="F488" s="2" t="str">
        <f t="shared" si="14"/>
        <v>1332202220001</v>
      </c>
      <c r="G488" s="2" t="s">
        <v>39</v>
      </c>
      <c r="H488" s="4">
        <v>700</v>
      </c>
      <c r="I488" s="4">
        <v>0</v>
      </c>
      <c r="J488" s="4">
        <v>700</v>
      </c>
      <c r="K488" s="4">
        <v>509.54</v>
      </c>
      <c r="L488" s="4">
        <v>370.95</v>
      </c>
      <c r="M488" s="4">
        <v>370.95</v>
      </c>
      <c r="N488" s="4">
        <v>0</v>
      </c>
      <c r="O488" s="4">
        <v>329.05</v>
      </c>
      <c r="P488">
        <f>INDEX(Full1!J:J,MATCH(F488,Full1!D:D,0))</f>
        <v>370.95</v>
      </c>
      <c r="Q488" s="6">
        <f t="shared" si="15"/>
        <v>0</v>
      </c>
    </row>
    <row r="489" spans="1:17" x14ac:dyDescent="0.25">
      <c r="A489" s="2">
        <v>1</v>
      </c>
      <c r="B489" s="2">
        <v>33220</v>
      </c>
      <c r="C489" s="2" t="s">
        <v>506</v>
      </c>
      <c r="D489" s="2">
        <v>6320042</v>
      </c>
      <c r="E489" s="2" t="s">
        <v>506</v>
      </c>
      <c r="F489" s="2" t="str">
        <f t="shared" si="14"/>
        <v>1332206320042</v>
      </c>
      <c r="G489" s="2" t="s">
        <v>55</v>
      </c>
      <c r="H489" s="4">
        <v>0</v>
      </c>
      <c r="I489" s="4">
        <v>118634</v>
      </c>
      <c r="J489" s="4">
        <v>118634</v>
      </c>
      <c r="K489" s="4">
        <v>97284</v>
      </c>
      <c r="L489" s="4">
        <v>0</v>
      </c>
      <c r="M489" s="4">
        <v>0</v>
      </c>
      <c r="N489" s="4">
        <v>0</v>
      </c>
      <c r="O489" s="4">
        <v>118634</v>
      </c>
      <c r="P489">
        <f>INDEX(Full1!J:J,MATCH(F489,Full1!D:D,0))</f>
        <v>0</v>
      </c>
      <c r="Q489" s="6">
        <f t="shared" si="15"/>
        <v>0</v>
      </c>
    </row>
    <row r="490" spans="1:17" hidden="1" x14ac:dyDescent="0.25">
      <c r="A490" s="2">
        <v>1</v>
      </c>
      <c r="B490" s="2">
        <v>33300</v>
      </c>
      <c r="C490" s="2" t="s">
        <v>505</v>
      </c>
      <c r="D490" s="2">
        <v>2220001</v>
      </c>
      <c r="E490" s="2" t="s">
        <v>505</v>
      </c>
      <c r="F490" s="2" t="str">
        <f t="shared" si="14"/>
        <v>1333002220001</v>
      </c>
      <c r="G490" s="2" t="s">
        <v>39</v>
      </c>
      <c r="H490" s="4">
        <v>450</v>
      </c>
      <c r="I490" s="4">
        <v>0</v>
      </c>
      <c r="J490" s="4">
        <v>450</v>
      </c>
      <c r="K490" s="4">
        <v>0</v>
      </c>
      <c r="L490" s="4">
        <v>0</v>
      </c>
      <c r="M490" s="4">
        <v>0</v>
      </c>
      <c r="N490" s="4">
        <v>0</v>
      </c>
      <c r="O490" s="4">
        <v>450</v>
      </c>
      <c r="P490">
        <f>INDEX(Full1!J:J,MATCH(F490,Full1!D:D,0))</f>
        <v>0</v>
      </c>
      <c r="Q490" s="6">
        <f t="shared" si="15"/>
        <v>0</v>
      </c>
    </row>
    <row r="491" spans="1:17" hidden="1" x14ac:dyDescent="0.25">
      <c r="A491" s="2">
        <v>1</v>
      </c>
      <c r="B491" s="2">
        <v>33301</v>
      </c>
      <c r="C491" s="2" t="s">
        <v>504</v>
      </c>
      <c r="D491" s="2">
        <v>1300001</v>
      </c>
      <c r="E491" s="2" t="s">
        <v>504</v>
      </c>
      <c r="F491" s="2" t="str">
        <f t="shared" si="14"/>
        <v>1333011300001</v>
      </c>
      <c r="G491" s="2" t="s">
        <v>18</v>
      </c>
      <c r="H491" s="4">
        <v>16962.259999999998</v>
      </c>
      <c r="I491" s="4">
        <v>0</v>
      </c>
      <c r="J491" s="4">
        <v>16962.259999999998</v>
      </c>
      <c r="K491" s="4">
        <v>17132.96</v>
      </c>
      <c r="L491" s="4">
        <v>17132.96</v>
      </c>
      <c r="M491" s="4">
        <v>17132.96</v>
      </c>
      <c r="N491" s="4">
        <v>0</v>
      </c>
      <c r="O491" s="4">
        <v>-170.7</v>
      </c>
      <c r="P491">
        <f>INDEX(Full1!J:J,MATCH(F491,Full1!D:D,0))</f>
        <v>17132.96</v>
      </c>
      <c r="Q491" s="6">
        <f t="shared" si="15"/>
        <v>0</v>
      </c>
    </row>
    <row r="492" spans="1:17" hidden="1" x14ac:dyDescent="0.25">
      <c r="A492" s="2">
        <v>1</v>
      </c>
      <c r="B492" s="2">
        <v>33301</v>
      </c>
      <c r="C492" s="2" t="s">
        <v>504</v>
      </c>
      <c r="D492" s="2">
        <v>1300002</v>
      </c>
      <c r="E492" s="2" t="s">
        <v>504</v>
      </c>
      <c r="F492" s="2" t="str">
        <f t="shared" si="14"/>
        <v>1333011300002</v>
      </c>
      <c r="G492" s="2" t="s">
        <v>19</v>
      </c>
      <c r="H492" s="4">
        <v>3917.86</v>
      </c>
      <c r="I492" s="4">
        <v>0</v>
      </c>
      <c r="J492" s="4">
        <v>3917.86</v>
      </c>
      <c r="K492" s="4">
        <v>3956.88</v>
      </c>
      <c r="L492" s="4">
        <v>3956.88</v>
      </c>
      <c r="M492" s="4">
        <v>3956.88</v>
      </c>
      <c r="N492" s="4">
        <v>0</v>
      </c>
      <c r="O492" s="4">
        <v>-39.020000000000003</v>
      </c>
      <c r="P492">
        <f>INDEX(Full1!J:J,MATCH(F492,Full1!D:D,0))</f>
        <v>3956.88</v>
      </c>
      <c r="Q492" s="6">
        <f t="shared" si="15"/>
        <v>0</v>
      </c>
    </row>
    <row r="493" spans="1:17" hidden="1" x14ac:dyDescent="0.25">
      <c r="A493" s="2">
        <v>1</v>
      </c>
      <c r="B493" s="2">
        <v>33301</v>
      </c>
      <c r="C493" s="2" t="s">
        <v>504</v>
      </c>
      <c r="D493" s="2">
        <v>1300201</v>
      </c>
      <c r="E493" s="2" t="s">
        <v>504</v>
      </c>
      <c r="F493" s="2" t="str">
        <f t="shared" si="14"/>
        <v>1333011300201</v>
      </c>
      <c r="G493" s="2" t="s">
        <v>21</v>
      </c>
      <c r="H493" s="4">
        <v>8251.32</v>
      </c>
      <c r="I493" s="4">
        <v>0</v>
      </c>
      <c r="J493" s="4">
        <v>8251.32</v>
      </c>
      <c r="K493" s="4">
        <v>8332.1</v>
      </c>
      <c r="L493" s="4">
        <v>8332.1</v>
      </c>
      <c r="M493" s="4">
        <v>8332.1</v>
      </c>
      <c r="N493" s="4">
        <v>0</v>
      </c>
      <c r="O493" s="4">
        <v>-80.78</v>
      </c>
      <c r="P493">
        <f>INDEX(Full1!J:J,MATCH(F493,Full1!D:D,0))</f>
        <v>8332.1</v>
      </c>
      <c r="Q493" s="6">
        <f t="shared" si="15"/>
        <v>0</v>
      </c>
    </row>
    <row r="494" spans="1:17" hidden="1" x14ac:dyDescent="0.25">
      <c r="A494" s="2">
        <v>1</v>
      </c>
      <c r="B494" s="2">
        <v>33301</v>
      </c>
      <c r="C494" s="2" t="s">
        <v>504</v>
      </c>
      <c r="D494" s="2">
        <v>1300202</v>
      </c>
      <c r="E494" s="2" t="s">
        <v>504</v>
      </c>
      <c r="F494" s="2" t="str">
        <f t="shared" si="14"/>
        <v>1333011300202</v>
      </c>
      <c r="G494" s="2" t="s">
        <v>22</v>
      </c>
      <c r="H494" s="4">
        <v>5924.1</v>
      </c>
      <c r="I494" s="4">
        <v>0</v>
      </c>
      <c r="J494" s="4">
        <v>5924.1</v>
      </c>
      <c r="K494" s="4">
        <v>5982.06</v>
      </c>
      <c r="L494" s="4">
        <v>5982.06</v>
      </c>
      <c r="M494" s="4">
        <v>5982.06</v>
      </c>
      <c r="N494" s="4">
        <v>0</v>
      </c>
      <c r="O494" s="4">
        <v>-57.96</v>
      </c>
      <c r="P494">
        <f>INDEX(Full1!J:J,MATCH(F494,Full1!D:D,0))</f>
        <v>5982.06</v>
      </c>
      <c r="Q494" s="6">
        <f t="shared" si="15"/>
        <v>0</v>
      </c>
    </row>
    <row r="495" spans="1:17" hidden="1" x14ac:dyDescent="0.25">
      <c r="A495" s="2">
        <v>1</v>
      </c>
      <c r="B495" s="2">
        <v>33301</v>
      </c>
      <c r="C495" s="2" t="s">
        <v>504</v>
      </c>
      <c r="D495" s="2">
        <v>1500002</v>
      </c>
      <c r="E495" s="2" t="s">
        <v>504</v>
      </c>
      <c r="F495" s="2" t="str">
        <f t="shared" si="14"/>
        <v>1333011500002</v>
      </c>
      <c r="G495" s="2" t="s">
        <v>29</v>
      </c>
      <c r="H495" s="4">
        <v>0</v>
      </c>
      <c r="I495" s="4">
        <v>247.77</v>
      </c>
      <c r="J495" s="4">
        <v>247.77</v>
      </c>
      <c r="K495" s="4">
        <v>247.77</v>
      </c>
      <c r="L495" s="4">
        <v>247.77</v>
      </c>
      <c r="M495" s="4">
        <v>247.77</v>
      </c>
      <c r="N495" s="4">
        <v>0</v>
      </c>
      <c r="O495" s="4">
        <v>0</v>
      </c>
      <c r="P495">
        <f>INDEX(Full1!J:J,MATCH(F495,Full1!D:D,0))</f>
        <v>247.77</v>
      </c>
      <c r="Q495" s="6">
        <f t="shared" si="15"/>
        <v>0</v>
      </c>
    </row>
    <row r="496" spans="1:17" hidden="1" x14ac:dyDescent="0.25">
      <c r="A496" s="2">
        <v>1</v>
      </c>
      <c r="B496" s="2">
        <v>33301</v>
      </c>
      <c r="C496" s="2" t="s">
        <v>504</v>
      </c>
      <c r="D496" s="2">
        <v>1600001</v>
      </c>
      <c r="E496" s="2" t="s">
        <v>504</v>
      </c>
      <c r="F496" s="2" t="str">
        <f t="shared" si="14"/>
        <v>1333011600001</v>
      </c>
      <c r="G496" s="2" t="s">
        <v>33</v>
      </c>
      <c r="H496" s="4">
        <v>11061.36</v>
      </c>
      <c r="I496" s="4">
        <v>0</v>
      </c>
      <c r="J496" s="4">
        <v>11061.36</v>
      </c>
      <c r="K496" s="4">
        <v>11445.01</v>
      </c>
      <c r="L496" s="4">
        <v>11445.01</v>
      </c>
      <c r="M496" s="4">
        <v>11445.01</v>
      </c>
      <c r="N496" s="4">
        <v>0</v>
      </c>
      <c r="O496" s="4">
        <v>-383.65</v>
      </c>
      <c r="P496">
        <f>INDEX(Full1!J:J,MATCH(F496,Full1!D:D,0))</f>
        <v>11445.01</v>
      </c>
      <c r="Q496" s="6">
        <f t="shared" si="15"/>
        <v>0</v>
      </c>
    </row>
    <row r="497" spans="1:17" hidden="1" x14ac:dyDescent="0.25">
      <c r="A497" s="2">
        <v>1</v>
      </c>
      <c r="B497" s="2">
        <v>33301</v>
      </c>
      <c r="C497" s="2" t="s">
        <v>505</v>
      </c>
      <c r="D497" s="2">
        <v>2150001</v>
      </c>
      <c r="E497" s="2" t="s">
        <v>505</v>
      </c>
      <c r="F497" s="2" t="str">
        <f t="shared" si="14"/>
        <v>1333012150001</v>
      </c>
      <c r="G497" s="2" t="s">
        <v>56</v>
      </c>
      <c r="H497" s="4">
        <v>750</v>
      </c>
      <c r="I497" s="4">
        <v>0</v>
      </c>
      <c r="J497" s="4">
        <v>750</v>
      </c>
      <c r="K497" s="4">
        <v>310.33</v>
      </c>
      <c r="L497" s="4">
        <v>310.33</v>
      </c>
      <c r="M497" s="4">
        <v>310.33</v>
      </c>
      <c r="N497" s="4">
        <v>0</v>
      </c>
      <c r="O497" s="4">
        <v>439.67</v>
      </c>
      <c r="P497">
        <f>INDEX(Full1!J:J,MATCH(F497,Full1!D:D,0))</f>
        <v>310.33</v>
      </c>
      <c r="Q497" s="6">
        <f t="shared" si="15"/>
        <v>0</v>
      </c>
    </row>
    <row r="498" spans="1:17" hidden="1" x14ac:dyDescent="0.25">
      <c r="A498" s="2">
        <v>1</v>
      </c>
      <c r="B498" s="2">
        <v>33301</v>
      </c>
      <c r="C498" s="2" t="s">
        <v>505</v>
      </c>
      <c r="D498" s="2">
        <v>2160001</v>
      </c>
      <c r="E498" s="2" t="s">
        <v>505</v>
      </c>
      <c r="F498" s="2" t="str">
        <f t="shared" si="14"/>
        <v>1333012160001</v>
      </c>
      <c r="G498" s="2" t="s">
        <v>35</v>
      </c>
      <c r="H498" s="4">
        <v>100</v>
      </c>
      <c r="I498" s="4">
        <v>0</v>
      </c>
      <c r="J498" s="4">
        <v>100</v>
      </c>
      <c r="K498" s="4">
        <v>549.72</v>
      </c>
      <c r="L498" s="4">
        <v>549.72</v>
      </c>
      <c r="M498" s="4">
        <v>549.72</v>
      </c>
      <c r="N498" s="4">
        <v>0</v>
      </c>
      <c r="O498" s="4">
        <v>-449.72</v>
      </c>
      <c r="P498">
        <f>INDEX(Full1!J:J,MATCH(F498,Full1!D:D,0))</f>
        <v>549.72</v>
      </c>
      <c r="Q498" s="6">
        <f t="shared" si="15"/>
        <v>0</v>
      </c>
    </row>
    <row r="499" spans="1:17" hidden="1" x14ac:dyDescent="0.25">
      <c r="A499" s="2">
        <v>1</v>
      </c>
      <c r="B499" s="2">
        <v>33301</v>
      </c>
      <c r="C499" s="2" t="s">
        <v>505</v>
      </c>
      <c r="D499" s="2">
        <v>2160002</v>
      </c>
      <c r="E499" s="2" t="s">
        <v>505</v>
      </c>
      <c r="F499" s="2" t="str">
        <f t="shared" si="14"/>
        <v>1333012160002</v>
      </c>
      <c r="G499" s="2" t="s">
        <v>36</v>
      </c>
      <c r="H499" s="4">
        <v>100</v>
      </c>
      <c r="I499" s="4">
        <v>0</v>
      </c>
      <c r="J499" s="4">
        <v>100</v>
      </c>
      <c r="K499" s="4">
        <v>129</v>
      </c>
      <c r="L499" s="4">
        <v>129</v>
      </c>
      <c r="M499" s="4">
        <v>129</v>
      </c>
      <c r="N499" s="4">
        <v>0</v>
      </c>
      <c r="O499" s="4">
        <v>-29</v>
      </c>
      <c r="P499">
        <f>INDEX(Full1!J:J,MATCH(F499,Full1!D:D,0))</f>
        <v>129</v>
      </c>
      <c r="Q499" s="6">
        <f t="shared" si="15"/>
        <v>0</v>
      </c>
    </row>
    <row r="500" spans="1:17" hidden="1" x14ac:dyDescent="0.25">
      <c r="A500" s="2">
        <v>1</v>
      </c>
      <c r="B500" s="2">
        <v>33301</v>
      </c>
      <c r="C500" s="2" t="s">
        <v>505</v>
      </c>
      <c r="D500" s="2">
        <v>2200001</v>
      </c>
      <c r="E500" s="2" t="s">
        <v>505</v>
      </c>
      <c r="F500" s="2" t="str">
        <f t="shared" si="14"/>
        <v>1333012200001</v>
      </c>
      <c r="G500" s="2" t="s">
        <v>37</v>
      </c>
      <c r="H500" s="4">
        <v>750</v>
      </c>
      <c r="I500" s="4">
        <v>0</v>
      </c>
      <c r="J500" s="4">
        <v>750</v>
      </c>
      <c r="K500" s="4">
        <v>693.11</v>
      </c>
      <c r="L500" s="4">
        <v>387.14</v>
      </c>
      <c r="M500" s="4">
        <v>387.14</v>
      </c>
      <c r="N500" s="4">
        <v>0</v>
      </c>
      <c r="O500" s="4">
        <v>362.86</v>
      </c>
      <c r="P500">
        <f>INDEX(Full1!J:J,MATCH(F500,Full1!D:D,0))</f>
        <v>387.14</v>
      </c>
      <c r="Q500" s="6">
        <f t="shared" si="15"/>
        <v>0</v>
      </c>
    </row>
    <row r="501" spans="1:17" hidden="1" x14ac:dyDescent="0.25">
      <c r="A501" s="2">
        <v>1</v>
      </c>
      <c r="B501" s="2">
        <v>33301</v>
      </c>
      <c r="C501" s="2" t="s">
        <v>505</v>
      </c>
      <c r="D501" s="2">
        <v>2200101</v>
      </c>
      <c r="E501" s="2" t="s">
        <v>505</v>
      </c>
      <c r="F501" s="2" t="str">
        <f t="shared" si="14"/>
        <v>1333012200101</v>
      </c>
      <c r="G501" s="2" t="s">
        <v>57</v>
      </c>
      <c r="H501" s="4">
        <v>1000</v>
      </c>
      <c r="I501" s="4">
        <v>0</v>
      </c>
      <c r="J501" s="4">
        <v>1000</v>
      </c>
      <c r="K501" s="4">
        <v>246.81</v>
      </c>
      <c r="L501" s="4">
        <v>246.81</v>
      </c>
      <c r="M501" s="4">
        <v>246.81</v>
      </c>
      <c r="N501" s="4">
        <v>0</v>
      </c>
      <c r="O501" s="4">
        <v>753.19</v>
      </c>
      <c r="P501">
        <f>INDEX(Full1!J:J,MATCH(F501,Full1!D:D,0))</f>
        <v>246.81</v>
      </c>
      <c r="Q501" s="6">
        <f t="shared" si="15"/>
        <v>0</v>
      </c>
    </row>
    <row r="502" spans="1:17" hidden="1" x14ac:dyDescent="0.25">
      <c r="A502" s="2">
        <v>1</v>
      </c>
      <c r="B502" s="2">
        <v>33301</v>
      </c>
      <c r="C502" s="2" t="s">
        <v>505</v>
      </c>
      <c r="D502" s="2">
        <v>2220001</v>
      </c>
      <c r="E502" s="2" t="s">
        <v>505</v>
      </c>
      <c r="F502" s="2" t="str">
        <f t="shared" si="14"/>
        <v>1333012220001</v>
      </c>
      <c r="G502" s="2" t="s">
        <v>39</v>
      </c>
      <c r="H502" s="4">
        <v>500</v>
      </c>
      <c r="I502" s="4">
        <v>0</v>
      </c>
      <c r="J502" s="4">
        <v>500</v>
      </c>
      <c r="K502" s="4">
        <v>241.09</v>
      </c>
      <c r="L502" s="4">
        <v>99.21</v>
      </c>
      <c r="M502" s="4">
        <v>99.21</v>
      </c>
      <c r="N502" s="4">
        <v>0</v>
      </c>
      <c r="O502" s="4">
        <v>400.79</v>
      </c>
      <c r="P502">
        <f>INDEX(Full1!J:J,MATCH(F502,Full1!D:D,0))</f>
        <v>99.21</v>
      </c>
      <c r="Q502" s="6">
        <f t="shared" si="15"/>
        <v>0</v>
      </c>
    </row>
    <row r="503" spans="1:17" hidden="1" x14ac:dyDescent="0.25">
      <c r="A503" s="2">
        <v>1</v>
      </c>
      <c r="B503" s="2">
        <v>33301</v>
      </c>
      <c r="C503" s="2" t="s">
        <v>505</v>
      </c>
      <c r="D503" s="2">
        <v>2220101</v>
      </c>
      <c r="E503" s="2" t="s">
        <v>505</v>
      </c>
      <c r="F503" s="2" t="str">
        <f t="shared" si="14"/>
        <v>1333012220101</v>
      </c>
      <c r="G503" s="2" t="s">
        <v>58</v>
      </c>
      <c r="H503" s="4">
        <v>300</v>
      </c>
      <c r="I503" s="4">
        <v>0</v>
      </c>
      <c r="J503" s="4">
        <v>300</v>
      </c>
      <c r="K503" s="4">
        <v>0</v>
      </c>
      <c r="L503" s="4">
        <v>0</v>
      </c>
      <c r="M503" s="4">
        <v>0</v>
      </c>
      <c r="N503" s="4">
        <v>0</v>
      </c>
      <c r="O503" s="4">
        <v>300</v>
      </c>
      <c r="P503">
        <f>INDEX(Full1!J:J,MATCH(F503,Full1!D:D,0))</f>
        <v>0</v>
      </c>
      <c r="Q503" s="6">
        <f t="shared" si="15"/>
        <v>0</v>
      </c>
    </row>
    <row r="504" spans="1:17" hidden="1" x14ac:dyDescent="0.25">
      <c r="A504" s="2">
        <v>1</v>
      </c>
      <c r="B504" s="2">
        <v>33301</v>
      </c>
      <c r="C504" s="2" t="s">
        <v>505</v>
      </c>
      <c r="D504" s="2">
        <v>2220301</v>
      </c>
      <c r="E504" s="2" t="s">
        <v>505</v>
      </c>
      <c r="F504" s="2" t="str">
        <f t="shared" si="14"/>
        <v>1333012220301</v>
      </c>
      <c r="G504" s="2" t="s">
        <v>59</v>
      </c>
      <c r="H504" s="4">
        <v>1370.8</v>
      </c>
      <c r="I504" s="4">
        <v>0</v>
      </c>
      <c r="J504" s="4">
        <v>1370.8</v>
      </c>
      <c r="K504" s="4">
        <v>199.66</v>
      </c>
      <c r="L504" s="4">
        <v>199.66</v>
      </c>
      <c r="M504" s="4">
        <v>199.66</v>
      </c>
      <c r="N504" s="4">
        <v>0</v>
      </c>
      <c r="O504" s="4">
        <v>1171.1400000000001</v>
      </c>
      <c r="P504">
        <f>INDEX(Full1!J:J,MATCH(F504,Full1!D:D,0))</f>
        <v>199.66</v>
      </c>
      <c r="Q504" s="6">
        <f t="shared" si="15"/>
        <v>0</v>
      </c>
    </row>
    <row r="505" spans="1:17" hidden="1" x14ac:dyDescent="0.25">
      <c r="A505" s="2">
        <v>1</v>
      </c>
      <c r="B505" s="2">
        <v>33301</v>
      </c>
      <c r="C505" s="2" t="s">
        <v>505</v>
      </c>
      <c r="D505" s="2">
        <v>2230001</v>
      </c>
      <c r="E505" s="2" t="s">
        <v>505</v>
      </c>
      <c r="F505" s="2" t="str">
        <f t="shared" si="14"/>
        <v>1333012230001</v>
      </c>
      <c r="G505" s="2" t="s">
        <v>60</v>
      </c>
      <c r="H505" s="4">
        <v>200</v>
      </c>
      <c r="I505" s="4">
        <v>0</v>
      </c>
      <c r="J505" s="4">
        <v>200</v>
      </c>
      <c r="K505" s="4">
        <v>0</v>
      </c>
      <c r="L505" s="4">
        <v>0</v>
      </c>
      <c r="M505" s="4">
        <v>0</v>
      </c>
      <c r="N505" s="4">
        <v>0</v>
      </c>
      <c r="O505" s="4">
        <v>200</v>
      </c>
      <c r="P505">
        <f>INDEX(Full1!J:J,MATCH(F505,Full1!D:D,0))</f>
        <v>0</v>
      </c>
      <c r="Q505" s="6">
        <f t="shared" si="15"/>
        <v>0</v>
      </c>
    </row>
    <row r="506" spans="1:17" hidden="1" x14ac:dyDescent="0.25">
      <c r="A506" s="2">
        <v>1</v>
      </c>
      <c r="B506" s="2">
        <v>33301</v>
      </c>
      <c r="C506" s="2" t="s">
        <v>505</v>
      </c>
      <c r="D506" s="2">
        <v>2260101</v>
      </c>
      <c r="E506" s="2" t="s">
        <v>505</v>
      </c>
      <c r="F506" s="2" t="str">
        <f t="shared" si="14"/>
        <v>1333012260101</v>
      </c>
      <c r="G506" s="2" t="s">
        <v>61</v>
      </c>
      <c r="H506" s="4">
        <v>750</v>
      </c>
      <c r="I506" s="4">
        <v>0</v>
      </c>
      <c r="J506" s="4">
        <v>750</v>
      </c>
      <c r="K506" s="4">
        <v>238.02</v>
      </c>
      <c r="L506" s="4">
        <v>238.02</v>
      </c>
      <c r="M506" s="4">
        <v>238.02</v>
      </c>
      <c r="N506" s="4">
        <v>0</v>
      </c>
      <c r="O506" s="4">
        <v>511.98</v>
      </c>
      <c r="P506">
        <f>INDEX(Full1!J:J,MATCH(F506,Full1!D:D,0))</f>
        <v>238.02</v>
      </c>
      <c r="Q506" s="6">
        <f t="shared" si="15"/>
        <v>0</v>
      </c>
    </row>
    <row r="507" spans="1:17" hidden="1" x14ac:dyDescent="0.25">
      <c r="A507" s="2">
        <v>1</v>
      </c>
      <c r="B507" s="2">
        <v>33301</v>
      </c>
      <c r="C507" s="2" t="s">
        <v>505</v>
      </c>
      <c r="D507" s="2">
        <v>2260201</v>
      </c>
      <c r="E507" s="2" t="s">
        <v>505</v>
      </c>
      <c r="F507" s="2" t="str">
        <f t="shared" si="14"/>
        <v>1333012260201</v>
      </c>
      <c r="G507" s="2" t="s">
        <v>62</v>
      </c>
      <c r="H507" s="4">
        <v>2100</v>
      </c>
      <c r="I507" s="4">
        <v>0</v>
      </c>
      <c r="J507" s="4">
        <v>2100</v>
      </c>
      <c r="K507" s="4">
        <v>2726.13</v>
      </c>
      <c r="L507" s="4">
        <v>2726.13</v>
      </c>
      <c r="M507" s="4">
        <v>2726.13</v>
      </c>
      <c r="N507" s="4">
        <v>0</v>
      </c>
      <c r="O507" s="4">
        <v>-626.13</v>
      </c>
      <c r="P507">
        <f>INDEX(Full1!J:J,MATCH(F507,Full1!D:D,0))</f>
        <v>2726.13</v>
      </c>
      <c r="Q507" s="6">
        <f t="shared" si="15"/>
        <v>0</v>
      </c>
    </row>
    <row r="508" spans="1:17" hidden="1" x14ac:dyDescent="0.25">
      <c r="A508" s="2">
        <v>1</v>
      </c>
      <c r="B508" s="2">
        <v>33301</v>
      </c>
      <c r="C508" s="2" t="s">
        <v>505</v>
      </c>
      <c r="D508" s="2">
        <v>2260601</v>
      </c>
      <c r="E508" s="2" t="s">
        <v>505</v>
      </c>
      <c r="F508" s="2" t="str">
        <f t="shared" si="14"/>
        <v>1333012260601</v>
      </c>
      <c r="G508" s="2" t="s">
        <v>63</v>
      </c>
      <c r="H508" s="4">
        <v>3000</v>
      </c>
      <c r="I508" s="4">
        <v>0</v>
      </c>
      <c r="J508" s="4">
        <v>3000</v>
      </c>
      <c r="K508" s="4">
        <v>0</v>
      </c>
      <c r="L508" s="4">
        <v>0</v>
      </c>
      <c r="M508" s="4">
        <v>0</v>
      </c>
      <c r="N508" s="4">
        <v>0</v>
      </c>
      <c r="O508" s="4">
        <v>3000</v>
      </c>
      <c r="P508">
        <f>INDEX(Full1!J:J,MATCH(F508,Full1!D:D,0))</f>
        <v>0</v>
      </c>
      <c r="Q508" s="6">
        <f t="shared" si="15"/>
        <v>0</v>
      </c>
    </row>
    <row r="509" spans="1:17" hidden="1" x14ac:dyDescent="0.25">
      <c r="A509" s="2">
        <v>1</v>
      </c>
      <c r="B509" s="2">
        <v>33301</v>
      </c>
      <c r="C509" s="2" t="s">
        <v>505</v>
      </c>
      <c r="D509" s="2">
        <v>2260902</v>
      </c>
      <c r="E509" s="2" t="s">
        <v>505</v>
      </c>
      <c r="F509" s="2" t="str">
        <f t="shared" si="14"/>
        <v>1333012260902</v>
      </c>
      <c r="G509" s="2" t="s">
        <v>64</v>
      </c>
      <c r="H509" s="4">
        <v>5000</v>
      </c>
      <c r="I509" s="4">
        <v>0</v>
      </c>
      <c r="J509" s="4">
        <v>5000</v>
      </c>
      <c r="K509" s="4">
        <v>5027.96</v>
      </c>
      <c r="L509" s="4">
        <v>3125.72</v>
      </c>
      <c r="M509" s="4">
        <v>3125.72</v>
      </c>
      <c r="N509" s="4">
        <v>0</v>
      </c>
      <c r="O509" s="4">
        <v>1874.28</v>
      </c>
      <c r="P509">
        <f>INDEX(Full1!J:J,MATCH(F509,Full1!D:D,0))</f>
        <v>3125.72</v>
      </c>
      <c r="Q509" s="6">
        <f t="shared" si="15"/>
        <v>0</v>
      </c>
    </row>
    <row r="510" spans="1:17" hidden="1" x14ac:dyDescent="0.25">
      <c r="A510" s="2">
        <v>1</v>
      </c>
      <c r="B510" s="2">
        <v>33301</v>
      </c>
      <c r="C510" s="2" t="s">
        <v>505</v>
      </c>
      <c r="D510" s="2">
        <v>2269900</v>
      </c>
      <c r="E510" s="2" t="s">
        <v>505</v>
      </c>
      <c r="F510" s="2" t="str">
        <f t="shared" si="14"/>
        <v>1333012269900</v>
      </c>
      <c r="G510" s="2" t="s">
        <v>65</v>
      </c>
      <c r="H510" s="4">
        <v>500</v>
      </c>
      <c r="I510" s="4">
        <v>0</v>
      </c>
      <c r="J510" s="4">
        <v>500</v>
      </c>
      <c r="K510" s="4">
        <v>21.67</v>
      </c>
      <c r="L510" s="4">
        <v>21.67</v>
      </c>
      <c r="M510" s="4">
        <v>21.67</v>
      </c>
      <c r="N510" s="4">
        <v>0</v>
      </c>
      <c r="O510" s="4">
        <v>478.33</v>
      </c>
      <c r="P510">
        <f>INDEX(Full1!J:J,MATCH(F510,Full1!D:D,0))</f>
        <v>21.67</v>
      </c>
      <c r="Q510" s="6">
        <f t="shared" si="15"/>
        <v>0</v>
      </c>
    </row>
    <row r="511" spans="1:17" hidden="1" x14ac:dyDescent="0.25">
      <c r="A511" s="2">
        <v>1</v>
      </c>
      <c r="B511" s="2">
        <v>33301</v>
      </c>
      <c r="C511" s="2" t="s">
        <v>505</v>
      </c>
      <c r="D511" s="2">
        <v>2270101</v>
      </c>
      <c r="E511" s="2" t="s">
        <v>505</v>
      </c>
      <c r="F511" s="2" t="str">
        <f t="shared" si="14"/>
        <v>1333012270101</v>
      </c>
      <c r="G511" s="2" t="s">
        <v>66</v>
      </c>
      <c r="H511" s="4">
        <v>2000</v>
      </c>
      <c r="I511" s="4">
        <v>0</v>
      </c>
      <c r="J511" s="4">
        <v>2000</v>
      </c>
      <c r="K511" s="4">
        <v>1911.2</v>
      </c>
      <c r="L511" s="4">
        <v>1646.57</v>
      </c>
      <c r="M511" s="4">
        <v>1646.57</v>
      </c>
      <c r="N511" s="4">
        <v>0</v>
      </c>
      <c r="O511" s="4">
        <v>353.43</v>
      </c>
      <c r="P511">
        <f>INDEX(Full1!J:J,MATCH(F511,Full1!D:D,0))</f>
        <v>1646.57</v>
      </c>
      <c r="Q511" s="6">
        <f t="shared" si="15"/>
        <v>0</v>
      </c>
    </row>
    <row r="512" spans="1:17" hidden="1" x14ac:dyDescent="0.25">
      <c r="A512" s="2">
        <v>1</v>
      </c>
      <c r="B512" s="2">
        <v>33301</v>
      </c>
      <c r="C512" s="2" t="s">
        <v>505</v>
      </c>
      <c r="D512" s="2">
        <v>2270600</v>
      </c>
      <c r="E512" s="2" t="s">
        <v>505</v>
      </c>
      <c r="F512" s="2" t="str">
        <f t="shared" si="14"/>
        <v>1333012270600</v>
      </c>
      <c r="G512" s="2" t="s">
        <v>67</v>
      </c>
      <c r="H512" s="4">
        <v>3000</v>
      </c>
      <c r="I512" s="4">
        <v>0</v>
      </c>
      <c r="J512" s="4">
        <v>3000</v>
      </c>
      <c r="K512" s="4">
        <v>4481.1099999999997</v>
      </c>
      <c r="L512" s="4">
        <v>4481.1099999999997</v>
      </c>
      <c r="M512" s="4">
        <v>4481.1099999999997</v>
      </c>
      <c r="N512" s="4">
        <v>0</v>
      </c>
      <c r="O512" s="4">
        <v>-1481.11</v>
      </c>
      <c r="P512">
        <f>INDEX(Full1!J:J,MATCH(F512,Full1!D:D,0))</f>
        <v>4481.1099999999997</v>
      </c>
      <c r="Q512" s="6">
        <f t="shared" si="15"/>
        <v>0</v>
      </c>
    </row>
    <row r="513" spans="1:17" hidden="1" x14ac:dyDescent="0.25">
      <c r="A513" s="2">
        <v>1</v>
      </c>
      <c r="B513" s="2">
        <v>33301</v>
      </c>
      <c r="C513" s="2" t="s">
        <v>505</v>
      </c>
      <c r="D513" s="2">
        <v>2279900</v>
      </c>
      <c r="E513" s="2" t="s">
        <v>505</v>
      </c>
      <c r="F513" s="2" t="str">
        <f t="shared" si="14"/>
        <v>1333012279900</v>
      </c>
      <c r="G513" s="2" t="s">
        <v>68</v>
      </c>
      <c r="H513" s="4">
        <v>3000</v>
      </c>
      <c r="I513" s="4">
        <v>0</v>
      </c>
      <c r="J513" s="4">
        <v>3000</v>
      </c>
      <c r="K513" s="4">
        <v>6981.71</v>
      </c>
      <c r="L513" s="4">
        <v>6981.71</v>
      </c>
      <c r="M513" s="4">
        <v>6981.71</v>
      </c>
      <c r="N513" s="4">
        <v>0</v>
      </c>
      <c r="O513" s="4">
        <v>-3981.71</v>
      </c>
      <c r="P513">
        <f>INDEX(Full1!J:J,MATCH(F513,Full1!D:D,0))</f>
        <v>6981.71</v>
      </c>
      <c r="Q513" s="6">
        <f t="shared" si="15"/>
        <v>0</v>
      </c>
    </row>
    <row r="514" spans="1:17" hidden="1" x14ac:dyDescent="0.25">
      <c r="A514" s="2">
        <v>1</v>
      </c>
      <c r="B514" s="2">
        <v>33301</v>
      </c>
      <c r="C514" s="2" t="s">
        <v>505</v>
      </c>
      <c r="D514" s="2">
        <v>2279931</v>
      </c>
      <c r="E514" s="2" t="s">
        <v>505</v>
      </c>
      <c r="F514" s="2" t="str">
        <f t="shared" si="14"/>
        <v>1333012279931</v>
      </c>
      <c r="G514" s="2" t="s">
        <v>69</v>
      </c>
      <c r="H514" s="4">
        <v>15000</v>
      </c>
      <c r="I514" s="4">
        <v>0</v>
      </c>
      <c r="J514" s="4">
        <v>15000</v>
      </c>
      <c r="K514" s="4">
        <v>15290.4</v>
      </c>
      <c r="L514" s="4">
        <v>15290.4</v>
      </c>
      <c r="M514" s="4">
        <v>15290.4</v>
      </c>
      <c r="N514" s="4">
        <v>0</v>
      </c>
      <c r="O514" s="4">
        <v>-290.39999999999998</v>
      </c>
      <c r="P514">
        <f>INDEX(Full1!J:J,MATCH(F514,Full1!D:D,0))</f>
        <v>15290.4</v>
      </c>
      <c r="Q514" s="6">
        <f t="shared" si="15"/>
        <v>0</v>
      </c>
    </row>
    <row r="515" spans="1:17" hidden="1" x14ac:dyDescent="0.25">
      <c r="A515" s="2">
        <v>1</v>
      </c>
      <c r="B515" s="2">
        <v>33301</v>
      </c>
      <c r="C515" s="2" t="s">
        <v>505</v>
      </c>
      <c r="D515" s="2">
        <v>2279936</v>
      </c>
      <c r="E515" s="2" t="s">
        <v>505</v>
      </c>
      <c r="F515" s="2" t="str">
        <f t="shared" ref="F515:F578" si="16">_xlfn.CONCAT(A515,B515,D515)</f>
        <v>1333012279936</v>
      </c>
      <c r="G515" s="2" t="s">
        <v>70</v>
      </c>
      <c r="H515" s="4">
        <v>2000</v>
      </c>
      <c r="I515" s="4">
        <v>0</v>
      </c>
      <c r="J515" s="4">
        <v>2000</v>
      </c>
      <c r="K515" s="4">
        <v>0</v>
      </c>
      <c r="L515" s="4">
        <v>0</v>
      </c>
      <c r="M515" s="4">
        <v>0</v>
      </c>
      <c r="N515" s="4">
        <v>0</v>
      </c>
      <c r="O515" s="4">
        <v>2000</v>
      </c>
      <c r="P515">
        <f>INDEX(Full1!J:J,MATCH(F515,Full1!D:D,0))</f>
        <v>0</v>
      </c>
      <c r="Q515" s="6">
        <f t="shared" ref="Q515:Q578" si="17">+L515-P515</f>
        <v>0</v>
      </c>
    </row>
    <row r="516" spans="1:17" hidden="1" x14ac:dyDescent="0.25">
      <c r="A516" s="2">
        <v>1</v>
      </c>
      <c r="B516" s="2">
        <v>33301</v>
      </c>
      <c r="C516" s="2" t="s">
        <v>505</v>
      </c>
      <c r="D516" s="2">
        <v>2279940</v>
      </c>
      <c r="E516" s="2" t="s">
        <v>505</v>
      </c>
      <c r="F516" s="2" t="str">
        <f t="shared" si="16"/>
        <v>1333012279940</v>
      </c>
      <c r="G516" s="2" t="s">
        <v>41</v>
      </c>
      <c r="H516" s="4">
        <v>1200</v>
      </c>
      <c r="I516" s="4">
        <v>0</v>
      </c>
      <c r="J516" s="4">
        <v>1200</v>
      </c>
      <c r="K516" s="4">
        <v>0</v>
      </c>
      <c r="L516" s="4">
        <v>0</v>
      </c>
      <c r="M516" s="4">
        <v>0</v>
      </c>
      <c r="N516" s="4">
        <v>0</v>
      </c>
      <c r="O516" s="4">
        <v>1200</v>
      </c>
      <c r="P516">
        <f>INDEX(Full1!J:J,MATCH(F516,Full1!D:D,0))</f>
        <v>0</v>
      </c>
      <c r="Q516" s="6">
        <f t="shared" si="17"/>
        <v>0</v>
      </c>
    </row>
    <row r="517" spans="1:17" hidden="1" x14ac:dyDescent="0.25">
      <c r="A517" s="2">
        <v>1</v>
      </c>
      <c r="B517" s="2">
        <v>33301</v>
      </c>
      <c r="C517" s="2" t="s">
        <v>505</v>
      </c>
      <c r="D517" s="2">
        <v>2279958</v>
      </c>
      <c r="E517" s="2" t="s">
        <v>505</v>
      </c>
      <c r="F517" s="2" t="str">
        <f t="shared" si="16"/>
        <v>1333012279958</v>
      </c>
      <c r="G517" s="2" t="s">
        <v>71</v>
      </c>
      <c r="H517" s="4">
        <v>750</v>
      </c>
      <c r="I517" s="4">
        <v>0</v>
      </c>
      <c r="J517" s="4">
        <v>750</v>
      </c>
      <c r="K517" s="4">
        <v>600</v>
      </c>
      <c r="L517" s="4">
        <v>0</v>
      </c>
      <c r="M517" s="4">
        <v>0</v>
      </c>
      <c r="N517" s="4">
        <v>0</v>
      </c>
      <c r="O517" s="4">
        <v>750</v>
      </c>
      <c r="P517">
        <f>INDEX(Full1!J:J,MATCH(F517,Full1!D:D,0))</f>
        <v>0</v>
      </c>
      <c r="Q517" s="6">
        <f t="shared" si="17"/>
        <v>0</v>
      </c>
    </row>
    <row r="518" spans="1:17" hidden="1" x14ac:dyDescent="0.25">
      <c r="A518" s="2">
        <v>1</v>
      </c>
      <c r="B518" s="2">
        <v>33301</v>
      </c>
      <c r="C518" s="2" t="s">
        <v>505</v>
      </c>
      <c r="D518" s="2">
        <v>2302000</v>
      </c>
      <c r="E518" s="2" t="s">
        <v>505</v>
      </c>
      <c r="F518" s="2" t="str">
        <f t="shared" si="16"/>
        <v>1333012302000</v>
      </c>
      <c r="G518" s="2" t="s">
        <v>72</v>
      </c>
      <c r="H518" s="4">
        <v>50</v>
      </c>
      <c r="I518" s="4">
        <v>0</v>
      </c>
      <c r="J518" s="4">
        <v>50</v>
      </c>
      <c r="K518" s="4">
        <v>129.75</v>
      </c>
      <c r="L518" s="4">
        <v>129.75</v>
      </c>
      <c r="M518" s="4">
        <v>129.75</v>
      </c>
      <c r="N518" s="4">
        <v>0</v>
      </c>
      <c r="O518" s="4">
        <v>-79.75</v>
      </c>
      <c r="P518">
        <f>INDEX(Full1!J:J,MATCH(F518,Full1!D:D,0))</f>
        <v>129.75</v>
      </c>
      <c r="Q518" s="6">
        <f t="shared" si="17"/>
        <v>0</v>
      </c>
    </row>
    <row r="519" spans="1:17" hidden="1" x14ac:dyDescent="0.25">
      <c r="A519" s="2">
        <v>1</v>
      </c>
      <c r="B519" s="2">
        <v>33301</v>
      </c>
      <c r="C519" s="2" t="s">
        <v>505</v>
      </c>
      <c r="D519" s="2">
        <v>2312000</v>
      </c>
      <c r="E519" s="2" t="s">
        <v>505</v>
      </c>
      <c r="F519" s="2" t="str">
        <f t="shared" si="16"/>
        <v>1333012312000</v>
      </c>
      <c r="G519" s="2" t="s">
        <v>73</v>
      </c>
      <c r="H519" s="4">
        <v>50</v>
      </c>
      <c r="I519" s="4">
        <v>0</v>
      </c>
      <c r="J519" s="4">
        <v>50</v>
      </c>
      <c r="K519" s="4">
        <v>0</v>
      </c>
      <c r="L519" s="4">
        <v>0</v>
      </c>
      <c r="M519" s="4">
        <v>0</v>
      </c>
      <c r="N519" s="4">
        <v>0</v>
      </c>
      <c r="O519" s="4">
        <v>50</v>
      </c>
      <c r="P519">
        <f>INDEX(Full1!J:J,MATCH(F519,Full1!D:D,0))</f>
        <v>0</v>
      </c>
      <c r="Q519" s="6">
        <f t="shared" si="17"/>
        <v>0</v>
      </c>
    </row>
    <row r="520" spans="1:17" hidden="1" x14ac:dyDescent="0.25">
      <c r="A520" s="2">
        <v>1</v>
      </c>
      <c r="B520" s="2">
        <v>33302</v>
      </c>
      <c r="C520" s="2" t="s">
        <v>504</v>
      </c>
      <c r="D520" s="2">
        <v>1300001</v>
      </c>
      <c r="E520" s="2" t="s">
        <v>504</v>
      </c>
      <c r="F520" s="2" t="str">
        <f t="shared" si="16"/>
        <v>1333021300001</v>
      </c>
      <c r="G520" s="2" t="s">
        <v>18</v>
      </c>
      <c r="H520" s="4">
        <v>50886.78</v>
      </c>
      <c r="I520" s="4">
        <v>0</v>
      </c>
      <c r="J520" s="4">
        <v>50886.78</v>
      </c>
      <c r="K520" s="4">
        <v>51398.879999999997</v>
      </c>
      <c r="L520" s="4">
        <v>51398.879999999997</v>
      </c>
      <c r="M520" s="4">
        <v>51398.879999999997</v>
      </c>
      <c r="N520" s="4">
        <v>0</v>
      </c>
      <c r="O520" s="4">
        <v>-512.1</v>
      </c>
      <c r="P520">
        <f>INDEX(Full1!J:J,MATCH(F520,Full1!D:D,0))</f>
        <v>51398.879999999997</v>
      </c>
      <c r="Q520" s="6">
        <f t="shared" si="17"/>
        <v>0</v>
      </c>
    </row>
    <row r="521" spans="1:17" hidden="1" x14ac:dyDescent="0.25">
      <c r="A521" s="2">
        <v>1</v>
      </c>
      <c r="B521" s="2">
        <v>33302</v>
      </c>
      <c r="C521" s="2" t="s">
        <v>504</v>
      </c>
      <c r="D521" s="2">
        <v>1300002</v>
      </c>
      <c r="E521" s="2" t="s">
        <v>504</v>
      </c>
      <c r="F521" s="2" t="str">
        <f t="shared" si="16"/>
        <v>1333021300002</v>
      </c>
      <c r="G521" s="2" t="s">
        <v>19</v>
      </c>
      <c r="H521" s="4">
        <v>18283.5</v>
      </c>
      <c r="I521" s="4">
        <v>0</v>
      </c>
      <c r="J521" s="4">
        <v>18283.5</v>
      </c>
      <c r="K521" s="4">
        <v>18465.439999999999</v>
      </c>
      <c r="L521" s="4">
        <v>18465.439999999999</v>
      </c>
      <c r="M521" s="4">
        <v>18465.439999999999</v>
      </c>
      <c r="N521" s="4">
        <v>0</v>
      </c>
      <c r="O521" s="4">
        <v>-181.94</v>
      </c>
      <c r="P521">
        <f>INDEX(Full1!J:J,MATCH(F521,Full1!D:D,0))</f>
        <v>18465.439999999999</v>
      </c>
      <c r="Q521" s="6">
        <f t="shared" si="17"/>
        <v>0</v>
      </c>
    </row>
    <row r="522" spans="1:17" hidden="1" x14ac:dyDescent="0.25">
      <c r="A522" s="2">
        <v>1</v>
      </c>
      <c r="B522" s="2">
        <v>33302</v>
      </c>
      <c r="C522" s="2" t="s">
        <v>504</v>
      </c>
      <c r="D522" s="2">
        <v>1300201</v>
      </c>
      <c r="E522" s="2" t="s">
        <v>504</v>
      </c>
      <c r="F522" s="2" t="str">
        <f t="shared" si="16"/>
        <v>1333021300201</v>
      </c>
      <c r="G522" s="2" t="s">
        <v>21</v>
      </c>
      <c r="H522" s="4">
        <v>25936.54</v>
      </c>
      <c r="I522" s="4">
        <v>0</v>
      </c>
      <c r="J522" s="4">
        <v>25936.54</v>
      </c>
      <c r="K522" s="4">
        <v>26190.5</v>
      </c>
      <c r="L522" s="4">
        <v>26190.5</v>
      </c>
      <c r="M522" s="4">
        <v>26190.5</v>
      </c>
      <c r="N522" s="4">
        <v>0</v>
      </c>
      <c r="O522" s="4">
        <v>-253.96</v>
      </c>
      <c r="P522">
        <f>INDEX(Full1!J:J,MATCH(F522,Full1!D:D,0))</f>
        <v>26190.5</v>
      </c>
      <c r="Q522" s="6">
        <f t="shared" si="17"/>
        <v>0</v>
      </c>
    </row>
    <row r="523" spans="1:17" hidden="1" x14ac:dyDescent="0.25">
      <c r="A523" s="2">
        <v>1</v>
      </c>
      <c r="B523" s="2">
        <v>33302</v>
      </c>
      <c r="C523" s="2" t="s">
        <v>504</v>
      </c>
      <c r="D523" s="2">
        <v>1300202</v>
      </c>
      <c r="E523" s="2" t="s">
        <v>504</v>
      </c>
      <c r="F523" s="2" t="str">
        <f t="shared" si="16"/>
        <v>1333021300202</v>
      </c>
      <c r="G523" s="2" t="s">
        <v>22</v>
      </c>
      <c r="H523" s="4">
        <v>20173.439999999999</v>
      </c>
      <c r="I523" s="4">
        <v>0</v>
      </c>
      <c r="J523" s="4">
        <v>20173.439999999999</v>
      </c>
      <c r="K523" s="4">
        <v>20477.13</v>
      </c>
      <c r="L523" s="4">
        <v>20477.13</v>
      </c>
      <c r="M523" s="4">
        <v>20477.13</v>
      </c>
      <c r="N523" s="4">
        <v>0</v>
      </c>
      <c r="O523" s="4">
        <v>-303.69</v>
      </c>
      <c r="P523">
        <f>INDEX(Full1!J:J,MATCH(F523,Full1!D:D,0))</f>
        <v>20477.13</v>
      </c>
      <c r="Q523" s="6">
        <f t="shared" si="17"/>
        <v>0</v>
      </c>
    </row>
    <row r="524" spans="1:17" hidden="1" x14ac:dyDescent="0.25">
      <c r="A524" s="2">
        <v>1</v>
      </c>
      <c r="B524" s="2">
        <v>33302</v>
      </c>
      <c r="C524" s="2" t="s">
        <v>504</v>
      </c>
      <c r="D524" s="2">
        <v>1310001</v>
      </c>
      <c r="E524" s="2" t="s">
        <v>504</v>
      </c>
      <c r="F524" s="2" t="str">
        <f t="shared" si="16"/>
        <v>1333021310001</v>
      </c>
      <c r="G524" s="2" t="s">
        <v>23</v>
      </c>
      <c r="H524" s="4">
        <v>11422.79</v>
      </c>
      <c r="I524" s="4">
        <v>0</v>
      </c>
      <c r="J524" s="4">
        <v>11422.79</v>
      </c>
      <c r="K524" s="4">
        <v>11538.75</v>
      </c>
      <c r="L524" s="4">
        <v>11538.75</v>
      </c>
      <c r="M524" s="4">
        <v>11538.75</v>
      </c>
      <c r="N524" s="4">
        <v>0</v>
      </c>
      <c r="O524" s="4">
        <v>-115.96</v>
      </c>
      <c r="P524">
        <f>INDEX(Full1!J:J,MATCH(F524,Full1!D:D,0))</f>
        <v>11538.75</v>
      </c>
      <c r="Q524" s="6">
        <f t="shared" si="17"/>
        <v>0</v>
      </c>
    </row>
    <row r="525" spans="1:17" hidden="1" x14ac:dyDescent="0.25">
      <c r="A525" s="2">
        <v>1</v>
      </c>
      <c r="B525" s="2">
        <v>33302</v>
      </c>
      <c r="C525" s="2" t="s">
        <v>504</v>
      </c>
      <c r="D525" s="2">
        <v>1310003</v>
      </c>
      <c r="E525" s="2" t="s">
        <v>504</v>
      </c>
      <c r="F525" s="2" t="str">
        <f t="shared" si="16"/>
        <v>1333021310003</v>
      </c>
      <c r="G525" s="2" t="s">
        <v>25</v>
      </c>
      <c r="H525" s="4">
        <v>6389.6</v>
      </c>
      <c r="I525" s="4">
        <v>0</v>
      </c>
      <c r="J525" s="4">
        <v>6389.6</v>
      </c>
      <c r="K525" s="4">
        <v>6452.18</v>
      </c>
      <c r="L525" s="4">
        <v>6452.18</v>
      </c>
      <c r="M525" s="4">
        <v>6452.18</v>
      </c>
      <c r="N525" s="4">
        <v>0</v>
      </c>
      <c r="O525" s="4">
        <v>-62.58</v>
      </c>
      <c r="P525">
        <f>INDEX(Full1!J:J,MATCH(F525,Full1!D:D,0))</f>
        <v>6452.18</v>
      </c>
      <c r="Q525" s="6">
        <f t="shared" si="17"/>
        <v>0</v>
      </c>
    </row>
    <row r="526" spans="1:17" hidden="1" x14ac:dyDescent="0.25">
      <c r="A526" s="2">
        <v>1</v>
      </c>
      <c r="B526" s="2">
        <v>33302</v>
      </c>
      <c r="C526" s="2" t="s">
        <v>504</v>
      </c>
      <c r="D526" s="2">
        <v>1310004</v>
      </c>
      <c r="E526" s="2" t="s">
        <v>504</v>
      </c>
      <c r="F526" s="2" t="str">
        <f t="shared" si="16"/>
        <v>1333021310004</v>
      </c>
      <c r="G526" s="2" t="s">
        <v>26</v>
      </c>
      <c r="H526" s="4">
        <v>5924.1</v>
      </c>
      <c r="I526" s="4">
        <v>0</v>
      </c>
      <c r="J526" s="4">
        <v>5924.1</v>
      </c>
      <c r="K526" s="4">
        <v>5982.06</v>
      </c>
      <c r="L526" s="4">
        <v>5982.06</v>
      </c>
      <c r="M526" s="4">
        <v>5982.06</v>
      </c>
      <c r="N526" s="4">
        <v>0</v>
      </c>
      <c r="O526" s="4">
        <v>-57.96</v>
      </c>
      <c r="P526">
        <f>INDEX(Full1!J:J,MATCH(F526,Full1!D:D,0))</f>
        <v>5982.06</v>
      </c>
      <c r="Q526" s="6">
        <f t="shared" si="17"/>
        <v>0</v>
      </c>
    </row>
    <row r="527" spans="1:17" hidden="1" x14ac:dyDescent="0.25">
      <c r="A527" s="2">
        <v>1</v>
      </c>
      <c r="B527" s="2">
        <v>33302</v>
      </c>
      <c r="C527" s="2" t="s">
        <v>504</v>
      </c>
      <c r="D527" s="2">
        <v>1500002</v>
      </c>
      <c r="E527" s="2" t="s">
        <v>504</v>
      </c>
      <c r="F527" s="2" t="str">
        <f t="shared" si="16"/>
        <v>1333021500002</v>
      </c>
      <c r="G527" s="2" t="s">
        <v>29</v>
      </c>
      <c r="H527" s="4">
        <v>0</v>
      </c>
      <c r="I527" s="4">
        <v>752.63</v>
      </c>
      <c r="J527" s="4">
        <v>752.63</v>
      </c>
      <c r="K527" s="4">
        <v>595.22</v>
      </c>
      <c r="L527" s="4">
        <v>595.22</v>
      </c>
      <c r="M527" s="4">
        <v>595.22</v>
      </c>
      <c r="N527" s="4">
        <v>0</v>
      </c>
      <c r="O527" s="4">
        <v>157.41</v>
      </c>
      <c r="P527">
        <f>INDEX(Full1!J:J,MATCH(F527,Full1!D:D,0))</f>
        <v>595.22</v>
      </c>
      <c r="Q527" s="6">
        <f t="shared" si="17"/>
        <v>0</v>
      </c>
    </row>
    <row r="528" spans="1:17" hidden="1" x14ac:dyDescent="0.25">
      <c r="A528" s="2">
        <v>1</v>
      </c>
      <c r="B528" s="2">
        <v>33302</v>
      </c>
      <c r="C528" s="2" t="s">
        <v>504</v>
      </c>
      <c r="D528" s="2">
        <v>1500003</v>
      </c>
      <c r="E528" s="2" t="s">
        <v>504</v>
      </c>
      <c r="F528" s="2" t="str">
        <f t="shared" si="16"/>
        <v>1333021500003</v>
      </c>
      <c r="G528" s="2" t="s">
        <v>49</v>
      </c>
      <c r="H528" s="4">
        <v>0</v>
      </c>
      <c r="I528" s="4">
        <v>0</v>
      </c>
      <c r="J528" s="4">
        <v>0</v>
      </c>
      <c r="K528" s="4">
        <v>247.4</v>
      </c>
      <c r="L528" s="4">
        <v>247.4</v>
      </c>
      <c r="M528" s="4">
        <v>247.4</v>
      </c>
      <c r="N528" s="4">
        <v>0</v>
      </c>
      <c r="O528" s="4">
        <v>-247.4</v>
      </c>
      <c r="P528">
        <f>INDEX(Full1!J:J,MATCH(F528,Full1!D:D,0))</f>
        <v>247.4</v>
      </c>
      <c r="Q528" s="6">
        <f t="shared" si="17"/>
        <v>0</v>
      </c>
    </row>
    <row r="529" spans="1:17" hidden="1" x14ac:dyDescent="0.25">
      <c r="A529" s="2">
        <v>1</v>
      </c>
      <c r="B529" s="2">
        <v>33302</v>
      </c>
      <c r="C529" s="2" t="s">
        <v>504</v>
      </c>
      <c r="D529" s="2">
        <v>1600001</v>
      </c>
      <c r="E529" s="2" t="s">
        <v>504</v>
      </c>
      <c r="F529" s="2" t="str">
        <f t="shared" si="16"/>
        <v>1333021600001</v>
      </c>
      <c r="G529" s="2" t="s">
        <v>33</v>
      </c>
      <c r="H529" s="4">
        <v>43817.760000000002</v>
      </c>
      <c r="I529" s="4">
        <v>0</v>
      </c>
      <c r="J529" s="4">
        <v>43817.760000000002</v>
      </c>
      <c r="K529" s="4">
        <v>47351.16</v>
      </c>
      <c r="L529" s="4">
        <v>47351.16</v>
      </c>
      <c r="M529" s="4">
        <v>47351.16</v>
      </c>
      <c r="N529" s="4">
        <v>0</v>
      </c>
      <c r="O529" s="4">
        <v>-3533.4</v>
      </c>
      <c r="P529">
        <f>INDEX(Full1!J:J,MATCH(F529,Full1!D:D,0))</f>
        <v>47351.16</v>
      </c>
      <c r="Q529" s="6">
        <f t="shared" si="17"/>
        <v>0</v>
      </c>
    </row>
    <row r="530" spans="1:17" hidden="1" x14ac:dyDescent="0.25">
      <c r="A530" s="2">
        <v>1</v>
      </c>
      <c r="B530" s="2">
        <v>33302</v>
      </c>
      <c r="C530" s="2" t="s">
        <v>505</v>
      </c>
      <c r="D530" s="2">
        <v>2060001</v>
      </c>
      <c r="E530" s="2" t="s">
        <v>505</v>
      </c>
      <c r="F530" s="2" t="str">
        <f t="shared" si="16"/>
        <v>1333022060001</v>
      </c>
      <c r="G530" s="2" t="s">
        <v>34</v>
      </c>
      <c r="H530" s="4">
        <v>290.39999999999998</v>
      </c>
      <c r="I530" s="4">
        <v>0</v>
      </c>
      <c r="J530" s="4">
        <v>290.39999999999998</v>
      </c>
      <c r="K530" s="4">
        <v>670.61</v>
      </c>
      <c r="L530" s="4">
        <v>646.41</v>
      </c>
      <c r="M530" s="4">
        <v>646.41</v>
      </c>
      <c r="N530" s="4">
        <v>0</v>
      </c>
      <c r="O530" s="4">
        <v>-356.01</v>
      </c>
      <c r="P530">
        <f>INDEX(Full1!J:J,MATCH(F530,Full1!D:D,0))</f>
        <v>646.41</v>
      </c>
      <c r="Q530" s="6">
        <f t="shared" si="17"/>
        <v>0</v>
      </c>
    </row>
    <row r="531" spans="1:17" hidden="1" x14ac:dyDescent="0.25">
      <c r="A531" s="2">
        <v>1</v>
      </c>
      <c r="B531" s="2">
        <v>33302</v>
      </c>
      <c r="C531" s="2" t="s">
        <v>505</v>
      </c>
      <c r="D531" s="2">
        <v>2130001</v>
      </c>
      <c r="E531" s="2" t="s">
        <v>505</v>
      </c>
      <c r="F531" s="2" t="str">
        <f t="shared" si="16"/>
        <v>1333022130001</v>
      </c>
      <c r="G531" s="2" t="s">
        <v>74</v>
      </c>
      <c r="H531" s="4">
        <v>3750</v>
      </c>
      <c r="I531" s="4">
        <v>77.930000000000007</v>
      </c>
      <c r="J531" s="4">
        <v>3827.93</v>
      </c>
      <c r="K531" s="4">
        <v>1618.05</v>
      </c>
      <c r="L531" s="4">
        <v>1228.47</v>
      </c>
      <c r="M531" s="4">
        <v>1228.47</v>
      </c>
      <c r="N531" s="4">
        <v>0</v>
      </c>
      <c r="O531" s="4">
        <v>2599.46</v>
      </c>
      <c r="P531">
        <f>INDEX(Full1!J:J,MATCH(F531,Full1!D:D,0))</f>
        <v>1228.47</v>
      </c>
      <c r="Q531" s="6">
        <f t="shared" si="17"/>
        <v>0</v>
      </c>
    </row>
    <row r="532" spans="1:17" hidden="1" x14ac:dyDescent="0.25">
      <c r="A532" s="2">
        <v>1</v>
      </c>
      <c r="B532" s="2">
        <v>33302</v>
      </c>
      <c r="C532" s="2" t="s">
        <v>505</v>
      </c>
      <c r="D532" s="2">
        <v>2130002</v>
      </c>
      <c r="E532" s="2" t="s">
        <v>505</v>
      </c>
      <c r="F532" s="2" t="str">
        <f t="shared" si="16"/>
        <v>1333022130002</v>
      </c>
      <c r="G532" s="2" t="s">
        <v>75</v>
      </c>
      <c r="H532" s="4">
        <v>0</v>
      </c>
      <c r="I532" s="4">
        <v>1900</v>
      </c>
      <c r="J532" s="4">
        <v>1900</v>
      </c>
      <c r="K532" s="4">
        <v>0</v>
      </c>
      <c r="L532" s="4">
        <v>0</v>
      </c>
      <c r="M532" s="4">
        <v>0</v>
      </c>
      <c r="N532" s="4">
        <v>0</v>
      </c>
      <c r="O532" s="4">
        <v>1900</v>
      </c>
      <c r="P532">
        <f>INDEX(Full1!J:J,MATCH(F532,Full1!D:D,0))</f>
        <v>0</v>
      </c>
      <c r="Q532" s="6">
        <f t="shared" si="17"/>
        <v>0</v>
      </c>
    </row>
    <row r="533" spans="1:17" hidden="1" x14ac:dyDescent="0.25">
      <c r="A533" s="2">
        <v>1</v>
      </c>
      <c r="B533" s="2">
        <v>33302</v>
      </c>
      <c r="C533" s="2" t="s">
        <v>505</v>
      </c>
      <c r="D533" s="2">
        <v>2150001</v>
      </c>
      <c r="E533" s="2" t="s">
        <v>505</v>
      </c>
      <c r="F533" s="2" t="str">
        <f t="shared" si="16"/>
        <v>1333022150001</v>
      </c>
      <c r="G533" s="2" t="s">
        <v>56</v>
      </c>
      <c r="H533" s="4">
        <v>1500</v>
      </c>
      <c r="I533" s="4">
        <v>0</v>
      </c>
      <c r="J533" s="4">
        <v>1500</v>
      </c>
      <c r="K533" s="4">
        <v>8656.34</v>
      </c>
      <c r="L533" s="4">
        <v>8656.34</v>
      </c>
      <c r="M533" s="4">
        <v>8656.34</v>
      </c>
      <c r="N533" s="4">
        <v>0</v>
      </c>
      <c r="O533" s="4">
        <v>-7156.34</v>
      </c>
      <c r="P533">
        <f>INDEX(Full1!J:J,MATCH(F533,Full1!D:D,0))</f>
        <v>8656.34</v>
      </c>
      <c r="Q533" s="6">
        <f t="shared" si="17"/>
        <v>0</v>
      </c>
    </row>
    <row r="534" spans="1:17" hidden="1" x14ac:dyDescent="0.25">
      <c r="A534" s="2">
        <v>1</v>
      </c>
      <c r="B534" s="2">
        <v>33302</v>
      </c>
      <c r="C534" s="2" t="s">
        <v>505</v>
      </c>
      <c r="D534" s="2">
        <v>2160001</v>
      </c>
      <c r="E534" s="2" t="s">
        <v>505</v>
      </c>
      <c r="F534" s="2" t="str">
        <f t="shared" si="16"/>
        <v>1333022160001</v>
      </c>
      <c r="G534" s="2" t="s">
        <v>35</v>
      </c>
      <c r="H534" s="4">
        <v>150</v>
      </c>
      <c r="I534" s="4">
        <v>0</v>
      </c>
      <c r="J534" s="4">
        <v>150</v>
      </c>
      <c r="K534" s="4">
        <v>2357.08</v>
      </c>
      <c r="L534" s="4">
        <v>2357.08</v>
      </c>
      <c r="M534" s="4">
        <v>2357.08</v>
      </c>
      <c r="N534" s="4">
        <v>0</v>
      </c>
      <c r="O534" s="4">
        <v>-2207.08</v>
      </c>
      <c r="P534">
        <f>INDEX(Full1!J:J,MATCH(F534,Full1!D:D,0))</f>
        <v>2357.08</v>
      </c>
      <c r="Q534" s="6">
        <f t="shared" si="17"/>
        <v>0</v>
      </c>
    </row>
    <row r="535" spans="1:17" hidden="1" x14ac:dyDescent="0.25">
      <c r="A535" s="2">
        <v>1</v>
      </c>
      <c r="B535" s="2">
        <v>33302</v>
      </c>
      <c r="C535" s="2" t="s">
        <v>505</v>
      </c>
      <c r="D535" s="2">
        <v>2160002</v>
      </c>
      <c r="E535" s="2" t="s">
        <v>505</v>
      </c>
      <c r="F535" s="2" t="str">
        <f t="shared" si="16"/>
        <v>1333022160002</v>
      </c>
      <c r="G535" s="2" t="s">
        <v>36</v>
      </c>
      <c r="H535" s="4">
        <v>650</v>
      </c>
      <c r="I535" s="4">
        <v>0</v>
      </c>
      <c r="J535" s="4">
        <v>650</v>
      </c>
      <c r="K535" s="4">
        <v>694.59</v>
      </c>
      <c r="L535" s="4">
        <v>694.59</v>
      </c>
      <c r="M535" s="4">
        <v>694.59</v>
      </c>
      <c r="N535" s="4">
        <v>0</v>
      </c>
      <c r="O535" s="4">
        <v>-44.59</v>
      </c>
      <c r="P535">
        <f>INDEX(Full1!J:J,MATCH(F535,Full1!D:D,0))</f>
        <v>694.59</v>
      </c>
      <c r="Q535" s="6">
        <f t="shared" si="17"/>
        <v>0</v>
      </c>
    </row>
    <row r="536" spans="1:17" hidden="1" x14ac:dyDescent="0.25">
      <c r="A536" s="2">
        <v>1</v>
      </c>
      <c r="B536" s="2">
        <v>33302</v>
      </c>
      <c r="C536" s="2" t="s">
        <v>505</v>
      </c>
      <c r="D536" s="2">
        <v>2200001</v>
      </c>
      <c r="E536" s="2" t="s">
        <v>505</v>
      </c>
      <c r="F536" s="2" t="str">
        <f t="shared" si="16"/>
        <v>1333022200001</v>
      </c>
      <c r="G536" s="2" t="s">
        <v>37</v>
      </c>
      <c r="H536" s="4">
        <v>1500</v>
      </c>
      <c r="I536" s="4">
        <v>0</v>
      </c>
      <c r="J536" s="4">
        <v>1500</v>
      </c>
      <c r="K536" s="4">
        <v>605.41999999999996</v>
      </c>
      <c r="L536" s="4">
        <v>299.45</v>
      </c>
      <c r="M536" s="4">
        <v>299.45</v>
      </c>
      <c r="N536" s="4">
        <v>0</v>
      </c>
      <c r="O536" s="4">
        <v>1200.55</v>
      </c>
      <c r="P536">
        <f>INDEX(Full1!J:J,MATCH(F536,Full1!D:D,0))</f>
        <v>299.45</v>
      </c>
      <c r="Q536" s="6">
        <f t="shared" si="17"/>
        <v>0</v>
      </c>
    </row>
    <row r="537" spans="1:17" hidden="1" x14ac:dyDescent="0.25">
      <c r="A537" s="2">
        <v>1</v>
      </c>
      <c r="B537" s="2">
        <v>33302</v>
      </c>
      <c r="C537" s="2" t="s">
        <v>505</v>
      </c>
      <c r="D537" s="2">
        <v>2200010</v>
      </c>
      <c r="E537" s="2" t="s">
        <v>505</v>
      </c>
      <c r="F537" s="2" t="str">
        <f t="shared" si="16"/>
        <v>1333022200010</v>
      </c>
      <c r="G537" s="2" t="s">
        <v>38</v>
      </c>
      <c r="H537" s="4">
        <v>306.74</v>
      </c>
      <c r="I537" s="4">
        <v>0</v>
      </c>
      <c r="J537" s="4">
        <v>306.74</v>
      </c>
      <c r="K537" s="4">
        <v>324.52</v>
      </c>
      <c r="L537" s="4">
        <v>324.52</v>
      </c>
      <c r="M537" s="4">
        <v>324.52</v>
      </c>
      <c r="N537" s="4">
        <v>0</v>
      </c>
      <c r="O537" s="4">
        <v>-17.78</v>
      </c>
      <c r="P537">
        <f>INDEX(Full1!J:J,MATCH(F537,Full1!D:D,0))</f>
        <v>324.52</v>
      </c>
      <c r="Q537" s="6">
        <f t="shared" si="17"/>
        <v>0</v>
      </c>
    </row>
    <row r="538" spans="1:17" hidden="1" x14ac:dyDescent="0.25">
      <c r="A538" s="2">
        <v>1</v>
      </c>
      <c r="B538" s="2">
        <v>33302</v>
      </c>
      <c r="C538" s="2" t="s">
        <v>505</v>
      </c>
      <c r="D538" s="2">
        <v>2200101</v>
      </c>
      <c r="E538" s="2" t="s">
        <v>505</v>
      </c>
      <c r="F538" s="2" t="str">
        <f t="shared" si="16"/>
        <v>1333022200101</v>
      </c>
      <c r="G538" s="2" t="s">
        <v>57</v>
      </c>
      <c r="H538" s="4">
        <v>1000</v>
      </c>
      <c r="I538" s="4">
        <v>0</v>
      </c>
      <c r="J538" s="4">
        <v>1000</v>
      </c>
      <c r="K538" s="4">
        <v>368.18</v>
      </c>
      <c r="L538" s="4">
        <v>368.18</v>
      </c>
      <c r="M538" s="4">
        <v>368.18</v>
      </c>
      <c r="N538" s="4">
        <v>0</v>
      </c>
      <c r="O538" s="4">
        <v>631.82000000000005</v>
      </c>
      <c r="P538">
        <f>INDEX(Full1!J:J,MATCH(F538,Full1!D:D,0))</f>
        <v>368.18</v>
      </c>
      <c r="Q538" s="6">
        <f t="shared" si="17"/>
        <v>0</v>
      </c>
    </row>
    <row r="539" spans="1:17" hidden="1" x14ac:dyDescent="0.25">
      <c r="A539" s="2">
        <v>1</v>
      </c>
      <c r="B539" s="2">
        <v>33302</v>
      </c>
      <c r="C539" s="2" t="s">
        <v>505</v>
      </c>
      <c r="D539" s="2">
        <v>2211001</v>
      </c>
      <c r="E539" s="2" t="s">
        <v>505</v>
      </c>
      <c r="F539" s="2" t="str">
        <f t="shared" si="16"/>
        <v>1333022211001</v>
      </c>
      <c r="G539" s="2" t="s">
        <v>76</v>
      </c>
      <c r="H539" s="4">
        <v>100</v>
      </c>
      <c r="I539" s="4">
        <v>0</v>
      </c>
      <c r="J539" s="4">
        <v>100</v>
      </c>
      <c r="K539" s="4">
        <v>51.73</v>
      </c>
      <c r="L539" s="4">
        <v>51.73</v>
      </c>
      <c r="M539" s="4">
        <v>51.73</v>
      </c>
      <c r="N539" s="4">
        <v>0</v>
      </c>
      <c r="O539" s="4">
        <v>48.27</v>
      </c>
      <c r="P539">
        <f>INDEX(Full1!J:J,MATCH(F539,Full1!D:D,0))</f>
        <v>51.73</v>
      </c>
      <c r="Q539" s="6">
        <f t="shared" si="17"/>
        <v>0</v>
      </c>
    </row>
    <row r="540" spans="1:17" hidden="1" x14ac:dyDescent="0.25">
      <c r="A540" s="2">
        <v>1</v>
      </c>
      <c r="B540" s="2">
        <v>33302</v>
      </c>
      <c r="C540" s="2" t="s">
        <v>505</v>
      </c>
      <c r="D540" s="2">
        <v>2219905</v>
      </c>
      <c r="E540" s="2" t="s">
        <v>505</v>
      </c>
      <c r="F540" s="2" t="str">
        <f t="shared" si="16"/>
        <v>1333022219905</v>
      </c>
      <c r="G540" s="2" t="s">
        <v>77</v>
      </c>
      <c r="H540" s="4">
        <v>50</v>
      </c>
      <c r="I540" s="4">
        <v>0</v>
      </c>
      <c r="J540" s="4">
        <v>50</v>
      </c>
      <c r="K540" s="4">
        <v>0</v>
      </c>
      <c r="L540" s="4">
        <v>0</v>
      </c>
      <c r="M540" s="4">
        <v>0</v>
      </c>
      <c r="N540" s="4">
        <v>0</v>
      </c>
      <c r="O540" s="4">
        <v>50</v>
      </c>
      <c r="P540">
        <f>INDEX(Full1!J:J,MATCH(F540,Full1!D:D,0))</f>
        <v>0</v>
      </c>
      <c r="Q540" s="6">
        <f t="shared" si="17"/>
        <v>0</v>
      </c>
    </row>
    <row r="541" spans="1:17" hidden="1" x14ac:dyDescent="0.25">
      <c r="A541" s="2">
        <v>1</v>
      </c>
      <c r="B541" s="2">
        <v>33302</v>
      </c>
      <c r="C541" s="2" t="s">
        <v>505</v>
      </c>
      <c r="D541" s="2">
        <v>2220001</v>
      </c>
      <c r="E541" s="2" t="s">
        <v>505</v>
      </c>
      <c r="F541" s="2" t="str">
        <f t="shared" si="16"/>
        <v>1333022220001</v>
      </c>
      <c r="G541" s="2" t="s">
        <v>39</v>
      </c>
      <c r="H541" s="4">
        <v>900</v>
      </c>
      <c r="I541" s="4">
        <v>0</v>
      </c>
      <c r="J541" s="4">
        <v>900</v>
      </c>
      <c r="K541" s="4">
        <v>1066.27</v>
      </c>
      <c r="L541" s="4">
        <v>682.82</v>
      </c>
      <c r="M541" s="4">
        <v>682.82</v>
      </c>
      <c r="N541" s="4">
        <v>0</v>
      </c>
      <c r="O541" s="4">
        <v>217.18</v>
      </c>
      <c r="P541">
        <f>INDEX(Full1!J:J,MATCH(F541,Full1!D:D,0))</f>
        <v>682.82</v>
      </c>
      <c r="Q541" s="6">
        <f t="shared" si="17"/>
        <v>0</v>
      </c>
    </row>
    <row r="542" spans="1:17" hidden="1" x14ac:dyDescent="0.25">
      <c r="A542" s="2">
        <v>1</v>
      </c>
      <c r="B542" s="2">
        <v>33302</v>
      </c>
      <c r="C542" s="2" t="s">
        <v>505</v>
      </c>
      <c r="D542" s="2">
        <v>2220101</v>
      </c>
      <c r="E542" s="2" t="s">
        <v>505</v>
      </c>
      <c r="F542" s="2" t="str">
        <f t="shared" si="16"/>
        <v>1333022220101</v>
      </c>
      <c r="G542" s="2" t="s">
        <v>58</v>
      </c>
      <c r="H542" s="4">
        <v>800</v>
      </c>
      <c r="I542" s="4">
        <v>0</v>
      </c>
      <c r="J542" s="4">
        <v>800</v>
      </c>
      <c r="K542" s="4">
        <v>800</v>
      </c>
      <c r="L542" s="4">
        <v>404.95</v>
      </c>
      <c r="M542" s="4">
        <v>404.95</v>
      </c>
      <c r="N542" s="4">
        <v>0</v>
      </c>
      <c r="O542" s="4">
        <v>395.05</v>
      </c>
      <c r="P542">
        <f>INDEX(Full1!J:J,MATCH(F542,Full1!D:D,0))</f>
        <v>404.95</v>
      </c>
      <c r="Q542" s="6">
        <f t="shared" si="17"/>
        <v>0</v>
      </c>
    </row>
    <row r="543" spans="1:17" hidden="1" x14ac:dyDescent="0.25">
      <c r="A543" s="2">
        <v>1</v>
      </c>
      <c r="B543" s="2">
        <v>33302</v>
      </c>
      <c r="C543" s="2" t="s">
        <v>505</v>
      </c>
      <c r="D543" s="2">
        <v>2220301</v>
      </c>
      <c r="E543" s="2" t="s">
        <v>505</v>
      </c>
      <c r="F543" s="2" t="str">
        <f t="shared" si="16"/>
        <v>1333022220301</v>
      </c>
      <c r="G543" s="2" t="s">
        <v>78</v>
      </c>
      <c r="H543" s="4">
        <v>2000</v>
      </c>
      <c r="I543" s="4">
        <v>0</v>
      </c>
      <c r="J543" s="4">
        <v>2000</v>
      </c>
      <c r="K543" s="4">
        <v>0</v>
      </c>
      <c r="L543" s="4">
        <v>0</v>
      </c>
      <c r="M543" s="4">
        <v>0</v>
      </c>
      <c r="N543" s="4">
        <v>0</v>
      </c>
      <c r="O543" s="4">
        <v>2000</v>
      </c>
      <c r="P543">
        <f>INDEX(Full1!J:J,MATCH(F543,Full1!D:D,0))</f>
        <v>0</v>
      </c>
      <c r="Q543" s="6">
        <f t="shared" si="17"/>
        <v>0</v>
      </c>
    </row>
    <row r="544" spans="1:17" hidden="1" x14ac:dyDescent="0.25">
      <c r="A544" s="2">
        <v>1</v>
      </c>
      <c r="B544" s="2">
        <v>33302</v>
      </c>
      <c r="C544" s="2" t="s">
        <v>505</v>
      </c>
      <c r="D544" s="2">
        <v>2230001</v>
      </c>
      <c r="E544" s="2" t="s">
        <v>505</v>
      </c>
      <c r="F544" s="2" t="str">
        <f t="shared" si="16"/>
        <v>1333022230001</v>
      </c>
      <c r="G544" s="2" t="s">
        <v>60</v>
      </c>
      <c r="H544" s="4">
        <v>300</v>
      </c>
      <c r="I544" s="4">
        <v>0</v>
      </c>
      <c r="J544" s="4">
        <v>300</v>
      </c>
      <c r="K544" s="4">
        <v>440</v>
      </c>
      <c r="L544" s="4">
        <v>440</v>
      </c>
      <c r="M544" s="4">
        <v>440</v>
      </c>
      <c r="N544" s="4">
        <v>0</v>
      </c>
      <c r="O544" s="4">
        <v>-140</v>
      </c>
      <c r="P544">
        <f>INDEX(Full1!J:J,MATCH(F544,Full1!D:D,0))</f>
        <v>440</v>
      </c>
      <c r="Q544" s="6">
        <f t="shared" si="17"/>
        <v>0</v>
      </c>
    </row>
    <row r="545" spans="1:17" hidden="1" x14ac:dyDescent="0.25">
      <c r="A545" s="2">
        <v>1</v>
      </c>
      <c r="B545" s="2">
        <v>33302</v>
      </c>
      <c r="C545" s="2" t="s">
        <v>505</v>
      </c>
      <c r="D545" s="2">
        <v>2250100</v>
      </c>
      <c r="E545" s="2" t="s">
        <v>505</v>
      </c>
      <c r="F545" s="2" t="str">
        <f t="shared" si="16"/>
        <v>1333022250100</v>
      </c>
      <c r="G545" s="2" t="s">
        <v>79</v>
      </c>
      <c r="H545" s="4">
        <v>150</v>
      </c>
      <c r="I545" s="4">
        <v>0</v>
      </c>
      <c r="J545" s="4">
        <v>150</v>
      </c>
      <c r="K545" s="4">
        <v>0</v>
      </c>
      <c r="L545" s="4">
        <v>0</v>
      </c>
      <c r="M545" s="4">
        <v>0</v>
      </c>
      <c r="N545" s="4">
        <v>0</v>
      </c>
      <c r="O545" s="4">
        <v>150</v>
      </c>
      <c r="P545">
        <f>INDEX(Full1!J:J,MATCH(F545,Full1!D:D,0))</f>
        <v>0</v>
      </c>
      <c r="Q545" s="6">
        <f t="shared" si="17"/>
        <v>0</v>
      </c>
    </row>
    <row r="546" spans="1:17" hidden="1" x14ac:dyDescent="0.25">
      <c r="A546" s="2">
        <v>1</v>
      </c>
      <c r="B546" s="2">
        <v>33302</v>
      </c>
      <c r="C546" s="2" t="s">
        <v>505</v>
      </c>
      <c r="D546" s="2">
        <v>2260101</v>
      </c>
      <c r="E546" s="2" t="s">
        <v>505</v>
      </c>
      <c r="F546" s="2" t="str">
        <f t="shared" si="16"/>
        <v>1333022260101</v>
      </c>
      <c r="G546" s="2" t="s">
        <v>61</v>
      </c>
      <c r="H546" s="4">
        <v>800</v>
      </c>
      <c r="I546" s="4">
        <v>0</v>
      </c>
      <c r="J546" s="4">
        <v>800</v>
      </c>
      <c r="K546" s="4">
        <v>1929.43</v>
      </c>
      <c r="L546" s="4">
        <v>1929.43</v>
      </c>
      <c r="M546" s="4">
        <v>1929.43</v>
      </c>
      <c r="N546" s="4">
        <v>0</v>
      </c>
      <c r="O546" s="4">
        <v>-1129.43</v>
      </c>
      <c r="P546">
        <f>INDEX(Full1!J:J,MATCH(F546,Full1!D:D,0))</f>
        <v>1929.43</v>
      </c>
      <c r="Q546" s="6">
        <f t="shared" si="17"/>
        <v>0</v>
      </c>
    </row>
    <row r="547" spans="1:17" hidden="1" x14ac:dyDescent="0.25">
      <c r="A547" s="2">
        <v>1</v>
      </c>
      <c r="B547" s="2">
        <v>33302</v>
      </c>
      <c r="C547" s="2" t="s">
        <v>505</v>
      </c>
      <c r="D547" s="2">
        <v>2260201</v>
      </c>
      <c r="E547" s="2" t="s">
        <v>505</v>
      </c>
      <c r="F547" s="2" t="str">
        <f t="shared" si="16"/>
        <v>1333022260201</v>
      </c>
      <c r="G547" s="2" t="s">
        <v>62</v>
      </c>
      <c r="H547" s="4">
        <v>2100</v>
      </c>
      <c r="I547" s="4">
        <v>4000</v>
      </c>
      <c r="J547" s="4">
        <v>6100</v>
      </c>
      <c r="K547" s="4">
        <v>5732.98</v>
      </c>
      <c r="L547" s="4">
        <v>5732.98</v>
      </c>
      <c r="M547" s="4">
        <v>5732.98</v>
      </c>
      <c r="N547" s="4">
        <v>0</v>
      </c>
      <c r="O547" s="4">
        <v>367.02</v>
      </c>
      <c r="P547">
        <f>INDEX(Full1!J:J,MATCH(F547,Full1!D:D,0))</f>
        <v>5732.98</v>
      </c>
      <c r="Q547" s="6">
        <f t="shared" si="17"/>
        <v>0</v>
      </c>
    </row>
    <row r="548" spans="1:17" hidden="1" x14ac:dyDescent="0.25">
      <c r="A548" s="2">
        <v>1</v>
      </c>
      <c r="B548" s="2">
        <v>33302</v>
      </c>
      <c r="C548" s="2" t="s">
        <v>505</v>
      </c>
      <c r="D548" s="2">
        <v>2260601</v>
      </c>
      <c r="E548" s="2" t="s">
        <v>505</v>
      </c>
      <c r="F548" s="2" t="str">
        <f t="shared" si="16"/>
        <v>1333022260601</v>
      </c>
      <c r="G548" s="2" t="s">
        <v>63</v>
      </c>
      <c r="H548" s="4">
        <v>3000</v>
      </c>
      <c r="I548" s="4">
        <v>0</v>
      </c>
      <c r="J548" s="4">
        <v>3000</v>
      </c>
      <c r="K548" s="4">
        <v>3399.27</v>
      </c>
      <c r="L548" s="4">
        <v>3399.27</v>
      </c>
      <c r="M548" s="4">
        <v>3399.27</v>
      </c>
      <c r="N548" s="4">
        <v>0</v>
      </c>
      <c r="O548" s="4">
        <v>-399.27</v>
      </c>
      <c r="P548">
        <f>INDEX(Full1!J:J,MATCH(F548,Full1!D:D,0))</f>
        <v>3399.27</v>
      </c>
      <c r="Q548" s="6">
        <f t="shared" si="17"/>
        <v>0</v>
      </c>
    </row>
    <row r="549" spans="1:17" hidden="1" x14ac:dyDescent="0.25">
      <c r="A549" s="2">
        <v>1</v>
      </c>
      <c r="B549" s="2">
        <v>33302</v>
      </c>
      <c r="C549" s="2" t="s">
        <v>505</v>
      </c>
      <c r="D549" s="2">
        <v>2260603</v>
      </c>
      <c r="E549" s="2" t="s">
        <v>505</v>
      </c>
      <c r="F549" s="2" t="str">
        <f t="shared" si="16"/>
        <v>1333022260603</v>
      </c>
      <c r="G549" s="2" t="s">
        <v>80</v>
      </c>
      <c r="H549" s="4">
        <v>7000</v>
      </c>
      <c r="I549" s="4">
        <v>0</v>
      </c>
      <c r="J549" s="4">
        <v>7000</v>
      </c>
      <c r="K549" s="4">
        <v>12820.64</v>
      </c>
      <c r="L549" s="4">
        <v>12820.64</v>
      </c>
      <c r="M549" s="4">
        <v>12820.64</v>
      </c>
      <c r="N549" s="4">
        <v>0</v>
      </c>
      <c r="O549" s="4">
        <v>-5820.64</v>
      </c>
      <c r="P549">
        <f>INDEX(Full1!J:J,MATCH(F549,Full1!D:D,0))</f>
        <v>12820.64</v>
      </c>
      <c r="Q549" s="6">
        <f t="shared" si="17"/>
        <v>0</v>
      </c>
    </row>
    <row r="550" spans="1:17" hidden="1" x14ac:dyDescent="0.25">
      <c r="A550" s="2">
        <v>1</v>
      </c>
      <c r="B550" s="2">
        <v>33302</v>
      </c>
      <c r="C550" s="2" t="s">
        <v>505</v>
      </c>
      <c r="D550" s="2">
        <v>2260604</v>
      </c>
      <c r="E550" s="2" t="s">
        <v>505</v>
      </c>
      <c r="F550" s="2" t="str">
        <f t="shared" si="16"/>
        <v>1333022260604</v>
      </c>
      <c r="G550" s="2" t="s">
        <v>81</v>
      </c>
      <c r="H550" s="4">
        <v>1000</v>
      </c>
      <c r="I550" s="4">
        <v>0</v>
      </c>
      <c r="J550" s="4">
        <v>1000</v>
      </c>
      <c r="K550" s="4">
        <v>1389.42</v>
      </c>
      <c r="L550" s="4">
        <v>1389.42</v>
      </c>
      <c r="M550" s="4">
        <v>1389.42</v>
      </c>
      <c r="N550" s="4">
        <v>0</v>
      </c>
      <c r="O550" s="4">
        <v>-389.42</v>
      </c>
      <c r="P550">
        <f>INDEX(Full1!J:J,MATCH(F550,Full1!D:D,0))</f>
        <v>1389.42</v>
      </c>
      <c r="Q550" s="6">
        <f t="shared" si="17"/>
        <v>0</v>
      </c>
    </row>
    <row r="551" spans="1:17" hidden="1" x14ac:dyDescent="0.25">
      <c r="A551" s="2">
        <v>1</v>
      </c>
      <c r="B551" s="2">
        <v>33302</v>
      </c>
      <c r="C551" s="2" t="s">
        <v>505</v>
      </c>
      <c r="D551" s="2">
        <v>2270101</v>
      </c>
      <c r="E551" s="2" t="s">
        <v>505</v>
      </c>
      <c r="F551" s="2" t="str">
        <f t="shared" si="16"/>
        <v>1333022270101</v>
      </c>
      <c r="G551" s="2" t="s">
        <v>66</v>
      </c>
      <c r="H551" s="4">
        <v>19212.89</v>
      </c>
      <c r="I551" s="4">
        <v>0</v>
      </c>
      <c r="J551" s="4">
        <v>19212.89</v>
      </c>
      <c r="K551" s="4">
        <v>24994.04</v>
      </c>
      <c r="L551" s="4">
        <v>20718.099999999999</v>
      </c>
      <c r="M551" s="4">
        <v>20718.099999999999</v>
      </c>
      <c r="N551" s="4">
        <v>0</v>
      </c>
      <c r="O551" s="4">
        <v>-1505.21</v>
      </c>
      <c r="P551">
        <f>INDEX(Full1!J:J,MATCH(F551,Full1!D:D,0))</f>
        <v>20718.099999999999</v>
      </c>
      <c r="Q551" s="6">
        <f t="shared" si="17"/>
        <v>0</v>
      </c>
    </row>
    <row r="552" spans="1:17" hidden="1" x14ac:dyDescent="0.25">
      <c r="A552" s="2">
        <v>1</v>
      </c>
      <c r="B552" s="2">
        <v>33302</v>
      </c>
      <c r="C552" s="2" t="s">
        <v>505</v>
      </c>
      <c r="D552" s="2">
        <v>2270600</v>
      </c>
      <c r="E552" s="2" t="s">
        <v>505</v>
      </c>
      <c r="F552" s="2" t="str">
        <f t="shared" si="16"/>
        <v>1333022270600</v>
      </c>
      <c r="G552" s="2" t="s">
        <v>67</v>
      </c>
      <c r="H552" s="4">
        <v>7000</v>
      </c>
      <c r="I552" s="4">
        <v>0</v>
      </c>
      <c r="J552" s="4">
        <v>7000</v>
      </c>
      <c r="K552" s="4">
        <v>8685.0499999999993</v>
      </c>
      <c r="L552" s="4">
        <v>8685.0499999999993</v>
      </c>
      <c r="M552" s="4">
        <v>8685.0499999999993</v>
      </c>
      <c r="N552" s="4">
        <v>0</v>
      </c>
      <c r="O552" s="4">
        <v>-1685.05</v>
      </c>
      <c r="P552">
        <f>INDEX(Full1!J:J,MATCH(F552,Full1!D:D,0))</f>
        <v>8685.0499999999993</v>
      </c>
      <c r="Q552" s="6">
        <f t="shared" si="17"/>
        <v>0</v>
      </c>
    </row>
    <row r="553" spans="1:17" hidden="1" x14ac:dyDescent="0.25">
      <c r="A553" s="2">
        <v>1</v>
      </c>
      <c r="B553" s="2">
        <v>33302</v>
      </c>
      <c r="C553" s="2" t="s">
        <v>505</v>
      </c>
      <c r="D553" s="2">
        <v>2270602</v>
      </c>
      <c r="E553" s="2" t="s">
        <v>505</v>
      </c>
      <c r="F553" s="2" t="str">
        <f t="shared" si="16"/>
        <v>1333022270602</v>
      </c>
      <c r="G553" s="2" t="s">
        <v>82</v>
      </c>
      <c r="H553" s="4">
        <v>15000</v>
      </c>
      <c r="I553" s="4">
        <v>0</v>
      </c>
      <c r="J553" s="4">
        <v>15000</v>
      </c>
      <c r="K553" s="4">
        <v>17545</v>
      </c>
      <c r="L553" s="4">
        <v>17545</v>
      </c>
      <c r="M553" s="4">
        <v>17545</v>
      </c>
      <c r="N553" s="4">
        <v>0</v>
      </c>
      <c r="O553" s="4">
        <v>-2545</v>
      </c>
      <c r="P553">
        <f>INDEX(Full1!J:J,MATCH(F553,Full1!D:D,0))</f>
        <v>17545</v>
      </c>
      <c r="Q553" s="6">
        <f t="shared" si="17"/>
        <v>0</v>
      </c>
    </row>
    <row r="554" spans="1:17" hidden="1" x14ac:dyDescent="0.25">
      <c r="A554" s="2">
        <v>1</v>
      </c>
      <c r="B554" s="2">
        <v>33302</v>
      </c>
      <c r="C554" s="2" t="s">
        <v>505</v>
      </c>
      <c r="D554" s="2">
        <v>2270607</v>
      </c>
      <c r="E554" s="2" t="s">
        <v>505</v>
      </c>
      <c r="F554" s="2" t="str">
        <f t="shared" si="16"/>
        <v>1333022270607</v>
      </c>
      <c r="G554" s="2" t="s">
        <v>83</v>
      </c>
      <c r="H554" s="4">
        <v>5000</v>
      </c>
      <c r="I554" s="4">
        <v>10194.81</v>
      </c>
      <c r="J554" s="4">
        <v>15194.81</v>
      </c>
      <c r="K554" s="4">
        <v>17150.54</v>
      </c>
      <c r="L554" s="4">
        <v>17150.54</v>
      </c>
      <c r="M554" s="4">
        <v>17150.54</v>
      </c>
      <c r="N554" s="4">
        <v>0</v>
      </c>
      <c r="O554" s="4">
        <v>-1955.73</v>
      </c>
      <c r="P554">
        <f>INDEX(Full1!J:J,MATCH(F554,Full1!D:D,0))</f>
        <v>17150.54</v>
      </c>
      <c r="Q554" s="6">
        <f t="shared" si="17"/>
        <v>0</v>
      </c>
    </row>
    <row r="555" spans="1:17" hidden="1" x14ac:dyDescent="0.25">
      <c r="A555" s="2">
        <v>1</v>
      </c>
      <c r="B555" s="2">
        <v>33302</v>
      </c>
      <c r="C555" s="2" t="s">
        <v>505</v>
      </c>
      <c r="D555" s="2">
        <v>2279936</v>
      </c>
      <c r="E555" s="2" t="s">
        <v>505</v>
      </c>
      <c r="F555" s="2" t="str">
        <f t="shared" si="16"/>
        <v>1333022279936</v>
      </c>
      <c r="G555" s="2" t="s">
        <v>70</v>
      </c>
      <c r="H555" s="4">
        <v>5000</v>
      </c>
      <c r="I555" s="4">
        <v>0</v>
      </c>
      <c r="J555" s="4">
        <v>5000</v>
      </c>
      <c r="K555" s="4">
        <v>3041.94</v>
      </c>
      <c r="L555" s="4">
        <v>3041.94</v>
      </c>
      <c r="M555" s="4">
        <v>3041.94</v>
      </c>
      <c r="N555" s="4">
        <v>0</v>
      </c>
      <c r="O555" s="4">
        <v>1958.06</v>
      </c>
      <c r="P555">
        <f>INDEX(Full1!J:J,MATCH(F555,Full1!D:D,0))</f>
        <v>3041.94</v>
      </c>
      <c r="Q555" s="6">
        <f t="shared" si="17"/>
        <v>0</v>
      </c>
    </row>
    <row r="556" spans="1:17" hidden="1" x14ac:dyDescent="0.25">
      <c r="A556" s="2">
        <v>1</v>
      </c>
      <c r="B556" s="2">
        <v>33302</v>
      </c>
      <c r="C556" s="2" t="s">
        <v>505</v>
      </c>
      <c r="D556" s="2">
        <v>2279940</v>
      </c>
      <c r="E556" s="2" t="s">
        <v>505</v>
      </c>
      <c r="F556" s="2" t="str">
        <f t="shared" si="16"/>
        <v>1333022279940</v>
      </c>
      <c r="G556" s="2" t="s">
        <v>41</v>
      </c>
      <c r="H556" s="4">
        <v>860</v>
      </c>
      <c r="I556" s="4">
        <v>0</v>
      </c>
      <c r="J556" s="4">
        <v>860</v>
      </c>
      <c r="K556" s="4">
        <v>626.51</v>
      </c>
      <c r="L556" s="4">
        <v>626.51</v>
      </c>
      <c r="M556" s="4">
        <v>626.51</v>
      </c>
      <c r="N556" s="4">
        <v>0</v>
      </c>
      <c r="O556" s="4">
        <v>233.49</v>
      </c>
      <c r="P556">
        <f>INDEX(Full1!J:J,MATCH(F556,Full1!D:D,0))</f>
        <v>626.51</v>
      </c>
      <c r="Q556" s="6">
        <f t="shared" si="17"/>
        <v>0</v>
      </c>
    </row>
    <row r="557" spans="1:17" hidden="1" x14ac:dyDescent="0.25">
      <c r="A557" s="2">
        <v>1</v>
      </c>
      <c r="B557" s="2">
        <v>33302</v>
      </c>
      <c r="C557" s="2" t="s">
        <v>505</v>
      </c>
      <c r="D557" s="2">
        <v>2302000</v>
      </c>
      <c r="E557" s="2" t="s">
        <v>505</v>
      </c>
      <c r="F557" s="2" t="str">
        <f t="shared" si="16"/>
        <v>1333022302000</v>
      </c>
      <c r="G557" s="2" t="s">
        <v>72</v>
      </c>
      <c r="H557" s="4">
        <v>50</v>
      </c>
      <c r="I557" s="4">
        <v>0</v>
      </c>
      <c r="J557" s="4">
        <v>50</v>
      </c>
      <c r="K557" s="4">
        <v>117.09</v>
      </c>
      <c r="L557" s="4">
        <v>117.09</v>
      </c>
      <c r="M557" s="4">
        <v>117.09</v>
      </c>
      <c r="N557" s="4">
        <v>0</v>
      </c>
      <c r="O557" s="4">
        <v>-67.09</v>
      </c>
      <c r="P557">
        <f>INDEX(Full1!J:J,MATCH(F557,Full1!D:D,0))</f>
        <v>117.09</v>
      </c>
      <c r="Q557" s="6">
        <f t="shared" si="17"/>
        <v>0</v>
      </c>
    </row>
    <row r="558" spans="1:17" hidden="1" x14ac:dyDescent="0.25">
      <c r="A558" s="2">
        <v>1</v>
      </c>
      <c r="B558" s="2">
        <v>33302</v>
      </c>
      <c r="C558" s="2" t="s">
        <v>505</v>
      </c>
      <c r="D558" s="2">
        <v>2312000</v>
      </c>
      <c r="E558" s="2" t="s">
        <v>505</v>
      </c>
      <c r="F558" s="2" t="str">
        <f t="shared" si="16"/>
        <v>1333022312000</v>
      </c>
      <c r="G558" s="2" t="s">
        <v>73</v>
      </c>
      <c r="H558" s="4">
        <v>300</v>
      </c>
      <c r="I558" s="4">
        <v>0</v>
      </c>
      <c r="J558" s="4">
        <v>300</v>
      </c>
      <c r="K558" s="4">
        <v>849.9</v>
      </c>
      <c r="L558" s="4">
        <v>849.9</v>
      </c>
      <c r="M558" s="4">
        <v>849.9</v>
      </c>
      <c r="N558" s="4">
        <v>0</v>
      </c>
      <c r="O558" s="4">
        <v>-549.9</v>
      </c>
      <c r="P558">
        <f>INDEX(Full1!J:J,MATCH(F558,Full1!D:D,0))</f>
        <v>849.9</v>
      </c>
      <c r="Q558" s="6">
        <f t="shared" si="17"/>
        <v>0</v>
      </c>
    </row>
    <row r="559" spans="1:17" hidden="1" x14ac:dyDescent="0.25">
      <c r="A559" s="2">
        <v>1</v>
      </c>
      <c r="B559" s="2">
        <v>33302</v>
      </c>
      <c r="C559" s="2" t="s">
        <v>505</v>
      </c>
      <c r="D559" s="2">
        <v>2400000</v>
      </c>
      <c r="E559" s="2" t="s">
        <v>505</v>
      </c>
      <c r="F559" s="2" t="str">
        <f t="shared" si="16"/>
        <v>1333022400000</v>
      </c>
      <c r="G559" s="2" t="s">
        <v>84</v>
      </c>
      <c r="H559" s="4">
        <v>9000</v>
      </c>
      <c r="I559" s="4">
        <v>0</v>
      </c>
      <c r="J559" s="4">
        <v>9000</v>
      </c>
      <c r="K559" s="4">
        <v>5607.76</v>
      </c>
      <c r="L559" s="4">
        <v>2000</v>
      </c>
      <c r="M559" s="4">
        <v>2000</v>
      </c>
      <c r="N559" s="4">
        <v>0</v>
      </c>
      <c r="O559" s="4">
        <v>7000</v>
      </c>
      <c r="P559">
        <f>INDEX(Full1!J:J,MATCH(F559,Full1!D:D,0))</f>
        <v>2000</v>
      </c>
      <c r="Q559" s="6">
        <f t="shared" si="17"/>
        <v>0</v>
      </c>
    </row>
    <row r="560" spans="1:17" hidden="1" x14ac:dyDescent="0.25">
      <c r="A560" s="2">
        <v>1</v>
      </c>
      <c r="B560" s="2">
        <v>33302</v>
      </c>
      <c r="C560" s="2" t="s">
        <v>505</v>
      </c>
      <c r="D560" s="2">
        <v>2400001</v>
      </c>
      <c r="E560" s="2" t="s">
        <v>505</v>
      </c>
      <c r="F560" s="2" t="str">
        <f t="shared" si="16"/>
        <v>1333022400001</v>
      </c>
      <c r="G560" s="2" t="s">
        <v>85</v>
      </c>
      <c r="H560" s="4">
        <v>11949.69</v>
      </c>
      <c r="I560" s="4">
        <v>0</v>
      </c>
      <c r="J560" s="4">
        <v>11949.69</v>
      </c>
      <c r="K560" s="4">
        <v>8302.41</v>
      </c>
      <c r="L560" s="4">
        <v>8302.41</v>
      </c>
      <c r="M560" s="4">
        <v>8302.41</v>
      </c>
      <c r="N560" s="4">
        <v>0</v>
      </c>
      <c r="O560" s="4">
        <v>3647.28</v>
      </c>
      <c r="P560">
        <f>INDEX(Full1!J:J,MATCH(F560,Full1!D:D,0))</f>
        <v>8302.41</v>
      </c>
      <c r="Q560" s="6">
        <f t="shared" si="17"/>
        <v>0</v>
      </c>
    </row>
    <row r="561" spans="1:17" x14ac:dyDescent="0.25">
      <c r="A561" s="2">
        <v>1</v>
      </c>
      <c r="B561" s="2">
        <v>33302</v>
      </c>
      <c r="C561" s="2" t="s">
        <v>506</v>
      </c>
      <c r="D561" s="2">
        <v>6250000</v>
      </c>
      <c r="E561" s="2" t="s">
        <v>506</v>
      </c>
      <c r="F561" s="2" t="str">
        <f t="shared" si="16"/>
        <v>1333026250000</v>
      </c>
      <c r="G561" s="2" t="s">
        <v>86</v>
      </c>
      <c r="H561" s="4">
        <v>0</v>
      </c>
      <c r="I561" s="4">
        <v>8500</v>
      </c>
      <c r="J561" s="4">
        <v>8500</v>
      </c>
      <c r="K561" s="4">
        <v>1718.2</v>
      </c>
      <c r="L561" s="4">
        <v>0</v>
      </c>
      <c r="M561" s="4">
        <v>0</v>
      </c>
      <c r="N561" s="4">
        <v>0</v>
      </c>
      <c r="O561" s="4">
        <v>8500</v>
      </c>
      <c r="P561">
        <f>INDEX(Full1!J:J,MATCH(F561,Full1!D:D,0))</f>
        <v>0</v>
      </c>
      <c r="Q561" s="6">
        <f t="shared" si="17"/>
        <v>0</v>
      </c>
    </row>
    <row r="562" spans="1:17" x14ac:dyDescent="0.25">
      <c r="A562" s="2">
        <v>1</v>
      </c>
      <c r="B562" s="2">
        <v>33302</v>
      </c>
      <c r="C562" s="2" t="s">
        <v>506</v>
      </c>
      <c r="D562" s="2">
        <v>6330001</v>
      </c>
      <c r="E562" s="2" t="s">
        <v>506</v>
      </c>
      <c r="F562" s="2" t="str">
        <f t="shared" si="16"/>
        <v>1333026330001</v>
      </c>
      <c r="G562" s="2" t="s">
        <v>87</v>
      </c>
      <c r="H562" s="4">
        <v>5000</v>
      </c>
      <c r="I562" s="4">
        <v>5700</v>
      </c>
      <c r="J562" s="4">
        <v>10700</v>
      </c>
      <c r="K562" s="4">
        <v>17068.169999999998</v>
      </c>
      <c r="L562" s="4">
        <v>16878.68</v>
      </c>
      <c r="M562" s="4">
        <v>16878.68</v>
      </c>
      <c r="N562" s="4">
        <v>0</v>
      </c>
      <c r="O562" s="4">
        <v>-6178.68</v>
      </c>
      <c r="P562">
        <f>INDEX(Full1!J:J,MATCH(F562,Full1!D:D,0))</f>
        <v>16878.68</v>
      </c>
      <c r="Q562" s="6">
        <f t="shared" si="17"/>
        <v>0</v>
      </c>
    </row>
    <row r="563" spans="1:17" x14ac:dyDescent="0.25">
      <c r="A563" s="2">
        <v>1</v>
      </c>
      <c r="B563" s="2">
        <v>33302</v>
      </c>
      <c r="C563" s="2" t="s">
        <v>506</v>
      </c>
      <c r="D563" s="2">
        <v>6890000</v>
      </c>
      <c r="E563" s="2" t="s">
        <v>506</v>
      </c>
      <c r="F563" s="2" t="str">
        <f t="shared" si="16"/>
        <v>1333026890000</v>
      </c>
      <c r="G563" s="2" t="s">
        <v>88</v>
      </c>
      <c r="H563" s="4">
        <v>1500</v>
      </c>
      <c r="I563" s="4">
        <v>0</v>
      </c>
      <c r="J563" s="4">
        <v>1500</v>
      </c>
      <c r="K563" s="4">
        <v>4100</v>
      </c>
      <c r="L563" s="4">
        <v>4100</v>
      </c>
      <c r="M563" s="4">
        <v>4100</v>
      </c>
      <c r="N563" s="4">
        <v>0</v>
      </c>
      <c r="O563" s="4">
        <v>-2600</v>
      </c>
      <c r="P563">
        <f>INDEX(Full1!J:J,MATCH(F563,Full1!D:D,0))</f>
        <v>4100</v>
      </c>
      <c r="Q563" s="6">
        <f t="shared" si="17"/>
        <v>0</v>
      </c>
    </row>
    <row r="564" spans="1:17" x14ac:dyDescent="0.25">
      <c r="A564" s="2">
        <v>1</v>
      </c>
      <c r="B564" s="2">
        <v>33302</v>
      </c>
      <c r="C564" s="2" t="s">
        <v>506</v>
      </c>
      <c r="D564" s="2">
        <v>6890002</v>
      </c>
      <c r="E564" s="2" t="s">
        <v>506</v>
      </c>
      <c r="F564" s="2" t="str">
        <f t="shared" si="16"/>
        <v>1333026890002</v>
      </c>
      <c r="G564" s="2" t="s">
        <v>89</v>
      </c>
      <c r="H564" s="4">
        <v>0</v>
      </c>
      <c r="I564" s="4">
        <v>0</v>
      </c>
      <c r="J564" s="4">
        <v>0</v>
      </c>
      <c r="K564" s="4">
        <v>2100</v>
      </c>
      <c r="L564" s="4">
        <v>0</v>
      </c>
      <c r="M564" s="4">
        <v>0</v>
      </c>
      <c r="N564" s="4">
        <v>0</v>
      </c>
      <c r="O564" s="4">
        <v>0</v>
      </c>
      <c r="P564">
        <f>INDEX(Full1!J:J,MATCH(F564,Full1!D:D,0))</f>
        <v>0</v>
      </c>
      <c r="Q564" s="6">
        <f t="shared" si="17"/>
        <v>0</v>
      </c>
    </row>
    <row r="565" spans="1:17" hidden="1" x14ac:dyDescent="0.25">
      <c r="A565" s="2">
        <v>1</v>
      </c>
      <c r="B565" s="2">
        <v>33401</v>
      </c>
      <c r="C565" s="2" t="s">
        <v>504</v>
      </c>
      <c r="D565" s="2">
        <v>1300001</v>
      </c>
      <c r="E565" s="2" t="s">
        <v>504</v>
      </c>
      <c r="F565" s="2" t="str">
        <f t="shared" si="16"/>
        <v>1334011300001</v>
      </c>
      <c r="G565" s="2" t="s">
        <v>18</v>
      </c>
      <c r="H565" s="4">
        <v>21104.5</v>
      </c>
      <c r="I565" s="4">
        <v>0</v>
      </c>
      <c r="J565" s="4">
        <v>21104.5</v>
      </c>
      <c r="K565" s="4">
        <v>11538.76</v>
      </c>
      <c r="L565" s="4">
        <v>11538.76</v>
      </c>
      <c r="M565" s="4">
        <v>11538.76</v>
      </c>
      <c r="N565" s="4">
        <v>0</v>
      </c>
      <c r="O565" s="4">
        <v>9565.74</v>
      </c>
      <c r="P565">
        <f>INDEX(Full1!J:J,MATCH(F565,Full1!D:D,0))</f>
        <v>11538.76</v>
      </c>
      <c r="Q565" s="6">
        <f t="shared" si="17"/>
        <v>0</v>
      </c>
    </row>
    <row r="566" spans="1:17" hidden="1" x14ac:dyDescent="0.25">
      <c r="A566" s="2">
        <v>1</v>
      </c>
      <c r="B566" s="2">
        <v>33401</v>
      </c>
      <c r="C566" s="2" t="s">
        <v>504</v>
      </c>
      <c r="D566" s="2">
        <v>1300002</v>
      </c>
      <c r="E566" s="2" t="s">
        <v>504</v>
      </c>
      <c r="F566" s="2" t="str">
        <f t="shared" si="16"/>
        <v>1334011300002</v>
      </c>
      <c r="G566" s="2" t="s">
        <v>19</v>
      </c>
      <c r="H566" s="4">
        <v>3088.3</v>
      </c>
      <c r="I566" s="4">
        <v>0</v>
      </c>
      <c r="J566" s="4">
        <v>3088.3</v>
      </c>
      <c r="K566" s="4">
        <v>2533.3200000000002</v>
      </c>
      <c r="L566" s="4">
        <v>2533.3200000000002</v>
      </c>
      <c r="M566" s="4">
        <v>2533.3200000000002</v>
      </c>
      <c r="N566" s="4">
        <v>0</v>
      </c>
      <c r="O566" s="4">
        <v>554.98</v>
      </c>
      <c r="P566">
        <f>INDEX(Full1!J:J,MATCH(F566,Full1!D:D,0))</f>
        <v>2533.3200000000002</v>
      </c>
      <c r="Q566" s="6">
        <f t="shared" si="17"/>
        <v>0</v>
      </c>
    </row>
    <row r="567" spans="1:17" hidden="1" x14ac:dyDescent="0.25">
      <c r="A567" s="2">
        <v>1</v>
      </c>
      <c r="B567" s="2">
        <v>33401</v>
      </c>
      <c r="C567" s="2" t="s">
        <v>504</v>
      </c>
      <c r="D567" s="2">
        <v>1300101</v>
      </c>
      <c r="E567" s="2" t="s">
        <v>504</v>
      </c>
      <c r="F567" s="2" t="str">
        <f t="shared" si="16"/>
        <v>1334011300101</v>
      </c>
      <c r="G567" s="2" t="s">
        <v>20</v>
      </c>
      <c r="H567" s="4">
        <v>200</v>
      </c>
      <c r="I567" s="4">
        <v>0</v>
      </c>
      <c r="J567" s="4">
        <v>200</v>
      </c>
      <c r="K567" s="4">
        <v>159.74</v>
      </c>
      <c r="L567" s="4">
        <v>159.74</v>
      </c>
      <c r="M567" s="4">
        <v>159.74</v>
      </c>
      <c r="N567" s="4">
        <v>0</v>
      </c>
      <c r="O567" s="4">
        <v>40.26</v>
      </c>
      <c r="P567">
        <f>INDEX(Full1!J:J,MATCH(F567,Full1!D:D,0))</f>
        <v>159.74</v>
      </c>
      <c r="Q567" s="6">
        <f t="shared" si="17"/>
        <v>0</v>
      </c>
    </row>
    <row r="568" spans="1:17" hidden="1" x14ac:dyDescent="0.25">
      <c r="A568" s="2">
        <v>1</v>
      </c>
      <c r="B568" s="2">
        <v>33401</v>
      </c>
      <c r="C568" s="2" t="s">
        <v>504</v>
      </c>
      <c r="D568" s="2">
        <v>1300201</v>
      </c>
      <c r="E568" s="2" t="s">
        <v>504</v>
      </c>
      <c r="F568" s="2" t="str">
        <f t="shared" si="16"/>
        <v>1334011300201</v>
      </c>
      <c r="G568" s="2" t="s">
        <v>21</v>
      </c>
      <c r="H568" s="4">
        <v>12779.2</v>
      </c>
      <c r="I568" s="4">
        <v>0</v>
      </c>
      <c r="J568" s="4">
        <v>12779.2</v>
      </c>
      <c r="K568" s="4">
        <v>6452.18</v>
      </c>
      <c r="L568" s="4">
        <v>6452.18</v>
      </c>
      <c r="M568" s="4">
        <v>6452.18</v>
      </c>
      <c r="N568" s="4">
        <v>0</v>
      </c>
      <c r="O568" s="4">
        <v>6327.02</v>
      </c>
      <c r="P568">
        <f>INDEX(Full1!J:J,MATCH(F568,Full1!D:D,0))</f>
        <v>6452.18</v>
      </c>
      <c r="Q568" s="6">
        <f t="shared" si="17"/>
        <v>0</v>
      </c>
    </row>
    <row r="569" spans="1:17" hidden="1" x14ac:dyDescent="0.25">
      <c r="A569" s="2">
        <v>1</v>
      </c>
      <c r="B569" s="2">
        <v>33401</v>
      </c>
      <c r="C569" s="2" t="s">
        <v>504</v>
      </c>
      <c r="D569" s="2">
        <v>1300202</v>
      </c>
      <c r="E569" s="2" t="s">
        <v>504</v>
      </c>
      <c r="F569" s="2" t="str">
        <f t="shared" si="16"/>
        <v>1334011300202</v>
      </c>
      <c r="G569" s="2" t="s">
        <v>22</v>
      </c>
      <c r="H569" s="4">
        <v>23698.04</v>
      </c>
      <c r="I569" s="4">
        <v>0</v>
      </c>
      <c r="J569" s="4">
        <v>23698.04</v>
      </c>
      <c r="K569" s="4">
        <v>13333.72</v>
      </c>
      <c r="L569" s="4">
        <v>13333.72</v>
      </c>
      <c r="M569" s="4">
        <v>13333.72</v>
      </c>
      <c r="N569" s="4">
        <v>0</v>
      </c>
      <c r="O569" s="4">
        <v>10364.32</v>
      </c>
      <c r="P569">
        <f>INDEX(Full1!J:J,MATCH(F569,Full1!D:D,0))</f>
        <v>13333.72</v>
      </c>
      <c r="Q569" s="6">
        <f t="shared" si="17"/>
        <v>0</v>
      </c>
    </row>
    <row r="570" spans="1:17" hidden="1" x14ac:dyDescent="0.25">
      <c r="A570" s="2">
        <v>1</v>
      </c>
      <c r="B570" s="2">
        <v>33401</v>
      </c>
      <c r="C570" s="2" t="s">
        <v>504</v>
      </c>
      <c r="D570" s="2">
        <v>1310001</v>
      </c>
      <c r="E570" s="2" t="s">
        <v>504</v>
      </c>
      <c r="F570" s="2" t="str">
        <f t="shared" si="16"/>
        <v>1334011310001</v>
      </c>
      <c r="G570" s="2" t="s">
        <v>23</v>
      </c>
      <c r="H570" s="4">
        <v>0</v>
      </c>
      <c r="I570" s="4">
        <v>0</v>
      </c>
      <c r="J570" s="4">
        <v>0</v>
      </c>
      <c r="K570" s="4">
        <v>9090.64</v>
      </c>
      <c r="L570" s="4">
        <v>9090.64</v>
      </c>
      <c r="M570" s="4">
        <v>9090.64</v>
      </c>
      <c r="N570" s="4">
        <v>0</v>
      </c>
      <c r="O570" s="4">
        <v>-9090.64</v>
      </c>
      <c r="P570">
        <f>INDEX(Full1!J:J,MATCH(F570,Full1!D:D,0))</f>
        <v>9090.64</v>
      </c>
      <c r="Q570" s="6">
        <f t="shared" si="17"/>
        <v>0</v>
      </c>
    </row>
    <row r="571" spans="1:17" hidden="1" x14ac:dyDescent="0.25">
      <c r="A571" s="2">
        <v>1</v>
      </c>
      <c r="B571" s="2">
        <v>33401</v>
      </c>
      <c r="C571" s="2" t="s">
        <v>504</v>
      </c>
      <c r="D571" s="2">
        <v>1310002</v>
      </c>
      <c r="E571" s="2" t="s">
        <v>504</v>
      </c>
      <c r="F571" s="2" t="str">
        <f t="shared" si="16"/>
        <v>1334011310002</v>
      </c>
      <c r="G571" s="2" t="s">
        <v>24</v>
      </c>
      <c r="H571" s="4">
        <v>0</v>
      </c>
      <c r="I571" s="4">
        <v>0</v>
      </c>
      <c r="J571" s="4">
        <v>0</v>
      </c>
      <c r="K571" s="4">
        <v>544.15</v>
      </c>
      <c r="L571" s="4">
        <v>544.15</v>
      </c>
      <c r="M571" s="4">
        <v>544.15</v>
      </c>
      <c r="N571" s="4">
        <v>0</v>
      </c>
      <c r="O571" s="4">
        <v>-544.15</v>
      </c>
      <c r="P571">
        <f>INDEX(Full1!J:J,MATCH(F571,Full1!D:D,0))</f>
        <v>544.15</v>
      </c>
      <c r="Q571" s="6">
        <f t="shared" si="17"/>
        <v>0</v>
      </c>
    </row>
    <row r="572" spans="1:17" hidden="1" x14ac:dyDescent="0.25">
      <c r="A572" s="2">
        <v>1</v>
      </c>
      <c r="B572" s="2">
        <v>33401</v>
      </c>
      <c r="C572" s="2" t="s">
        <v>504</v>
      </c>
      <c r="D572" s="2">
        <v>1310003</v>
      </c>
      <c r="E572" s="2" t="s">
        <v>504</v>
      </c>
      <c r="F572" s="2" t="str">
        <f t="shared" si="16"/>
        <v>1334011310003</v>
      </c>
      <c r="G572" s="2" t="s">
        <v>25</v>
      </c>
      <c r="H572" s="4">
        <v>0</v>
      </c>
      <c r="I572" s="4">
        <v>0</v>
      </c>
      <c r="J572" s="4">
        <v>0</v>
      </c>
      <c r="K572" s="4">
        <v>5996.43</v>
      </c>
      <c r="L572" s="4">
        <v>5996.43</v>
      </c>
      <c r="M572" s="4">
        <v>5996.43</v>
      </c>
      <c r="N572" s="4">
        <v>0</v>
      </c>
      <c r="O572" s="4">
        <v>-5996.43</v>
      </c>
      <c r="P572">
        <f>INDEX(Full1!J:J,MATCH(F572,Full1!D:D,0))</f>
        <v>5996.43</v>
      </c>
      <c r="Q572" s="6">
        <f t="shared" si="17"/>
        <v>0</v>
      </c>
    </row>
    <row r="573" spans="1:17" hidden="1" x14ac:dyDescent="0.25">
      <c r="A573" s="2">
        <v>1</v>
      </c>
      <c r="B573" s="2">
        <v>33401</v>
      </c>
      <c r="C573" s="2" t="s">
        <v>504</v>
      </c>
      <c r="D573" s="2">
        <v>1310004</v>
      </c>
      <c r="E573" s="2" t="s">
        <v>504</v>
      </c>
      <c r="F573" s="2" t="str">
        <f t="shared" si="16"/>
        <v>1334011310004</v>
      </c>
      <c r="G573" s="2" t="s">
        <v>26</v>
      </c>
      <c r="H573" s="4">
        <v>0</v>
      </c>
      <c r="I573" s="4">
        <v>0</v>
      </c>
      <c r="J573" s="4">
        <v>0</v>
      </c>
      <c r="K573" s="4">
        <v>9467.01</v>
      </c>
      <c r="L573" s="4">
        <v>9467.01</v>
      </c>
      <c r="M573" s="4">
        <v>9467.01</v>
      </c>
      <c r="N573" s="4">
        <v>0</v>
      </c>
      <c r="O573" s="4">
        <v>-9467.01</v>
      </c>
      <c r="P573">
        <f>INDEX(Full1!J:J,MATCH(F573,Full1!D:D,0))</f>
        <v>9467.01</v>
      </c>
      <c r="Q573" s="6">
        <f t="shared" si="17"/>
        <v>0</v>
      </c>
    </row>
    <row r="574" spans="1:17" hidden="1" x14ac:dyDescent="0.25">
      <c r="A574" s="2">
        <v>1</v>
      </c>
      <c r="B574" s="2">
        <v>33401</v>
      </c>
      <c r="C574" s="2" t="s">
        <v>504</v>
      </c>
      <c r="D574" s="2">
        <v>1500002</v>
      </c>
      <c r="E574" s="2" t="s">
        <v>504</v>
      </c>
      <c r="F574" s="2" t="str">
        <f t="shared" si="16"/>
        <v>1334011500002</v>
      </c>
      <c r="G574" s="2" t="s">
        <v>29</v>
      </c>
      <c r="H574" s="4">
        <v>0</v>
      </c>
      <c r="I574" s="4">
        <v>497.79</v>
      </c>
      <c r="J574" s="4">
        <v>497.79</v>
      </c>
      <c r="K574" s="4">
        <v>1121.72</v>
      </c>
      <c r="L574" s="4">
        <v>1121.72</v>
      </c>
      <c r="M574" s="4">
        <v>1121.72</v>
      </c>
      <c r="N574" s="4">
        <v>0</v>
      </c>
      <c r="O574" s="4">
        <v>-623.92999999999995</v>
      </c>
      <c r="P574">
        <f>INDEX(Full1!J:J,MATCH(F574,Full1!D:D,0))</f>
        <v>1121.72</v>
      </c>
      <c r="Q574" s="6">
        <f t="shared" si="17"/>
        <v>0</v>
      </c>
    </row>
    <row r="575" spans="1:17" hidden="1" x14ac:dyDescent="0.25">
      <c r="A575" s="2">
        <v>1</v>
      </c>
      <c r="B575" s="2">
        <v>33401</v>
      </c>
      <c r="C575" s="2" t="s">
        <v>504</v>
      </c>
      <c r="D575" s="2">
        <v>1500003</v>
      </c>
      <c r="E575" s="2" t="s">
        <v>504</v>
      </c>
      <c r="F575" s="2" t="str">
        <f t="shared" si="16"/>
        <v>1334011500003</v>
      </c>
      <c r="G575" s="2" t="s">
        <v>30</v>
      </c>
      <c r="H575" s="4">
        <v>0</v>
      </c>
      <c r="I575" s="4">
        <v>0</v>
      </c>
      <c r="J575" s="4">
        <v>0</v>
      </c>
      <c r="K575" s="4">
        <v>2269.63</v>
      </c>
      <c r="L575" s="4">
        <v>2269.63</v>
      </c>
      <c r="M575" s="4">
        <v>2269.63</v>
      </c>
      <c r="N575" s="4">
        <v>0</v>
      </c>
      <c r="O575" s="4">
        <v>-2269.63</v>
      </c>
      <c r="P575">
        <f>INDEX(Full1!J:J,MATCH(F575,Full1!D:D,0))</f>
        <v>2269.63</v>
      </c>
      <c r="Q575" s="6">
        <f t="shared" si="17"/>
        <v>0</v>
      </c>
    </row>
    <row r="576" spans="1:17" hidden="1" x14ac:dyDescent="0.25">
      <c r="A576" s="2">
        <v>1</v>
      </c>
      <c r="B576" s="2">
        <v>33401</v>
      </c>
      <c r="C576" s="2" t="s">
        <v>504</v>
      </c>
      <c r="D576" s="2">
        <v>1510002</v>
      </c>
      <c r="E576" s="2" t="s">
        <v>504</v>
      </c>
      <c r="F576" s="2" t="str">
        <f t="shared" si="16"/>
        <v>1334011510002</v>
      </c>
      <c r="G576" s="2" t="s">
        <v>32</v>
      </c>
      <c r="H576" s="4">
        <v>200</v>
      </c>
      <c r="I576" s="4">
        <v>0</v>
      </c>
      <c r="J576" s="4">
        <v>200</v>
      </c>
      <c r="K576" s="4">
        <v>2190.27</v>
      </c>
      <c r="L576" s="4">
        <v>2190.27</v>
      </c>
      <c r="M576" s="4">
        <v>2190.27</v>
      </c>
      <c r="N576" s="4">
        <v>0</v>
      </c>
      <c r="O576" s="4">
        <v>-1990.27</v>
      </c>
      <c r="P576">
        <f>INDEX(Full1!J:J,MATCH(F576,Full1!D:D,0))</f>
        <v>2190.27</v>
      </c>
      <c r="Q576" s="6">
        <f t="shared" si="17"/>
        <v>0</v>
      </c>
    </row>
    <row r="577" spans="1:17" hidden="1" x14ac:dyDescent="0.25">
      <c r="A577" s="2">
        <v>1</v>
      </c>
      <c r="B577" s="2">
        <v>33401</v>
      </c>
      <c r="C577" s="2" t="s">
        <v>504</v>
      </c>
      <c r="D577" s="2">
        <v>1600001</v>
      </c>
      <c r="E577" s="2" t="s">
        <v>504</v>
      </c>
      <c r="F577" s="2" t="str">
        <f t="shared" si="16"/>
        <v>1334011600001</v>
      </c>
      <c r="G577" s="2" t="s">
        <v>33</v>
      </c>
      <c r="H577" s="4">
        <v>19143.96</v>
      </c>
      <c r="I577" s="4">
        <v>0</v>
      </c>
      <c r="J577" s="4">
        <v>19143.96</v>
      </c>
      <c r="K577" s="4">
        <v>21548.18</v>
      </c>
      <c r="L577" s="4">
        <v>21548.18</v>
      </c>
      <c r="M577" s="4">
        <v>21548.18</v>
      </c>
      <c r="N577" s="4">
        <v>0</v>
      </c>
      <c r="O577" s="4">
        <v>-2404.2199999999998</v>
      </c>
      <c r="P577">
        <f>INDEX(Full1!J:J,MATCH(F577,Full1!D:D,0))</f>
        <v>21548.18</v>
      </c>
      <c r="Q577" s="6">
        <f t="shared" si="17"/>
        <v>0</v>
      </c>
    </row>
    <row r="578" spans="1:17" hidden="1" x14ac:dyDescent="0.25">
      <c r="A578" s="2">
        <v>1</v>
      </c>
      <c r="B578" s="2">
        <v>33401</v>
      </c>
      <c r="C578" s="2" t="s">
        <v>505</v>
      </c>
      <c r="D578" s="2">
        <v>2220001</v>
      </c>
      <c r="E578" s="2" t="s">
        <v>505</v>
      </c>
      <c r="F578" s="2" t="str">
        <f t="shared" si="16"/>
        <v>1334012220001</v>
      </c>
      <c r="G578" s="2" t="s">
        <v>39</v>
      </c>
      <c r="H578" s="4">
        <v>1900</v>
      </c>
      <c r="I578" s="4">
        <v>0</v>
      </c>
      <c r="J578" s="4">
        <v>1900</v>
      </c>
      <c r="K578" s="4">
        <v>1200</v>
      </c>
      <c r="L578" s="4">
        <v>605.05999999999995</v>
      </c>
      <c r="M578" s="4">
        <v>605.05999999999995</v>
      </c>
      <c r="N578" s="4">
        <v>0</v>
      </c>
      <c r="O578" s="4">
        <v>1294.94</v>
      </c>
      <c r="P578">
        <f>INDEX(Full1!J:J,MATCH(F578,Full1!D:D,0))</f>
        <v>605.05999999999995</v>
      </c>
      <c r="Q578" s="6">
        <f t="shared" si="17"/>
        <v>0</v>
      </c>
    </row>
    <row r="579" spans="1:17" hidden="1" x14ac:dyDescent="0.25">
      <c r="A579" s="2">
        <v>1</v>
      </c>
      <c r="B579" s="2">
        <v>33402</v>
      </c>
      <c r="C579" s="2" t="s">
        <v>504</v>
      </c>
      <c r="D579" s="2">
        <v>1300101</v>
      </c>
      <c r="E579" s="2" t="s">
        <v>504</v>
      </c>
      <c r="F579" s="2" t="str">
        <f t="shared" ref="F579:F642" si="18">_xlfn.CONCAT(A579,B579,D579)</f>
        <v>1334021300101</v>
      </c>
      <c r="G579" s="2" t="s">
        <v>20</v>
      </c>
      <c r="H579" s="4">
        <v>0</v>
      </c>
      <c r="I579" s="4">
        <v>0</v>
      </c>
      <c r="J579" s="4">
        <v>0</v>
      </c>
      <c r="K579" s="4">
        <v>5075.3599999999997</v>
      </c>
      <c r="L579" s="4">
        <v>5075.3599999999997</v>
      </c>
      <c r="M579" s="4">
        <v>5075.3599999999997</v>
      </c>
      <c r="N579" s="4">
        <v>0</v>
      </c>
      <c r="O579" s="4">
        <v>-5075.3599999999997</v>
      </c>
      <c r="P579">
        <f>INDEX(Full1!J:J,MATCH(F579,Full1!D:D,0))</f>
        <v>5075.3599999999997</v>
      </c>
      <c r="Q579" s="6">
        <f t="shared" ref="Q579:Q642" si="19">+L579-P579</f>
        <v>0</v>
      </c>
    </row>
    <row r="580" spans="1:17" hidden="1" x14ac:dyDescent="0.25">
      <c r="A580" s="2">
        <v>1</v>
      </c>
      <c r="B580" s="2">
        <v>33402</v>
      </c>
      <c r="C580" s="2" t="s">
        <v>504</v>
      </c>
      <c r="D580" s="2">
        <v>1510001</v>
      </c>
      <c r="E580" s="2" t="s">
        <v>504</v>
      </c>
      <c r="F580" s="2" t="str">
        <f t="shared" si="18"/>
        <v>1334021510001</v>
      </c>
      <c r="G580" s="2" t="s">
        <v>31</v>
      </c>
      <c r="H580" s="4">
        <v>0</v>
      </c>
      <c r="I580" s="4">
        <v>0</v>
      </c>
      <c r="J580" s="4">
        <v>0</v>
      </c>
      <c r="K580" s="4">
        <v>14374.6</v>
      </c>
      <c r="L580" s="4">
        <v>14374.6</v>
      </c>
      <c r="M580" s="4">
        <v>14374.6</v>
      </c>
      <c r="N580" s="4">
        <v>0</v>
      </c>
      <c r="O580" s="4">
        <v>-14374.6</v>
      </c>
      <c r="P580">
        <f>INDEX(Full1!J:J,MATCH(F580,Full1!D:D,0))</f>
        <v>14374.6</v>
      </c>
      <c r="Q580" s="6">
        <f t="shared" si="19"/>
        <v>0</v>
      </c>
    </row>
    <row r="581" spans="1:17" hidden="1" x14ac:dyDescent="0.25">
      <c r="A581" s="2">
        <v>1</v>
      </c>
      <c r="B581" s="2">
        <v>33402</v>
      </c>
      <c r="C581" s="2" t="s">
        <v>504</v>
      </c>
      <c r="D581" s="2">
        <v>1510002</v>
      </c>
      <c r="E581" s="2" t="s">
        <v>504</v>
      </c>
      <c r="F581" s="2" t="str">
        <f t="shared" si="18"/>
        <v>1334021510002</v>
      </c>
      <c r="G581" s="2" t="s">
        <v>32</v>
      </c>
      <c r="H581" s="4">
        <v>11500</v>
      </c>
      <c r="I581" s="4">
        <v>0</v>
      </c>
      <c r="J581" s="4">
        <v>11500</v>
      </c>
      <c r="K581" s="4">
        <v>5860.16</v>
      </c>
      <c r="L581" s="4">
        <v>5860.16</v>
      </c>
      <c r="M581" s="4">
        <v>5860.16</v>
      </c>
      <c r="N581" s="4">
        <v>0</v>
      </c>
      <c r="O581" s="4">
        <v>5639.84</v>
      </c>
      <c r="P581">
        <f>INDEX(Full1!J:J,MATCH(F581,Full1!D:D,0))</f>
        <v>5860.16</v>
      </c>
      <c r="Q581" s="6">
        <f t="shared" si="19"/>
        <v>0</v>
      </c>
    </row>
    <row r="582" spans="1:17" hidden="1" x14ac:dyDescent="0.25">
      <c r="A582" s="2">
        <v>1</v>
      </c>
      <c r="B582" s="2">
        <v>33403</v>
      </c>
      <c r="C582" s="2" t="s">
        <v>505</v>
      </c>
      <c r="D582" s="2">
        <v>2260600</v>
      </c>
      <c r="E582" s="2" t="s">
        <v>505</v>
      </c>
      <c r="F582" s="2" t="str">
        <f t="shared" si="18"/>
        <v>1334032260600</v>
      </c>
      <c r="G582" s="2" t="s">
        <v>90</v>
      </c>
      <c r="H582" s="4">
        <v>2000</v>
      </c>
      <c r="I582" s="4">
        <v>0</v>
      </c>
      <c r="J582" s="4">
        <v>2000</v>
      </c>
      <c r="K582" s="4">
        <v>0</v>
      </c>
      <c r="L582" s="4">
        <v>0</v>
      </c>
      <c r="M582" s="4">
        <v>0</v>
      </c>
      <c r="N582" s="4">
        <v>0</v>
      </c>
      <c r="O582" s="4">
        <v>2000</v>
      </c>
      <c r="P582">
        <f>INDEX(Full1!J:J,MATCH(F582,Full1!D:D,0))</f>
        <v>0</v>
      </c>
      <c r="Q582" s="6">
        <f t="shared" si="19"/>
        <v>0</v>
      </c>
    </row>
    <row r="583" spans="1:17" hidden="1" x14ac:dyDescent="0.25">
      <c r="A583" s="2">
        <v>1</v>
      </c>
      <c r="B583" s="2">
        <v>33403</v>
      </c>
      <c r="C583" s="2" t="s">
        <v>505</v>
      </c>
      <c r="D583" s="2">
        <v>2260900</v>
      </c>
      <c r="E583" s="2" t="s">
        <v>505</v>
      </c>
      <c r="F583" s="2" t="str">
        <f t="shared" si="18"/>
        <v>1334032260900</v>
      </c>
      <c r="G583" s="2" t="s">
        <v>91</v>
      </c>
      <c r="H583" s="4">
        <v>3000</v>
      </c>
      <c r="I583" s="4">
        <v>0</v>
      </c>
      <c r="J583" s="4">
        <v>3000</v>
      </c>
      <c r="K583" s="4">
        <v>2200</v>
      </c>
      <c r="L583" s="4">
        <v>2200</v>
      </c>
      <c r="M583" s="4">
        <v>2200</v>
      </c>
      <c r="N583" s="4">
        <v>0</v>
      </c>
      <c r="O583" s="4">
        <v>800</v>
      </c>
      <c r="P583">
        <f>INDEX(Full1!J:J,MATCH(F583,Full1!D:D,0))</f>
        <v>2200</v>
      </c>
      <c r="Q583" s="6">
        <f t="shared" si="19"/>
        <v>0</v>
      </c>
    </row>
    <row r="584" spans="1:17" hidden="1" x14ac:dyDescent="0.25">
      <c r="A584" s="2">
        <v>1</v>
      </c>
      <c r="B584" s="2">
        <v>33403</v>
      </c>
      <c r="C584" s="2" t="s">
        <v>505</v>
      </c>
      <c r="D584" s="2">
        <v>2269900</v>
      </c>
      <c r="E584" s="2" t="s">
        <v>505</v>
      </c>
      <c r="F584" s="2" t="str">
        <f t="shared" si="18"/>
        <v>1334032269900</v>
      </c>
      <c r="G584" s="2" t="s">
        <v>65</v>
      </c>
      <c r="H584" s="4">
        <v>1000</v>
      </c>
      <c r="I584" s="4">
        <v>0</v>
      </c>
      <c r="J584" s="4">
        <v>1000</v>
      </c>
      <c r="K584" s="4">
        <v>0</v>
      </c>
      <c r="L584" s="4">
        <v>0</v>
      </c>
      <c r="M584" s="4">
        <v>0</v>
      </c>
      <c r="N584" s="4">
        <v>0</v>
      </c>
      <c r="O584" s="4">
        <v>1000</v>
      </c>
      <c r="P584">
        <f>INDEX(Full1!J:J,MATCH(F584,Full1!D:D,0))</f>
        <v>0</v>
      </c>
      <c r="Q584" s="6">
        <f t="shared" si="19"/>
        <v>0</v>
      </c>
    </row>
    <row r="585" spans="1:17" hidden="1" x14ac:dyDescent="0.25">
      <c r="A585" s="2">
        <v>1</v>
      </c>
      <c r="B585" s="2">
        <v>33700</v>
      </c>
      <c r="C585" s="2" t="s">
        <v>504</v>
      </c>
      <c r="D585" s="2">
        <v>1300001</v>
      </c>
      <c r="E585" s="2" t="s">
        <v>504</v>
      </c>
      <c r="F585" s="2" t="str">
        <f t="shared" si="18"/>
        <v>1337001300001</v>
      </c>
      <c r="G585" s="2" t="s">
        <v>18</v>
      </c>
      <c r="H585" s="4">
        <v>9681.7099999999991</v>
      </c>
      <c r="I585" s="4">
        <v>0</v>
      </c>
      <c r="J585" s="4">
        <v>9681.7099999999991</v>
      </c>
      <c r="K585" s="4">
        <v>0</v>
      </c>
      <c r="L585" s="4">
        <v>0</v>
      </c>
      <c r="M585" s="4">
        <v>0</v>
      </c>
      <c r="N585" s="4">
        <v>0</v>
      </c>
      <c r="O585" s="4">
        <v>9681.7099999999991</v>
      </c>
      <c r="P585">
        <f>INDEX(Full1!J:J,MATCH(F585,Full1!D:D,0))</f>
        <v>0</v>
      </c>
      <c r="Q585" s="6">
        <f t="shared" si="19"/>
        <v>0</v>
      </c>
    </row>
    <row r="586" spans="1:17" hidden="1" x14ac:dyDescent="0.25">
      <c r="A586" s="2">
        <v>1</v>
      </c>
      <c r="B586" s="2">
        <v>33700</v>
      </c>
      <c r="C586" s="2" t="s">
        <v>504</v>
      </c>
      <c r="D586" s="2">
        <v>1300201</v>
      </c>
      <c r="E586" s="2" t="s">
        <v>504</v>
      </c>
      <c r="F586" s="2" t="str">
        <f t="shared" si="18"/>
        <v>1337001300201</v>
      </c>
      <c r="G586" s="2" t="s">
        <v>21</v>
      </c>
      <c r="H586" s="4">
        <v>5663.42</v>
      </c>
      <c r="I586" s="4">
        <v>0</v>
      </c>
      <c r="J586" s="4">
        <v>5663.42</v>
      </c>
      <c r="K586" s="4">
        <v>0</v>
      </c>
      <c r="L586" s="4">
        <v>0</v>
      </c>
      <c r="M586" s="4">
        <v>0</v>
      </c>
      <c r="N586" s="4">
        <v>0</v>
      </c>
      <c r="O586" s="4">
        <v>5663.42</v>
      </c>
      <c r="P586">
        <f>INDEX(Full1!J:J,MATCH(F586,Full1!D:D,0))</f>
        <v>0</v>
      </c>
      <c r="Q586" s="6">
        <f t="shared" si="19"/>
        <v>0</v>
      </c>
    </row>
    <row r="587" spans="1:17" hidden="1" x14ac:dyDescent="0.25">
      <c r="A587" s="2">
        <v>1</v>
      </c>
      <c r="B587" s="2">
        <v>33700</v>
      </c>
      <c r="C587" s="2" t="s">
        <v>504</v>
      </c>
      <c r="D587" s="2">
        <v>1300202</v>
      </c>
      <c r="E587" s="2" t="s">
        <v>504</v>
      </c>
      <c r="F587" s="2" t="str">
        <f t="shared" si="18"/>
        <v>1337001300202</v>
      </c>
      <c r="G587" s="2" t="s">
        <v>22</v>
      </c>
      <c r="H587" s="4">
        <v>7845.32</v>
      </c>
      <c r="I587" s="4">
        <v>0</v>
      </c>
      <c r="J587" s="4">
        <v>7845.32</v>
      </c>
      <c r="K587" s="4">
        <v>0</v>
      </c>
      <c r="L587" s="4">
        <v>0</v>
      </c>
      <c r="M587" s="4">
        <v>0</v>
      </c>
      <c r="N587" s="4">
        <v>0</v>
      </c>
      <c r="O587" s="4">
        <v>7845.32</v>
      </c>
      <c r="P587">
        <f>INDEX(Full1!J:J,MATCH(F587,Full1!D:D,0))</f>
        <v>0</v>
      </c>
      <c r="Q587" s="6">
        <f t="shared" si="19"/>
        <v>0</v>
      </c>
    </row>
    <row r="588" spans="1:17" hidden="1" x14ac:dyDescent="0.25">
      <c r="A588" s="2">
        <v>1</v>
      </c>
      <c r="B588" s="2">
        <v>33700</v>
      </c>
      <c r="C588" s="2" t="s">
        <v>504</v>
      </c>
      <c r="D588" s="2">
        <v>1310001</v>
      </c>
      <c r="E588" s="2" t="s">
        <v>504</v>
      </c>
      <c r="F588" s="2" t="str">
        <f t="shared" si="18"/>
        <v>1337001310001</v>
      </c>
      <c r="G588" s="2" t="s">
        <v>23</v>
      </c>
      <c r="H588" s="4">
        <v>0</v>
      </c>
      <c r="I588" s="4">
        <v>0</v>
      </c>
      <c r="J588" s="4">
        <v>0</v>
      </c>
      <c r="K588" s="4">
        <v>9780.5400000000009</v>
      </c>
      <c r="L588" s="4">
        <v>9780.5400000000009</v>
      </c>
      <c r="M588" s="4">
        <v>9780.5400000000009</v>
      </c>
      <c r="N588" s="4">
        <v>0</v>
      </c>
      <c r="O588" s="4">
        <v>-9780.5400000000009</v>
      </c>
      <c r="P588">
        <f>INDEX(Full1!J:J,MATCH(F588,Full1!D:D,0))</f>
        <v>9780.5400000000009</v>
      </c>
      <c r="Q588" s="6">
        <f t="shared" si="19"/>
        <v>0</v>
      </c>
    </row>
    <row r="589" spans="1:17" hidden="1" x14ac:dyDescent="0.25">
      <c r="A589" s="2">
        <v>1</v>
      </c>
      <c r="B589" s="2">
        <v>33700</v>
      </c>
      <c r="C589" s="2" t="s">
        <v>504</v>
      </c>
      <c r="D589" s="2">
        <v>1310003</v>
      </c>
      <c r="E589" s="2" t="s">
        <v>504</v>
      </c>
      <c r="F589" s="2" t="str">
        <f t="shared" si="18"/>
        <v>1337001310003</v>
      </c>
      <c r="G589" s="2" t="s">
        <v>25</v>
      </c>
      <c r="H589" s="4">
        <v>0</v>
      </c>
      <c r="I589" s="4">
        <v>0</v>
      </c>
      <c r="J589" s="4">
        <v>0</v>
      </c>
      <c r="K589" s="4">
        <v>5719</v>
      </c>
      <c r="L589" s="4">
        <v>5719</v>
      </c>
      <c r="M589" s="4">
        <v>5719</v>
      </c>
      <c r="N589" s="4">
        <v>0</v>
      </c>
      <c r="O589" s="4">
        <v>-5719</v>
      </c>
      <c r="P589">
        <f>INDEX(Full1!J:J,MATCH(F589,Full1!D:D,0))</f>
        <v>5719</v>
      </c>
      <c r="Q589" s="6">
        <f t="shared" si="19"/>
        <v>0</v>
      </c>
    </row>
    <row r="590" spans="1:17" hidden="1" x14ac:dyDescent="0.25">
      <c r="A590" s="2">
        <v>1</v>
      </c>
      <c r="B590" s="2">
        <v>33700</v>
      </c>
      <c r="C590" s="2" t="s">
        <v>504</v>
      </c>
      <c r="D590" s="2">
        <v>1310004</v>
      </c>
      <c r="E590" s="2" t="s">
        <v>504</v>
      </c>
      <c r="F590" s="2" t="str">
        <f t="shared" si="18"/>
        <v>1337001310004</v>
      </c>
      <c r="G590" s="2" t="s">
        <v>26</v>
      </c>
      <c r="H590" s="4">
        <v>0</v>
      </c>
      <c r="I590" s="4">
        <v>0</v>
      </c>
      <c r="J590" s="4">
        <v>0</v>
      </c>
      <c r="K590" s="4">
        <v>7922.18</v>
      </c>
      <c r="L590" s="4">
        <v>7922.18</v>
      </c>
      <c r="M590" s="4">
        <v>7922.18</v>
      </c>
      <c r="N590" s="4">
        <v>0</v>
      </c>
      <c r="O590" s="4">
        <v>-7922.18</v>
      </c>
      <c r="P590">
        <f>INDEX(Full1!J:J,MATCH(F590,Full1!D:D,0))</f>
        <v>7922.18</v>
      </c>
      <c r="Q590" s="6">
        <f t="shared" si="19"/>
        <v>0</v>
      </c>
    </row>
    <row r="591" spans="1:17" hidden="1" x14ac:dyDescent="0.25">
      <c r="A591" s="2">
        <v>1</v>
      </c>
      <c r="B591" s="2">
        <v>33700</v>
      </c>
      <c r="C591" s="2" t="s">
        <v>504</v>
      </c>
      <c r="D591" s="2">
        <v>1600001</v>
      </c>
      <c r="E591" s="2" t="s">
        <v>504</v>
      </c>
      <c r="F591" s="2" t="str">
        <f t="shared" si="18"/>
        <v>1337001600001</v>
      </c>
      <c r="G591" s="2" t="s">
        <v>33</v>
      </c>
      <c r="H591" s="4">
        <v>7317.72</v>
      </c>
      <c r="I591" s="4">
        <v>0</v>
      </c>
      <c r="J591" s="4">
        <v>7317.72</v>
      </c>
      <c r="K591" s="4">
        <v>7696.02</v>
      </c>
      <c r="L591" s="4">
        <v>7696.02</v>
      </c>
      <c r="M591" s="4">
        <v>7696.02</v>
      </c>
      <c r="N591" s="4">
        <v>0</v>
      </c>
      <c r="O591" s="4">
        <v>-378.3</v>
      </c>
      <c r="P591">
        <f>INDEX(Full1!J:J,MATCH(F591,Full1!D:D,0))</f>
        <v>7696.02</v>
      </c>
      <c r="Q591" s="6">
        <f t="shared" si="19"/>
        <v>0</v>
      </c>
    </row>
    <row r="592" spans="1:17" hidden="1" x14ac:dyDescent="0.25">
      <c r="A592" s="2">
        <v>1</v>
      </c>
      <c r="B592" s="2">
        <v>33700</v>
      </c>
      <c r="C592" s="2" t="s">
        <v>505</v>
      </c>
      <c r="D592" s="2">
        <v>2220001</v>
      </c>
      <c r="E592" s="2" t="s">
        <v>505</v>
      </c>
      <c r="F592" s="2" t="str">
        <f t="shared" si="18"/>
        <v>1337002220001</v>
      </c>
      <c r="G592" s="2" t="s">
        <v>39</v>
      </c>
      <c r="H592" s="4">
        <v>1200</v>
      </c>
      <c r="I592" s="4">
        <v>0</v>
      </c>
      <c r="J592" s="4">
        <v>1200</v>
      </c>
      <c r="K592" s="4">
        <v>579.05999999999995</v>
      </c>
      <c r="L592" s="4">
        <v>488.1</v>
      </c>
      <c r="M592" s="4">
        <v>488.1</v>
      </c>
      <c r="N592" s="4">
        <v>0</v>
      </c>
      <c r="O592" s="4">
        <v>711.9</v>
      </c>
      <c r="P592">
        <f>INDEX(Full1!J:J,MATCH(F592,Full1!D:D,0))</f>
        <v>488.1</v>
      </c>
      <c r="Q592" s="6">
        <f t="shared" si="19"/>
        <v>0</v>
      </c>
    </row>
    <row r="593" spans="1:17" hidden="1" x14ac:dyDescent="0.25">
      <c r="A593" s="2">
        <v>1</v>
      </c>
      <c r="B593" s="2">
        <v>33701</v>
      </c>
      <c r="C593" s="2" t="s">
        <v>504</v>
      </c>
      <c r="D593" s="2">
        <v>1310001</v>
      </c>
      <c r="E593" s="2" t="s">
        <v>504</v>
      </c>
      <c r="F593" s="2" t="str">
        <f t="shared" si="18"/>
        <v>1337011310001</v>
      </c>
      <c r="G593" s="2" t="s">
        <v>23</v>
      </c>
      <c r="H593" s="4">
        <v>7968.66</v>
      </c>
      <c r="I593" s="4">
        <v>0</v>
      </c>
      <c r="J593" s="4">
        <v>7968.66</v>
      </c>
      <c r="K593" s="4">
        <v>6667.11</v>
      </c>
      <c r="L593" s="4">
        <v>6667.11</v>
      </c>
      <c r="M593" s="4">
        <v>6667.11</v>
      </c>
      <c r="N593" s="4">
        <v>0</v>
      </c>
      <c r="O593" s="4">
        <v>1301.55</v>
      </c>
      <c r="P593">
        <f>INDEX(Full1!J:J,MATCH(F593,Full1!D:D,0))</f>
        <v>6667.11</v>
      </c>
      <c r="Q593" s="6">
        <f t="shared" si="19"/>
        <v>0</v>
      </c>
    </row>
    <row r="594" spans="1:17" hidden="1" x14ac:dyDescent="0.25">
      <c r="A594" s="2">
        <v>1</v>
      </c>
      <c r="B594" s="2">
        <v>33701</v>
      </c>
      <c r="C594" s="2" t="s">
        <v>504</v>
      </c>
      <c r="D594" s="2">
        <v>1310003</v>
      </c>
      <c r="E594" s="2" t="s">
        <v>504</v>
      </c>
      <c r="F594" s="2" t="str">
        <f t="shared" si="18"/>
        <v>1337011310003</v>
      </c>
      <c r="G594" s="2" t="s">
        <v>25</v>
      </c>
      <c r="H594" s="4">
        <v>953.82</v>
      </c>
      <c r="I594" s="4">
        <v>0</v>
      </c>
      <c r="J594" s="4">
        <v>953.82</v>
      </c>
      <c r="K594" s="4">
        <v>3351.68</v>
      </c>
      <c r="L594" s="4">
        <v>3351.68</v>
      </c>
      <c r="M594" s="4">
        <v>3351.68</v>
      </c>
      <c r="N594" s="4">
        <v>0</v>
      </c>
      <c r="O594" s="4">
        <v>-2397.86</v>
      </c>
      <c r="P594">
        <f>INDEX(Full1!J:J,MATCH(F594,Full1!D:D,0))</f>
        <v>3351.68</v>
      </c>
      <c r="Q594" s="6">
        <f t="shared" si="19"/>
        <v>0</v>
      </c>
    </row>
    <row r="595" spans="1:17" hidden="1" x14ac:dyDescent="0.25">
      <c r="A595" s="2">
        <v>1</v>
      </c>
      <c r="B595" s="2">
        <v>33701</v>
      </c>
      <c r="C595" s="2" t="s">
        <v>504</v>
      </c>
      <c r="D595" s="2">
        <v>1310004</v>
      </c>
      <c r="E595" s="2" t="s">
        <v>504</v>
      </c>
      <c r="F595" s="2" t="str">
        <f t="shared" si="18"/>
        <v>1337011310004</v>
      </c>
      <c r="G595" s="2" t="s">
        <v>26</v>
      </c>
      <c r="H595" s="4">
        <v>662.76</v>
      </c>
      <c r="I595" s="4">
        <v>0</v>
      </c>
      <c r="J595" s="4">
        <v>662.76</v>
      </c>
      <c r="K595" s="4">
        <v>2758.08</v>
      </c>
      <c r="L595" s="4">
        <v>2758.08</v>
      </c>
      <c r="M595" s="4">
        <v>2758.08</v>
      </c>
      <c r="N595" s="4">
        <v>0</v>
      </c>
      <c r="O595" s="4">
        <v>-2095.3200000000002</v>
      </c>
      <c r="P595">
        <f>INDEX(Full1!J:J,MATCH(F595,Full1!D:D,0))</f>
        <v>2758.08</v>
      </c>
      <c r="Q595" s="6">
        <f t="shared" si="19"/>
        <v>0</v>
      </c>
    </row>
    <row r="596" spans="1:17" hidden="1" x14ac:dyDescent="0.25">
      <c r="A596" s="2">
        <v>1</v>
      </c>
      <c r="B596" s="2">
        <v>33701</v>
      </c>
      <c r="C596" s="2" t="s">
        <v>504</v>
      </c>
      <c r="D596" s="2">
        <v>1310005</v>
      </c>
      <c r="E596" s="2" t="s">
        <v>504</v>
      </c>
      <c r="F596" s="2" t="str">
        <f t="shared" si="18"/>
        <v>1337011310005</v>
      </c>
      <c r="G596" s="2" t="s">
        <v>27</v>
      </c>
      <c r="H596" s="4">
        <v>0</v>
      </c>
      <c r="I596" s="4">
        <v>0</v>
      </c>
      <c r="J596" s="4">
        <v>0</v>
      </c>
      <c r="K596" s="4">
        <v>401.16</v>
      </c>
      <c r="L596" s="4">
        <v>401.16</v>
      </c>
      <c r="M596" s="4">
        <v>401.16</v>
      </c>
      <c r="N596" s="4">
        <v>0</v>
      </c>
      <c r="O596" s="4">
        <v>-401.16</v>
      </c>
      <c r="P596">
        <f>INDEX(Full1!J:J,MATCH(F596,Full1!D:D,0))</f>
        <v>401.16</v>
      </c>
      <c r="Q596" s="6">
        <f t="shared" si="19"/>
        <v>0</v>
      </c>
    </row>
    <row r="597" spans="1:17" hidden="1" x14ac:dyDescent="0.25">
      <c r="A597" s="2">
        <v>1</v>
      </c>
      <c r="B597" s="2">
        <v>33701</v>
      </c>
      <c r="C597" s="2" t="s">
        <v>504</v>
      </c>
      <c r="D597" s="2">
        <v>1500003</v>
      </c>
      <c r="E597" s="2" t="s">
        <v>504</v>
      </c>
      <c r="F597" s="2" t="str">
        <f t="shared" si="18"/>
        <v>1337011500003</v>
      </c>
      <c r="G597" s="2" t="s">
        <v>30</v>
      </c>
      <c r="H597" s="4">
        <v>0</v>
      </c>
      <c r="I597" s="4">
        <v>0</v>
      </c>
      <c r="J597" s="4">
        <v>0</v>
      </c>
      <c r="K597" s="4">
        <v>1677.83</v>
      </c>
      <c r="L597" s="4">
        <v>1677.83</v>
      </c>
      <c r="M597" s="4">
        <v>1677.83</v>
      </c>
      <c r="N597" s="4">
        <v>0</v>
      </c>
      <c r="O597" s="4">
        <v>-1677.83</v>
      </c>
      <c r="P597">
        <f>INDEX(Full1!J:J,MATCH(F597,Full1!D:D,0))</f>
        <v>1677.83</v>
      </c>
      <c r="Q597" s="6">
        <f t="shared" si="19"/>
        <v>0</v>
      </c>
    </row>
    <row r="598" spans="1:17" hidden="1" x14ac:dyDescent="0.25">
      <c r="A598" s="2">
        <v>1</v>
      </c>
      <c r="B598" s="2">
        <v>33701</v>
      </c>
      <c r="C598" s="2" t="s">
        <v>504</v>
      </c>
      <c r="D598" s="2">
        <v>1600001</v>
      </c>
      <c r="E598" s="2" t="s">
        <v>504</v>
      </c>
      <c r="F598" s="2" t="str">
        <f t="shared" si="18"/>
        <v>1337011600001</v>
      </c>
      <c r="G598" s="2" t="s">
        <v>33</v>
      </c>
      <c r="H598" s="4">
        <v>3024.21</v>
      </c>
      <c r="I598" s="4">
        <v>0</v>
      </c>
      <c r="J598" s="4">
        <v>3024.21</v>
      </c>
      <c r="K598" s="4">
        <v>5280.15</v>
      </c>
      <c r="L598" s="4">
        <v>5280.15</v>
      </c>
      <c r="M598" s="4">
        <v>5280.15</v>
      </c>
      <c r="N598" s="4">
        <v>0</v>
      </c>
      <c r="O598" s="4">
        <v>-2255.94</v>
      </c>
      <c r="P598">
        <f>INDEX(Full1!J:J,MATCH(F598,Full1!D:D,0))</f>
        <v>5280.15</v>
      </c>
      <c r="Q598" s="6">
        <f t="shared" si="19"/>
        <v>0</v>
      </c>
    </row>
    <row r="599" spans="1:17" hidden="1" x14ac:dyDescent="0.25">
      <c r="A599" s="2">
        <v>1</v>
      </c>
      <c r="B599" s="2">
        <v>34000</v>
      </c>
      <c r="C599" s="2" t="s">
        <v>504</v>
      </c>
      <c r="D599" s="2">
        <v>1300001</v>
      </c>
      <c r="E599" s="2" t="s">
        <v>504</v>
      </c>
      <c r="F599" s="2" t="str">
        <f t="shared" si="18"/>
        <v>1340001300001</v>
      </c>
      <c r="G599" s="2" t="s">
        <v>18</v>
      </c>
      <c r="H599" s="4">
        <v>11422.79</v>
      </c>
      <c r="I599" s="4">
        <v>0</v>
      </c>
      <c r="J599" s="4">
        <v>11422.79</v>
      </c>
      <c r="K599" s="4">
        <v>11769.1</v>
      </c>
      <c r="L599" s="4">
        <v>11769.1</v>
      </c>
      <c r="M599" s="4">
        <v>11769.1</v>
      </c>
      <c r="N599" s="4">
        <v>0</v>
      </c>
      <c r="O599" s="4">
        <v>-346.31</v>
      </c>
      <c r="P599">
        <f>INDEX(Full1!J:J,MATCH(F599,Full1!D:D,0))</f>
        <v>11769.1</v>
      </c>
      <c r="Q599" s="6">
        <f t="shared" si="19"/>
        <v>0</v>
      </c>
    </row>
    <row r="600" spans="1:17" hidden="1" x14ac:dyDescent="0.25">
      <c r="A600" s="2">
        <v>1</v>
      </c>
      <c r="B600" s="2">
        <v>34000</v>
      </c>
      <c r="C600" s="2" t="s">
        <v>504</v>
      </c>
      <c r="D600" s="2">
        <v>1300002</v>
      </c>
      <c r="E600" s="2" t="s">
        <v>504</v>
      </c>
      <c r="F600" s="2" t="str">
        <f t="shared" si="18"/>
        <v>1340001300002</v>
      </c>
      <c r="G600" s="2" t="s">
        <v>19</v>
      </c>
      <c r="H600" s="4">
        <v>4599.3</v>
      </c>
      <c r="I600" s="4">
        <v>0</v>
      </c>
      <c r="J600" s="4">
        <v>4599.3</v>
      </c>
      <c r="K600" s="4">
        <v>4652.84</v>
      </c>
      <c r="L600" s="4">
        <v>4652.84</v>
      </c>
      <c r="M600" s="4">
        <v>4652.84</v>
      </c>
      <c r="N600" s="4">
        <v>0</v>
      </c>
      <c r="O600" s="4">
        <v>-53.54</v>
      </c>
      <c r="P600">
        <f>INDEX(Full1!J:J,MATCH(F600,Full1!D:D,0))</f>
        <v>4652.84</v>
      </c>
      <c r="Q600" s="6">
        <f t="shared" si="19"/>
        <v>0</v>
      </c>
    </row>
    <row r="601" spans="1:17" hidden="1" x14ac:dyDescent="0.25">
      <c r="A601" s="2">
        <v>1</v>
      </c>
      <c r="B601" s="2">
        <v>34000</v>
      </c>
      <c r="C601" s="2" t="s">
        <v>504</v>
      </c>
      <c r="D601" s="2">
        <v>1300101</v>
      </c>
      <c r="E601" s="2" t="s">
        <v>504</v>
      </c>
      <c r="F601" s="2" t="str">
        <f t="shared" si="18"/>
        <v>1340001300101</v>
      </c>
      <c r="G601" s="2" t="s">
        <v>20</v>
      </c>
      <c r="H601" s="4">
        <v>500</v>
      </c>
      <c r="I601" s="4">
        <v>0</v>
      </c>
      <c r="J601" s="4">
        <v>500</v>
      </c>
      <c r="K601" s="4">
        <v>333.34</v>
      </c>
      <c r="L601" s="4">
        <v>333.34</v>
      </c>
      <c r="M601" s="4">
        <v>333.34</v>
      </c>
      <c r="N601" s="4">
        <v>0</v>
      </c>
      <c r="O601" s="4">
        <v>166.66</v>
      </c>
      <c r="P601">
        <f>INDEX(Full1!J:J,MATCH(F601,Full1!D:D,0))</f>
        <v>333.34</v>
      </c>
      <c r="Q601" s="6">
        <f t="shared" si="19"/>
        <v>0</v>
      </c>
    </row>
    <row r="602" spans="1:17" hidden="1" x14ac:dyDescent="0.25">
      <c r="A602" s="2">
        <v>1</v>
      </c>
      <c r="B602" s="2">
        <v>34000</v>
      </c>
      <c r="C602" s="2" t="s">
        <v>504</v>
      </c>
      <c r="D602" s="2">
        <v>1300201</v>
      </c>
      <c r="E602" s="2" t="s">
        <v>504</v>
      </c>
      <c r="F602" s="2" t="str">
        <f t="shared" si="18"/>
        <v>1340001300201</v>
      </c>
      <c r="G602" s="2" t="s">
        <v>21</v>
      </c>
      <c r="H602" s="4">
        <v>7116.2</v>
      </c>
      <c r="I602" s="4">
        <v>0</v>
      </c>
      <c r="J602" s="4">
        <v>7116.2</v>
      </c>
      <c r="K602" s="4">
        <v>7321.42</v>
      </c>
      <c r="L602" s="4">
        <v>7321.42</v>
      </c>
      <c r="M602" s="4">
        <v>7321.42</v>
      </c>
      <c r="N602" s="4">
        <v>0</v>
      </c>
      <c r="O602" s="4">
        <v>-205.22</v>
      </c>
      <c r="P602">
        <f>INDEX(Full1!J:J,MATCH(F602,Full1!D:D,0))</f>
        <v>7321.42</v>
      </c>
      <c r="Q602" s="6">
        <f t="shared" si="19"/>
        <v>0</v>
      </c>
    </row>
    <row r="603" spans="1:17" hidden="1" x14ac:dyDescent="0.25">
      <c r="A603" s="2">
        <v>1</v>
      </c>
      <c r="B603" s="2">
        <v>34000</v>
      </c>
      <c r="C603" s="2" t="s">
        <v>504</v>
      </c>
      <c r="D603" s="2">
        <v>1300202</v>
      </c>
      <c r="E603" s="2" t="s">
        <v>504</v>
      </c>
      <c r="F603" s="2" t="str">
        <f t="shared" si="18"/>
        <v>1340001300202</v>
      </c>
      <c r="G603" s="2" t="s">
        <v>22</v>
      </c>
      <c r="H603" s="4">
        <v>7845.32</v>
      </c>
      <c r="I603" s="4">
        <v>0</v>
      </c>
      <c r="J603" s="4">
        <v>7845.32</v>
      </c>
      <c r="K603" s="4">
        <v>8078.36</v>
      </c>
      <c r="L603" s="4">
        <v>8078.36</v>
      </c>
      <c r="M603" s="4">
        <v>8078.36</v>
      </c>
      <c r="N603" s="4">
        <v>0</v>
      </c>
      <c r="O603" s="4">
        <v>-233.04</v>
      </c>
      <c r="P603">
        <f>INDEX(Full1!J:J,MATCH(F603,Full1!D:D,0))</f>
        <v>8078.36</v>
      </c>
      <c r="Q603" s="6">
        <f t="shared" si="19"/>
        <v>0</v>
      </c>
    </row>
    <row r="604" spans="1:17" hidden="1" x14ac:dyDescent="0.25">
      <c r="A604" s="2">
        <v>1</v>
      </c>
      <c r="B604" s="2">
        <v>34000</v>
      </c>
      <c r="C604" s="2" t="s">
        <v>504</v>
      </c>
      <c r="D604" s="2">
        <v>1310001</v>
      </c>
      <c r="E604" s="2" t="s">
        <v>504</v>
      </c>
      <c r="F604" s="2" t="str">
        <f t="shared" si="18"/>
        <v>1340001310001</v>
      </c>
      <c r="G604" s="2" t="s">
        <v>23</v>
      </c>
      <c r="H604" s="4">
        <v>1679.08</v>
      </c>
      <c r="I604" s="4">
        <v>0</v>
      </c>
      <c r="J604" s="4">
        <v>1679.08</v>
      </c>
      <c r="K604" s="4">
        <v>1459.92</v>
      </c>
      <c r="L604" s="4">
        <v>1459.92</v>
      </c>
      <c r="M604" s="4">
        <v>1459.92</v>
      </c>
      <c r="N604" s="4">
        <v>0</v>
      </c>
      <c r="O604" s="4">
        <v>219.16</v>
      </c>
      <c r="P604">
        <f>INDEX(Full1!J:J,MATCH(F604,Full1!D:D,0))</f>
        <v>1459.92</v>
      </c>
      <c r="Q604" s="6">
        <f t="shared" si="19"/>
        <v>0</v>
      </c>
    </row>
    <row r="605" spans="1:17" hidden="1" x14ac:dyDescent="0.25">
      <c r="A605" s="2">
        <v>1</v>
      </c>
      <c r="B605" s="2">
        <v>34000</v>
      </c>
      <c r="C605" s="2" t="s">
        <v>504</v>
      </c>
      <c r="D605" s="2">
        <v>1310002</v>
      </c>
      <c r="E605" s="2" t="s">
        <v>504</v>
      </c>
      <c r="F605" s="2" t="str">
        <f t="shared" si="18"/>
        <v>1340001310002</v>
      </c>
      <c r="G605" s="2" t="s">
        <v>24</v>
      </c>
      <c r="H605" s="4">
        <v>61.48</v>
      </c>
      <c r="I605" s="4">
        <v>0</v>
      </c>
      <c r="J605" s="4">
        <v>61.48</v>
      </c>
      <c r="K605" s="4">
        <v>53.42</v>
      </c>
      <c r="L605" s="4">
        <v>53.42</v>
      </c>
      <c r="M605" s="4">
        <v>53.42</v>
      </c>
      <c r="N605" s="4">
        <v>0</v>
      </c>
      <c r="O605" s="4">
        <v>8.06</v>
      </c>
      <c r="P605">
        <f>INDEX(Full1!J:J,MATCH(F605,Full1!D:D,0))</f>
        <v>53.42</v>
      </c>
      <c r="Q605" s="6">
        <f t="shared" si="19"/>
        <v>0</v>
      </c>
    </row>
    <row r="606" spans="1:17" hidden="1" x14ac:dyDescent="0.25">
      <c r="A606" s="2">
        <v>1</v>
      </c>
      <c r="B606" s="2">
        <v>34000</v>
      </c>
      <c r="C606" s="2" t="s">
        <v>504</v>
      </c>
      <c r="D606" s="2">
        <v>1310003</v>
      </c>
      <c r="E606" s="2" t="s">
        <v>504</v>
      </c>
      <c r="F606" s="2" t="str">
        <f t="shared" si="18"/>
        <v>1340001310003</v>
      </c>
      <c r="G606" s="2" t="s">
        <v>25</v>
      </c>
      <c r="H606" s="4">
        <v>939.26</v>
      </c>
      <c r="I606" s="4">
        <v>0</v>
      </c>
      <c r="J606" s="4">
        <v>939.26</v>
      </c>
      <c r="K606" s="4">
        <v>809.7</v>
      </c>
      <c r="L606" s="4">
        <v>809.7</v>
      </c>
      <c r="M606" s="4">
        <v>809.7</v>
      </c>
      <c r="N606" s="4">
        <v>0</v>
      </c>
      <c r="O606" s="4">
        <v>129.56</v>
      </c>
      <c r="P606">
        <f>INDEX(Full1!J:J,MATCH(F606,Full1!D:D,0))</f>
        <v>809.7</v>
      </c>
      <c r="Q606" s="6">
        <f t="shared" si="19"/>
        <v>0</v>
      </c>
    </row>
    <row r="607" spans="1:17" hidden="1" x14ac:dyDescent="0.25">
      <c r="A607" s="2">
        <v>1</v>
      </c>
      <c r="B607" s="2">
        <v>34000</v>
      </c>
      <c r="C607" s="2" t="s">
        <v>504</v>
      </c>
      <c r="D607" s="2">
        <v>1310004</v>
      </c>
      <c r="E607" s="2" t="s">
        <v>504</v>
      </c>
      <c r="F607" s="2" t="str">
        <f t="shared" si="18"/>
        <v>1340001310004</v>
      </c>
      <c r="G607" s="2" t="s">
        <v>26</v>
      </c>
      <c r="H607" s="4">
        <v>1082.6199999999999</v>
      </c>
      <c r="I607" s="4">
        <v>0</v>
      </c>
      <c r="J607" s="4">
        <v>1082.6199999999999</v>
      </c>
      <c r="K607" s="4">
        <v>933.28</v>
      </c>
      <c r="L607" s="4">
        <v>933.28</v>
      </c>
      <c r="M607" s="4">
        <v>933.28</v>
      </c>
      <c r="N607" s="4">
        <v>0</v>
      </c>
      <c r="O607" s="4">
        <v>149.34</v>
      </c>
      <c r="P607">
        <f>INDEX(Full1!J:J,MATCH(F607,Full1!D:D,0))</f>
        <v>933.28</v>
      </c>
      <c r="Q607" s="6">
        <f t="shared" si="19"/>
        <v>0</v>
      </c>
    </row>
    <row r="608" spans="1:17" hidden="1" x14ac:dyDescent="0.25">
      <c r="A608" s="2">
        <v>1</v>
      </c>
      <c r="B608" s="2">
        <v>34000</v>
      </c>
      <c r="C608" s="2" t="s">
        <v>504</v>
      </c>
      <c r="D608" s="2">
        <v>1500001</v>
      </c>
      <c r="E608" s="2" t="s">
        <v>504</v>
      </c>
      <c r="F608" s="2" t="str">
        <f t="shared" si="18"/>
        <v>1340001500001</v>
      </c>
      <c r="G608" s="2" t="s">
        <v>28</v>
      </c>
      <c r="H608" s="4">
        <v>0</v>
      </c>
      <c r="I608" s="4">
        <v>0</v>
      </c>
      <c r="J608" s="4">
        <v>0</v>
      </c>
      <c r="K608" s="4">
        <v>243.6</v>
      </c>
      <c r="L608" s="4">
        <v>243.6</v>
      </c>
      <c r="M608" s="4">
        <v>243.6</v>
      </c>
      <c r="N608" s="4">
        <v>0</v>
      </c>
      <c r="O608" s="4">
        <v>-243.6</v>
      </c>
      <c r="P608">
        <f>INDEX(Full1!J:J,MATCH(F608,Full1!D:D,0))</f>
        <v>243.6</v>
      </c>
      <c r="Q608" s="6">
        <f t="shared" si="19"/>
        <v>0</v>
      </c>
    </row>
    <row r="609" spans="1:17" hidden="1" x14ac:dyDescent="0.25">
      <c r="A609" s="2">
        <v>1</v>
      </c>
      <c r="B609" s="2">
        <v>34000</v>
      </c>
      <c r="C609" s="2" t="s">
        <v>504</v>
      </c>
      <c r="D609" s="2">
        <v>1500002</v>
      </c>
      <c r="E609" s="2" t="s">
        <v>504</v>
      </c>
      <c r="F609" s="2" t="str">
        <f t="shared" si="18"/>
        <v>1340001500002</v>
      </c>
      <c r="G609" s="2" t="s">
        <v>29</v>
      </c>
      <c r="H609" s="4">
        <v>0</v>
      </c>
      <c r="I609" s="4">
        <v>0</v>
      </c>
      <c r="J609" s="4">
        <v>0</v>
      </c>
      <c r="K609" s="4">
        <v>1348.34</v>
      </c>
      <c r="L609" s="4">
        <v>1348.34</v>
      </c>
      <c r="M609" s="4">
        <v>1348.34</v>
      </c>
      <c r="N609" s="4">
        <v>0</v>
      </c>
      <c r="O609" s="4">
        <v>-1348.34</v>
      </c>
      <c r="P609">
        <f>INDEX(Full1!J:J,MATCH(F609,Full1!D:D,0))</f>
        <v>1348.34</v>
      </c>
      <c r="Q609" s="6">
        <f t="shared" si="19"/>
        <v>0</v>
      </c>
    </row>
    <row r="610" spans="1:17" hidden="1" x14ac:dyDescent="0.25">
      <c r="A610" s="2">
        <v>1</v>
      </c>
      <c r="B610" s="2">
        <v>34000</v>
      </c>
      <c r="C610" s="2" t="s">
        <v>504</v>
      </c>
      <c r="D610" s="2">
        <v>1500003</v>
      </c>
      <c r="E610" s="2" t="s">
        <v>504</v>
      </c>
      <c r="F610" s="2" t="str">
        <f t="shared" si="18"/>
        <v>1340001500003</v>
      </c>
      <c r="G610" s="2" t="s">
        <v>30</v>
      </c>
      <c r="H610" s="4">
        <v>0</v>
      </c>
      <c r="I610" s="4">
        <v>542.30999999999995</v>
      </c>
      <c r="J610" s="4">
        <v>542.30999999999995</v>
      </c>
      <c r="K610" s="4">
        <v>40.97</v>
      </c>
      <c r="L610" s="4">
        <v>40.97</v>
      </c>
      <c r="M610" s="4">
        <v>40.97</v>
      </c>
      <c r="N610" s="4">
        <v>0</v>
      </c>
      <c r="O610" s="4">
        <v>501.34</v>
      </c>
      <c r="P610">
        <f>INDEX(Full1!J:J,MATCH(F610,Full1!D:D,0))</f>
        <v>40.97</v>
      </c>
      <c r="Q610" s="6">
        <f t="shared" si="19"/>
        <v>0</v>
      </c>
    </row>
    <row r="611" spans="1:17" hidden="1" x14ac:dyDescent="0.25">
      <c r="A611" s="2">
        <v>1</v>
      </c>
      <c r="B611" s="2">
        <v>34000</v>
      </c>
      <c r="C611" s="2" t="s">
        <v>504</v>
      </c>
      <c r="D611" s="2">
        <v>1510002</v>
      </c>
      <c r="E611" s="2" t="s">
        <v>504</v>
      </c>
      <c r="F611" s="2" t="str">
        <f t="shared" si="18"/>
        <v>1340001510002</v>
      </c>
      <c r="G611" s="2" t="s">
        <v>32</v>
      </c>
      <c r="H611" s="4">
        <v>500</v>
      </c>
      <c r="I611" s="4">
        <v>0</v>
      </c>
      <c r="J611" s="4">
        <v>500</v>
      </c>
      <c r="K611" s="4">
        <v>147.03</v>
      </c>
      <c r="L611" s="4">
        <v>147.03</v>
      </c>
      <c r="M611" s="4">
        <v>147.03</v>
      </c>
      <c r="N611" s="4">
        <v>0</v>
      </c>
      <c r="O611" s="4">
        <v>352.97</v>
      </c>
      <c r="P611">
        <f>INDEX(Full1!J:J,MATCH(F611,Full1!D:D,0))</f>
        <v>147.03</v>
      </c>
      <c r="Q611" s="6">
        <f t="shared" si="19"/>
        <v>0</v>
      </c>
    </row>
    <row r="612" spans="1:17" hidden="1" x14ac:dyDescent="0.25">
      <c r="A612" s="2">
        <v>1</v>
      </c>
      <c r="B612" s="2">
        <v>34000</v>
      </c>
      <c r="C612" s="2" t="s">
        <v>504</v>
      </c>
      <c r="D612" s="2">
        <v>1600001</v>
      </c>
      <c r="E612" s="2" t="s">
        <v>504</v>
      </c>
      <c r="F612" s="2" t="str">
        <f t="shared" si="18"/>
        <v>1340001600001</v>
      </c>
      <c r="G612" s="2" t="s">
        <v>33</v>
      </c>
      <c r="H612" s="4">
        <v>11009.04</v>
      </c>
      <c r="I612" s="4">
        <v>0</v>
      </c>
      <c r="J612" s="4">
        <v>11009.04</v>
      </c>
      <c r="K612" s="4">
        <v>9289.32</v>
      </c>
      <c r="L612" s="4">
        <v>9289.32</v>
      </c>
      <c r="M612" s="4">
        <v>9289.32</v>
      </c>
      <c r="N612" s="4">
        <v>0</v>
      </c>
      <c r="O612" s="4">
        <v>1719.72</v>
      </c>
      <c r="P612">
        <f>INDEX(Full1!J:J,MATCH(F612,Full1!D:D,0))</f>
        <v>9289.32</v>
      </c>
      <c r="Q612" s="6">
        <f t="shared" si="19"/>
        <v>0</v>
      </c>
    </row>
    <row r="613" spans="1:17" hidden="1" x14ac:dyDescent="0.25">
      <c r="A613" s="2">
        <v>1</v>
      </c>
      <c r="B613" s="2">
        <v>34000</v>
      </c>
      <c r="C613" s="2" t="s">
        <v>505</v>
      </c>
      <c r="D613" s="2">
        <v>2060001</v>
      </c>
      <c r="E613" s="2" t="s">
        <v>505</v>
      </c>
      <c r="F613" s="2" t="str">
        <f t="shared" si="18"/>
        <v>1340002060001</v>
      </c>
      <c r="G613" s="2" t="s">
        <v>34</v>
      </c>
      <c r="H613" s="4">
        <v>333.96</v>
      </c>
      <c r="I613" s="4">
        <v>0</v>
      </c>
      <c r="J613" s="4">
        <v>333.96</v>
      </c>
      <c r="K613" s="4">
        <v>333.96</v>
      </c>
      <c r="L613" s="4">
        <v>306.13</v>
      </c>
      <c r="M613" s="4">
        <v>306.13</v>
      </c>
      <c r="N613" s="4">
        <v>0</v>
      </c>
      <c r="O613" s="4">
        <v>27.83</v>
      </c>
      <c r="P613">
        <f>INDEX(Full1!J:J,MATCH(F613,Full1!D:D,0))</f>
        <v>306.13</v>
      </c>
      <c r="Q613" s="6">
        <f t="shared" si="19"/>
        <v>0</v>
      </c>
    </row>
    <row r="614" spans="1:17" hidden="1" x14ac:dyDescent="0.25">
      <c r="A614" s="2">
        <v>1</v>
      </c>
      <c r="B614" s="2">
        <v>34000</v>
      </c>
      <c r="C614" s="2" t="s">
        <v>505</v>
      </c>
      <c r="D614" s="2">
        <v>2160001</v>
      </c>
      <c r="E614" s="2" t="s">
        <v>505</v>
      </c>
      <c r="F614" s="2" t="str">
        <f t="shared" si="18"/>
        <v>1340002160001</v>
      </c>
      <c r="G614" s="2" t="s">
        <v>35</v>
      </c>
      <c r="H614" s="4">
        <v>100</v>
      </c>
      <c r="I614" s="4">
        <v>0</v>
      </c>
      <c r="J614" s="4">
        <v>100</v>
      </c>
      <c r="K614" s="4">
        <v>0</v>
      </c>
      <c r="L614" s="4">
        <v>0</v>
      </c>
      <c r="M614" s="4">
        <v>0</v>
      </c>
      <c r="N614" s="4">
        <v>0</v>
      </c>
      <c r="O614" s="4">
        <v>100</v>
      </c>
      <c r="P614">
        <f>INDEX(Full1!J:J,MATCH(F614,Full1!D:D,0))</f>
        <v>0</v>
      </c>
      <c r="Q614" s="6">
        <f t="shared" si="19"/>
        <v>0</v>
      </c>
    </row>
    <row r="615" spans="1:17" hidden="1" x14ac:dyDescent="0.25">
      <c r="A615" s="2">
        <v>1</v>
      </c>
      <c r="B615" s="2">
        <v>34000</v>
      </c>
      <c r="C615" s="2" t="s">
        <v>505</v>
      </c>
      <c r="D615" s="2">
        <v>2160002</v>
      </c>
      <c r="E615" s="2" t="s">
        <v>505</v>
      </c>
      <c r="F615" s="2" t="str">
        <f t="shared" si="18"/>
        <v>1340002160002</v>
      </c>
      <c r="G615" s="2" t="s">
        <v>36</v>
      </c>
      <c r="H615" s="4">
        <v>600</v>
      </c>
      <c r="I615" s="4">
        <v>0</v>
      </c>
      <c r="J615" s="4">
        <v>600</v>
      </c>
      <c r="K615" s="4">
        <v>544.5</v>
      </c>
      <c r="L615" s="4">
        <v>544.5</v>
      </c>
      <c r="M615" s="4">
        <v>544.5</v>
      </c>
      <c r="N615" s="4">
        <v>0</v>
      </c>
      <c r="O615" s="4">
        <v>55.5</v>
      </c>
      <c r="P615">
        <f>INDEX(Full1!J:J,MATCH(F615,Full1!D:D,0))</f>
        <v>544.5</v>
      </c>
      <c r="Q615" s="6">
        <f t="shared" si="19"/>
        <v>0</v>
      </c>
    </row>
    <row r="616" spans="1:17" hidden="1" x14ac:dyDescent="0.25">
      <c r="A616" s="2">
        <v>1</v>
      </c>
      <c r="B616" s="2">
        <v>34000</v>
      </c>
      <c r="C616" s="2" t="s">
        <v>505</v>
      </c>
      <c r="D616" s="2">
        <v>2200010</v>
      </c>
      <c r="E616" s="2" t="s">
        <v>505</v>
      </c>
      <c r="F616" s="2" t="str">
        <f t="shared" si="18"/>
        <v>1340002200010</v>
      </c>
      <c r="G616" s="2" t="s">
        <v>38</v>
      </c>
      <c r="H616" s="4">
        <v>384.78</v>
      </c>
      <c r="I616" s="4">
        <v>0</v>
      </c>
      <c r="J616" s="4">
        <v>384.78</v>
      </c>
      <c r="K616" s="4">
        <v>420.36</v>
      </c>
      <c r="L616" s="4">
        <v>420.36</v>
      </c>
      <c r="M616" s="4">
        <v>420.36</v>
      </c>
      <c r="N616" s="4">
        <v>0</v>
      </c>
      <c r="O616" s="4">
        <v>-35.58</v>
      </c>
      <c r="P616">
        <f>INDEX(Full1!J:J,MATCH(F616,Full1!D:D,0))</f>
        <v>420.36</v>
      </c>
      <c r="Q616" s="6">
        <f t="shared" si="19"/>
        <v>0</v>
      </c>
    </row>
    <row r="617" spans="1:17" hidden="1" x14ac:dyDescent="0.25">
      <c r="A617" s="2">
        <v>1</v>
      </c>
      <c r="B617" s="2">
        <v>34000</v>
      </c>
      <c r="C617" s="2" t="s">
        <v>505</v>
      </c>
      <c r="D617" s="2">
        <v>2220001</v>
      </c>
      <c r="E617" s="2" t="s">
        <v>505</v>
      </c>
      <c r="F617" s="2" t="str">
        <f t="shared" si="18"/>
        <v>1340002220001</v>
      </c>
      <c r="G617" s="2" t="s">
        <v>39</v>
      </c>
      <c r="H617" s="4">
        <v>100</v>
      </c>
      <c r="I617" s="4">
        <v>0</v>
      </c>
      <c r="J617" s="4">
        <v>100</v>
      </c>
      <c r="K617" s="4">
        <v>0</v>
      </c>
      <c r="L617" s="4">
        <v>0</v>
      </c>
      <c r="M617" s="4">
        <v>0</v>
      </c>
      <c r="N617" s="4">
        <v>0</v>
      </c>
      <c r="O617" s="4">
        <v>100</v>
      </c>
      <c r="P617">
        <f>INDEX(Full1!J:J,MATCH(F617,Full1!D:D,0))</f>
        <v>0</v>
      </c>
      <c r="Q617" s="6">
        <f t="shared" si="19"/>
        <v>0</v>
      </c>
    </row>
    <row r="618" spans="1:17" hidden="1" x14ac:dyDescent="0.25">
      <c r="A618" s="2">
        <v>1</v>
      </c>
      <c r="B618" s="2">
        <v>34000</v>
      </c>
      <c r="C618" s="2" t="s">
        <v>505</v>
      </c>
      <c r="D618" s="2">
        <v>2302000</v>
      </c>
      <c r="E618" s="2" t="s">
        <v>505</v>
      </c>
      <c r="F618" s="2" t="str">
        <f t="shared" si="18"/>
        <v>1340002302000</v>
      </c>
      <c r="G618" s="2" t="s">
        <v>72</v>
      </c>
      <c r="H618" s="4">
        <v>100</v>
      </c>
      <c r="I618" s="4">
        <v>0</v>
      </c>
      <c r="J618" s="4">
        <v>100</v>
      </c>
      <c r="K618" s="4">
        <v>0</v>
      </c>
      <c r="L618" s="4">
        <v>0</v>
      </c>
      <c r="M618" s="4">
        <v>0</v>
      </c>
      <c r="N618" s="4">
        <v>0</v>
      </c>
      <c r="O618" s="4">
        <v>100</v>
      </c>
      <c r="P618">
        <f>INDEX(Full1!J:J,MATCH(F618,Full1!D:D,0))</f>
        <v>0</v>
      </c>
      <c r="Q618" s="6">
        <f t="shared" si="19"/>
        <v>0</v>
      </c>
    </row>
    <row r="619" spans="1:17" hidden="1" x14ac:dyDescent="0.25">
      <c r="A619" s="2">
        <v>1</v>
      </c>
      <c r="B619" s="2">
        <v>34200</v>
      </c>
      <c r="C619" s="2" t="s">
        <v>505</v>
      </c>
      <c r="D619" s="2">
        <v>2220001</v>
      </c>
      <c r="E619" s="2" t="s">
        <v>505</v>
      </c>
      <c r="F619" s="2" t="str">
        <f t="shared" si="18"/>
        <v>1342002220001</v>
      </c>
      <c r="G619" s="2" t="s">
        <v>39</v>
      </c>
      <c r="H619" s="4">
        <v>1500</v>
      </c>
      <c r="I619" s="4">
        <v>0</v>
      </c>
      <c r="J619" s="4">
        <v>1500</v>
      </c>
      <c r="K619" s="4">
        <v>579.05999999999995</v>
      </c>
      <c r="L619" s="4">
        <v>416.86</v>
      </c>
      <c r="M619" s="4">
        <v>416.86</v>
      </c>
      <c r="N619" s="4">
        <v>0</v>
      </c>
      <c r="O619" s="4">
        <v>1083.1400000000001</v>
      </c>
      <c r="P619">
        <f>INDEX(Full1!J:J,MATCH(F619,Full1!D:D,0))</f>
        <v>416.86</v>
      </c>
      <c r="Q619" s="6">
        <f t="shared" si="19"/>
        <v>0</v>
      </c>
    </row>
    <row r="620" spans="1:17" hidden="1" x14ac:dyDescent="0.25">
      <c r="A620" s="2">
        <v>1</v>
      </c>
      <c r="B620" s="2">
        <v>34201</v>
      </c>
      <c r="C620" s="2" t="s">
        <v>504</v>
      </c>
      <c r="D620" s="2">
        <v>1300001</v>
      </c>
      <c r="E620" s="2" t="s">
        <v>504</v>
      </c>
      <c r="F620" s="2" t="str">
        <f t="shared" si="18"/>
        <v>1342011300001</v>
      </c>
      <c r="G620" s="2" t="s">
        <v>18</v>
      </c>
      <c r="H620" s="4">
        <v>13285.51</v>
      </c>
      <c r="I620" s="4">
        <v>0</v>
      </c>
      <c r="J620" s="4">
        <v>13285.51</v>
      </c>
      <c r="K620" s="4">
        <v>2929.19</v>
      </c>
      <c r="L620" s="4">
        <v>2929.19</v>
      </c>
      <c r="M620" s="4">
        <v>2929.19</v>
      </c>
      <c r="N620" s="4">
        <v>0</v>
      </c>
      <c r="O620" s="4">
        <v>10356.32</v>
      </c>
      <c r="P620">
        <f>INDEX(Full1!J:J,MATCH(F620,Full1!D:D,0))</f>
        <v>2929.19</v>
      </c>
      <c r="Q620" s="6">
        <f t="shared" si="19"/>
        <v>0</v>
      </c>
    </row>
    <row r="621" spans="1:17" hidden="1" x14ac:dyDescent="0.25">
      <c r="A621" s="2">
        <v>1</v>
      </c>
      <c r="B621" s="2">
        <v>34201</v>
      </c>
      <c r="C621" s="2" t="s">
        <v>504</v>
      </c>
      <c r="D621" s="2">
        <v>1300002</v>
      </c>
      <c r="E621" s="2" t="s">
        <v>504</v>
      </c>
      <c r="F621" s="2" t="str">
        <f t="shared" si="18"/>
        <v>1342011300002</v>
      </c>
      <c r="G621" s="2" t="s">
        <v>19</v>
      </c>
      <c r="H621" s="4">
        <v>1207.6199999999999</v>
      </c>
      <c r="I621" s="4">
        <v>0</v>
      </c>
      <c r="J621" s="4">
        <v>1207.6199999999999</v>
      </c>
      <c r="K621" s="4">
        <v>782.62</v>
      </c>
      <c r="L621" s="4">
        <v>782.62</v>
      </c>
      <c r="M621" s="4">
        <v>782.62</v>
      </c>
      <c r="N621" s="4">
        <v>0</v>
      </c>
      <c r="O621" s="4">
        <v>425</v>
      </c>
      <c r="P621">
        <f>INDEX(Full1!J:J,MATCH(F621,Full1!D:D,0))</f>
        <v>782.62</v>
      </c>
      <c r="Q621" s="6">
        <f t="shared" si="19"/>
        <v>0</v>
      </c>
    </row>
    <row r="622" spans="1:17" hidden="1" x14ac:dyDescent="0.25">
      <c r="A622" s="2">
        <v>1</v>
      </c>
      <c r="B622" s="2">
        <v>34201</v>
      </c>
      <c r="C622" s="2" t="s">
        <v>504</v>
      </c>
      <c r="D622" s="2">
        <v>1300101</v>
      </c>
      <c r="E622" s="2" t="s">
        <v>504</v>
      </c>
      <c r="F622" s="2" t="str">
        <f t="shared" si="18"/>
        <v>1342011300101</v>
      </c>
      <c r="G622" s="2" t="s">
        <v>20</v>
      </c>
      <c r="H622" s="4">
        <v>0</v>
      </c>
      <c r="I622" s="4">
        <v>0</v>
      </c>
      <c r="J622" s="4">
        <v>0</v>
      </c>
      <c r="K622" s="4">
        <v>593.88</v>
      </c>
      <c r="L622" s="4">
        <v>593.88</v>
      </c>
      <c r="M622" s="4">
        <v>593.88</v>
      </c>
      <c r="N622" s="4">
        <v>0</v>
      </c>
      <c r="O622" s="4">
        <v>-593.88</v>
      </c>
      <c r="P622">
        <f>INDEX(Full1!J:J,MATCH(F622,Full1!D:D,0))</f>
        <v>593.88</v>
      </c>
      <c r="Q622" s="6">
        <f t="shared" si="19"/>
        <v>0</v>
      </c>
    </row>
    <row r="623" spans="1:17" hidden="1" x14ac:dyDescent="0.25">
      <c r="A623" s="2">
        <v>1</v>
      </c>
      <c r="B623" s="2">
        <v>34201</v>
      </c>
      <c r="C623" s="2" t="s">
        <v>504</v>
      </c>
      <c r="D623" s="2">
        <v>1300201</v>
      </c>
      <c r="E623" s="2" t="s">
        <v>504</v>
      </c>
      <c r="F623" s="2" t="str">
        <f t="shared" si="18"/>
        <v>1342011300201</v>
      </c>
      <c r="G623" s="2" t="s">
        <v>21</v>
      </c>
      <c r="H623" s="4">
        <v>7390.37</v>
      </c>
      <c r="I623" s="4">
        <v>0</v>
      </c>
      <c r="J623" s="4">
        <v>7390.37</v>
      </c>
      <c r="K623" s="4">
        <v>1629.07</v>
      </c>
      <c r="L623" s="4">
        <v>1629.07</v>
      </c>
      <c r="M623" s="4">
        <v>1629.07</v>
      </c>
      <c r="N623" s="4">
        <v>0</v>
      </c>
      <c r="O623" s="4">
        <v>5761.3</v>
      </c>
      <c r="P623">
        <f>INDEX(Full1!J:J,MATCH(F623,Full1!D:D,0))</f>
        <v>1629.07</v>
      </c>
      <c r="Q623" s="6">
        <f t="shared" si="19"/>
        <v>0</v>
      </c>
    </row>
    <row r="624" spans="1:17" hidden="1" x14ac:dyDescent="0.25">
      <c r="A624" s="2">
        <v>1</v>
      </c>
      <c r="B624" s="2">
        <v>34201</v>
      </c>
      <c r="C624" s="2" t="s">
        <v>504</v>
      </c>
      <c r="D624" s="2">
        <v>1300202</v>
      </c>
      <c r="E624" s="2" t="s">
        <v>504</v>
      </c>
      <c r="F624" s="2" t="str">
        <f t="shared" si="18"/>
        <v>1342011300202</v>
      </c>
      <c r="G624" s="2" t="s">
        <v>22</v>
      </c>
      <c r="H624" s="4">
        <v>9088.9699999999993</v>
      </c>
      <c r="I624" s="4">
        <v>0</v>
      </c>
      <c r="J624" s="4">
        <v>9088.9699999999993</v>
      </c>
      <c r="K624" s="4">
        <v>1585.05</v>
      </c>
      <c r="L624" s="4">
        <v>1585.05</v>
      </c>
      <c r="M624" s="4">
        <v>1585.05</v>
      </c>
      <c r="N624" s="4">
        <v>0</v>
      </c>
      <c r="O624" s="4">
        <v>7503.92</v>
      </c>
      <c r="P624">
        <f>INDEX(Full1!J:J,MATCH(F624,Full1!D:D,0))</f>
        <v>1585.05</v>
      </c>
      <c r="Q624" s="6">
        <f t="shared" si="19"/>
        <v>0</v>
      </c>
    </row>
    <row r="625" spans="1:17" hidden="1" x14ac:dyDescent="0.25">
      <c r="A625" s="2">
        <v>1</v>
      </c>
      <c r="B625" s="2">
        <v>34201</v>
      </c>
      <c r="C625" s="2" t="s">
        <v>504</v>
      </c>
      <c r="D625" s="2">
        <v>1310001</v>
      </c>
      <c r="E625" s="2" t="s">
        <v>504</v>
      </c>
      <c r="F625" s="2" t="str">
        <f t="shared" si="18"/>
        <v>1342011310001</v>
      </c>
      <c r="G625" s="2" t="s">
        <v>23</v>
      </c>
      <c r="H625" s="4">
        <v>8872.85</v>
      </c>
      <c r="I625" s="4">
        <v>0</v>
      </c>
      <c r="J625" s="4">
        <v>8872.85</v>
      </c>
      <c r="K625" s="4">
        <v>18632.919999999998</v>
      </c>
      <c r="L625" s="4">
        <v>18632.919999999998</v>
      </c>
      <c r="M625" s="4">
        <v>18632.919999999998</v>
      </c>
      <c r="N625" s="4">
        <v>0</v>
      </c>
      <c r="O625" s="4">
        <v>-9760.07</v>
      </c>
      <c r="P625">
        <f>INDEX(Full1!J:J,MATCH(F625,Full1!D:D,0))</f>
        <v>18632.919999999998</v>
      </c>
      <c r="Q625" s="6">
        <f t="shared" si="19"/>
        <v>0</v>
      </c>
    </row>
    <row r="626" spans="1:17" hidden="1" x14ac:dyDescent="0.25">
      <c r="A626" s="2">
        <v>1</v>
      </c>
      <c r="B626" s="2">
        <v>34201</v>
      </c>
      <c r="C626" s="2" t="s">
        <v>504</v>
      </c>
      <c r="D626" s="2">
        <v>1310002</v>
      </c>
      <c r="E626" s="2" t="s">
        <v>504</v>
      </c>
      <c r="F626" s="2" t="str">
        <f t="shared" si="18"/>
        <v>1342011310002</v>
      </c>
      <c r="G626" s="2" t="s">
        <v>24</v>
      </c>
      <c r="H626" s="4">
        <v>416.27</v>
      </c>
      <c r="I626" s="4">
        <v>0</v>
      </c>
      <c r="J626" s="4">
        <v>416.27</v>
      </c>
      <c r="K626" s="4">
        <v>261.33</v>
      </c>
      <c r="L626" s="4">
        <v>261.33</v>
      </c>
      <c r="M626" s="4">
        <v>261.33</v>
      </c>
      <c r="N626" s="4">
        <v>0</v>
      </c>
      <c r="O626" s="4">
        <v>154.94</v>
      </c>
      <c r="P626">
        <f>INDEX(Full1!J:J,MATCH(F626,Full1!D:D,0))</f>
        <v>261.33</v>
      </c>
      <c r="Q626" s="6">
        <f t="shared" si="19"/>
        <v>0</v>
      </c>
    </row>
    <row r="627" spans="1:17" hidden="1" x14ac:dyDescent="0.25">
      <c r="A627" s="2">
        <v>1</v>
      </c>
      <c r="B627" s="2">
        <v>34201</v>
      </c>
      <c r="C627" s="2" t="s">
        <v>504</v>
      </c>
      <c r="D627" s="2">
        <v>1310003</v>
      </c>
      <c r="E627" s="2" t="s">
        <v>504</v>
      </c>
      <c r="F627" s="2" t="str">
        <f t="shared" si="18"/>
        <v>1342011310003</v>
      </c>
      <c r="G627" s="2" t="s">
        <v>25</v>
      </c>
      <c r="H627" s="4">
        <v>4936.68</v>
      </c>
      <c r="I627" s="4">
        <v>0</v>
      </c>
      <c r="J627" s="4">
        <v>4936.68</v>
      </c>
      <c r="K627" s="4">
        <v>10361.19</v>
      </c>
      <c r="L627" s="4">
        <v>10361.19</v>
      </c>
      <c r="M627" s="4">
        <v>10361.19</v>
      </c>
      <c r="N627" s="4">
        <v>0</v>
      </c>
      <c r="O627" s="4">
        <v>-5424.51</v>
      </c>
      <c r="P627">
        <f>INDEX(Full1!J:J,MATCH(F627,Full1!D:D,0))</f>
        <v>10361.19</v>
      </c>
      <c r="Q627" s="6">
        <f t="shared" si="19"/>
        <v>0</v>
      </c>
    </row>
    <row r="628" spans="1:17" hidden="1" x14ac:dyDescent="0.25">
      <c r="A628" s="2">
        <v>1</v>
      </c>
      <c r="B628" s="2">
        <v>34201</v>
      </c>
      <c r="C628" s="2" t="s">
        <v>504</v>
      </c>
      <c r="D628" s="2">
        <v>1310004</v>
      </c>
      <c r="E628" s="2" t="s">
        <v>504</v>
      </c>
      <c r="F628" s="2" t="str">
        <f t="shared" si="18"/>
        <v>1342011310004</v>
      </c>
      <c r="G628" s="2" t="s">
        <v>26</v>
      </c>
      <c r="H628" s="4">
        <v>7044.66</v>
      </c>
      <c r="I628" s="4">
        <v>0</v>
      </c>
      <c r="J628" s="4">
        <v>7044.66</v>
      </c>
      <c r="K628" s="4">
        <v>13050.89</v>
      </c>
      <c r="L628" s="4">
        <v>13050.89</v>
      </c>
      <c r="M628" s="4">
        <v>13050.89</v>
      </c>
      <c r="N628" s="4">
        <v>0</v>
      </c>
      <c r="O628" s="4">
        <v>-6006.23</v>
      </c>
      <c r="P628">
        <f>INDEX(Full1!J:J,MATCH(F628,Full1!D:D,0))</f>
        <v>13050.89</v>
      </c>
      <c r="Q628" s="6">
        <f t="shared" si="19"/>
        <v>0</v>
      </c>
    </row>
    <row r="629" spans="1:17" hidden="1" x14ac:dyDescent="0.25">
      <c r="A629" s="2">
        <v>1</v>
      </c>
      <c r="B629" s="2">
        <v>34201</v>
      </c>
      <c r="C629" s="2" t="s">
        <v>504</v>
      </c>
      <c r="D629" s="2">
        <v>1310005</v>
      </c>
      <c r="E629" s="2" t="s">
        <v>504</v>
      </c>
      <c r="F629" s="2" t="str">
        <f t="shared" si="18"/>
        <v>1342011310005</v>
      </c>
      <c r="G629" s="2" t="s">
        <v>27</v>
      </c>
      <c r="H629" s="4">
        <v>0</v>
      </c>
      <c r="I629" s="4">
        <v>0</v>
      </c>
      <c r="J629" s="4">
        <v>0</v>
      </c>
      <c r="K629" s="4">
        <v>231.43</v>
      </c>
      <c r="L629" s="4">
        <v>231.43</v>
      </c>
      <c r="M629" s="4">
        <v>231.43</v>
      </c>
      <c r="N629" s="4">
        <v>0</v>
      </c>
      <c r="O629" s="4">
        <v>-231.43</v>
      </c>
      <c r="P629">
        <f>INDEX(Full1!J:J,MATCH(F629,Full1!D:D,0))</f>
        <v>231.43</v>
      </c>
      <c r="Q629" s="6">
        <f t="shared" si="19"/>
        <v>0</v>
      </c>
    </row>
    <row r="630" spans="1:17" hidden="1" x14ac:dyDescent="0.25">
      <c r="A630" s="2">
        <v>1</v>
      </c>
      <c r="B630" s="2">
        <v>34201</v>
      </c>
      <c r="C630" s="2" t="s">
        <v>504</v>
      </c>
      <c r="D630" s="2">
        <v>1500003</v>
      </c>
      <c r="E630" s="2" t="s">
        <v>504</v>
      </c>
      <c r="F630" s="2" t="str">
        <f t="shared" si="18"/>
        <v>1342011500003</v>
      </c>
      <c r="G630" s="2" t="s">
        <v>30</v>
      </c>
      <c r="H630" s="4">
        <v>0</v>
      </c>
      <c r="I630" s="4">
        <v>244.36</v>
      </c>
      <c r="J630" s="4">
        <v>244.36</v>
      </c>
      <c r="K630" s="4">
        <v>378.16</v>
      </c>
      <c r="L630" s="4">
        <v>378.16</v>
      </c>
      <c r="M630" s="4">
        <v>378.16</v>
      </c>
      <c r="N630" s="4">
        <v>0</v>
      </c>
      <c r="O630" s="4">
        <v>-133.80000000000001</v>
      </c>
      <c r="P630">
        <f>INDEX(Full1!J:J,MATCH(F630,Full1!D:D,0))</f>
        <v>378.16</v>
      </c>
      <c r="Q630" s="6">
        <f t="shared" si="19"/>
        <v>0</v>
      </c>
    </row>
    <row r="631" spans="1:17" hidden="1" x14ac:dyDescent="0.25">
      <c r="A631" s="2">
        <v>1</v>
      </c>
      <c r="B631" s="2">
        <v>34201</v>
      </c>
      <c r="C631" s="2" t="s">
        <v>504</v>
      </c>
      <c r="D631" s="2">
        <v>1510002</v>
      </c>
      <c r="E631" s="2" t="s">
        <v>504</v>
      </c>
      <c r="F631" s="2" t="str">
        <f t="shared" si="18"/>
        <v>1342011510002</v>
      </c>
      <c r="G631" s="2" t="s">
        <v>32</v>
      </c>
      <c r="H631" s="4">
        <v>0</v>
      </c>
      <c r="I631" s="4">
        <v>0</v>
      </c>
      <c r="J631" s="4">
        <v>0</v>
      </c>
      <c r="K631" s="4">
        <v>457.04</v>
      </c>
      <c r="L631" s="4">
        <v>457.04</v>
      </c>
      <c r="M631" s="4">
        <v>457.04</v>
      </c>
      <c r="N631" s="4">
        <v>0</v>
      </c>
      <c r="O631" s="4">
        <v>-457.04</v>
      </c>
      <c r="P631">
        <f>INDEX(Full1!J:J,MATCH(F631,Full1!D:D,0))</f>
        <v>457.04</v>
      </c>
      <c r="Q631" s="6">
        <f t="shared" si="19"/>
        <v>0</v>
      </c>
    </row>
    <row r="632" spans="1:17" hidden="1" x14ac:dyDescent="0.25">
      <c r="A632" s="2">
        <v>1</v>
      </c>
      <c r="B632" s="2">
        <v>34201</v>
      </c>
      <c r="C632" s="2" t="s">
        <v>504</v>
      </c>
      <c r="D632" s="2">
        <v>1600001</v>
      </c>
      <c r="E632" s="2" t="s">
        <v>504</v>
      </c>
      <c r="F632" s="2" t="str">
        <f t="shared" si="18"/>
        <v>1342011600001</v>
      </c>
      <c r="G632" s="2" t="s">
        <v>33</v>
      </c>
      <c r="H632" s="4">
        <v>16504.060000000001</v>
      </c>
      <c r="I632" s="4">
        <v>0</v>
      </c>
      <c r="J632" s="4">
        <v>16504.060000000001</v>
      </c>
      <c r="K632" s="4">
        <v>16356.23</v>
      </c>
      <c r="L632" s="4">
        <v>16356.23</v>
      </c>
      <c r="M632" s="4">
        <v>16356.23</v>
      </c>
      <c r="N632" s="4">
        <v>0</v>
      </c>
      <c r="O632" s="4">
        <v>147.83000000000001</v>
      </c>
      <c r="P632">
        <f>INDEX(Full1!J:J,MATCH(F632,Full1!D:D,0))</f>
        <v>16356.23</v>
      </c>
      <c r="Q632" s="6">
        <f t="shared" si="19"/>
        <v>0</v>
      </c>
    </row>
    <row r="633" spans="1:17" hidden="1" x14ac:dyDescent="0.25">
      <c r="A633" s="2">
        <v>1</v>
      </c>
      <c r="B633" s="2">
        <v>34201</v>
      </c>
      <c r="C633" s="2" t="s">
        <v>505</v>
      </c>
      <c r="D633" s="2">
        <v>2200001</v>
      </c>
      <c r="E633" s="2" t="s">
        <v>505</v>
      </c>
      <c r="F633" s="2" t="str">
        <f t="shared" si="18"/>
        <v>1342012200001</v>
      </c>
      <c r="G633" s="2" t="s">
        <v>37</v>
      </c>
      <c r="H633" s="4">
        <v>0</v>
      </c>
      <c r="I633" s="4">
        <v>0</v>
      </c>
      <c r="J633" s="4">
        <v>0</v>
      </c>
      <c r="K633" s="4">
        <v>113.55</v>
      </c>
      <c r="L633" s="4">
        <v>113.55</v>
      </c>
      <c r="M633" s="4">
        <v>113.55</v>
      </c>
      <c r="N633" s="4">
        <v>0</v>
      </c>
      <c r="O633" s="4">
        <v>-113.55</v>
      </c>
      <c r="P633">
        <f>INDEX(Full1!J:J,MATCH(F633,Full1!D:D,0))</f>
        <v>113.55</v>
      </c>
      <c r="Q633" s="6">
        <f t="shared" si="19"/>
        <v>0</v>
      </c>
    </row>
    <row r="634" spans="1:17" hidden="1" x14ac:dyDescent="0.25">
      <c r="A634" s="2">
        <v>1</v>
      </c>
      <c r="B634" s="2">
        <v>34201</v>
      </c>
      <c r="C634" s="2" t="s">
        <v>505</v>
      </c>
      <c r="D634" s="2">
        <v>2220001</v>
      </c>
      <c r="E634" s="2" t="s">
        <v>505</v>
      </c>
      <c r="F634" s="2" t="str">
        <f t="shared" si="18"/>
        <v>1342012220001</v>
      </c>
      <c r="G634" s="2" t="s">
        <v>39</v>
      </c>
      <c r="H634" s="4">
        <v>1100</v>
      </c>
      <c r="I634" s="4">
        <v>0</v>
      </c>
      <c r="J634" s="4">
        <v>1100</v>
      </c>
      <c r="K634" s="4">
        <v>853.16</v>
      </c>
      <c r="L634" s="4">
        <v>548.82000000000005</v>
      </c>
      <c r="M634" s="4">
        <v>548.82000000000005</v>
      </c>
      <c r="N634" s="4">
        <v>0</v>
      </c>
      <c r="O634" s="4">
        <v>551.17999999999995</v>
      </c>
      <c r="P634">
        <f>INDEX(Full1!J:J,MATCH(F634,Full1!D:D,0))</f>
        <v>548.82000000000005</v>
      </c>
      <c r="Q634" s="6">
        <f t="shared" si="19"/>
        <v>0</v>
      </c>
    </row>
    <row r="635" spans="1:17" hidden="1" x14ac:dyDescent="0.25">
      <c r="A635" s="2">
        <v>1</v>
      </c>
      <c r="B635" s="2">
        <v>34202</v>
      </c>
      <c r="C635" s="2" t="s">
        <v>504</v>
      </c>
      <c r="D635" s="2">
        <v>1300101</v>
      </c>
      <c r="E635" s="2" t="s">
        <v>504</v>
      </c>
      <c r="F635" s="2" t="str">
        <f t="shared" si="18"/>
        <v>1342021300101</v>
      </c>
      <c r="G635" s="2" t="s">
        <v>20</v>
      </c>
      <c r="H635" s="4">
        <v>0</v>
      </c>
      <c r="I635" s="4">
        <v>0</v>
      </c>
      <c r="J635" s="4">
        <v>0</v>
      </c>
      <c r="K635" s="4">
        <v>112.65</v>
      </c>
      <c r="L635" s="4">
        <v>112.65</v>
      </c>
      <c r="M635" s="4">
        <v>112.65</v>
      </c>
      <c r="N635" s="4">
        <v>0</v>
      </c>
      <c r="O635" s="4">
        <v>-112.65</v>
      </c>
      <c r="P635">
        <f>INDEX(Full1!J:J,MATCH(F635,Full1!D:D,0))</f>
        <v>112.65</v>
      </c>
      <c r="Q635" s="6">
        <f t="shared" si="19"/>
        <v>0</v>
      </c>
    </row>
    <row r="636" spans="1:17" hidden="1" x14ac:dyDescent="0.25">
      <c r="A636" s="2">
        <v>1</v>
      </c>
      <c r="B636" s="2">
        <v>34202</v>
      </c>
      <c r="C636" s="2" t="s">
        <v>504</v>
      </c>
      <c r="D636" s="2">
        <v>1310001</v>
      </c>
      <c r="E636" s="2" t="s">
        <v>504</v>
      </c>
      <c r="F636" s="2" t="str">
        <f t="shared" si="18"/>
        <v>1342021310001</v>
      </c>
      <c r="G636" s="2" t="s">
        <v>23</v>
      </c>
      <c r="H636" s="4">
        <v>4842.8</v>
      </c>
      <c r="I636" s="4">
        <v>0</v>
      </c>
      <c r="J636" s="4">
        <v>4842.8</v>
      </c>
      <c r="K636" s="4">
        <v>7624.69</v>
      </c>
      <c r="L636" s="4">
        <v>7624.69</v>
      </c>
      <c r="M636" s="4">
        <v>7624.69</v>
      </c>
      <c r="N636" s="4">
        <v>0</v>
      </c>
      <c r="O636" s="4">
        <v>-2781.89</v>
      </c>
      <c r="P636">
        <f>INDEX(Full1!J:J,MATCH(F636,Full1!D:D,0))</f>
        <v>7624.69</v>
      </c>
      <c r="Q636" s="6">
        <f t="shared" si="19"/>
        <v>0</v>
      </c>
    </row>
    <row r="637" spans="1:17" hidden="1" x14ac:dyDescent="0.25">
      <c r="A637" s="2">
        <v>1</v>
      </c>
      <c r="B637" s="2">
        <v>34202</v>
      </c>
      <c r="C637" s="2" t="s">
        <v>504</v>
      </c>
      <c r="D637" s="2">
        <v>1310003</v>
      </c>
      <c r="E637" s="2" t="s">
        <v>504</v>
      </c>
      <c r="F637" s="2" t="str">
        <f t="shared" si="18"/>
        <v>1342021310003</v>
      </c>
      <c r="G637" s="2" t="s">
        <v>25</v>
      </c>
      <c r="H637" s="4">
        <v>2649.7</v>
      </c>
      <c r="I637" s="4">
        <v>0</v>
      </c>
      <c r="J637" s="4">
        <v>2649.7</v>
      </c>
      <c r="K637" s="4">
        <v>3579.9</v>
      </c>
      <c r="L637" s="4">
        <v>3579.9</v>
      </c>
      <c r="M637" s="4">
        <v>3579.9</v>
      </c>
      <c r="N637" s="4">
        <v>0</v>
      </c>
      <c r="O637" s="4">
        <v>-930.2</v>
      </c>
      <c r="P637">
        <f>INDEX(Full1!J:J,MATCH(F637,Full1!D:D,0))</f>
        <v>3579.9</v>
      </c>
      <c r="Q637" s="6">
        <f t="shared" si="19"/>
        <v>0</v>
      </c>
    </row>
    <row r="638" spans="1:17" hidden="1" x14ac:dyDescent="0.25">
      <c r="A638" s="2">
        <v>1</v>
      </c>
      <c r="B638" s="2">
        <v>34202</v>
      </c>
      <c r="C638" s="2" t="s">
        <v>504</v>
      </c>
      <c r="D638" s="2">
        <v>1310004</v>
      </c>
      <c r="E638" s="2" t="s">
        <v>504</v>
      </c>
      <c r="F638" s="2" t="str">
        <f t="shared" si="18"/>
        <v>1342021310004</v>
      </c>
      <c r="G638" s="2" t="s">
        <v>26</v>
      </c>
      <c r="H638" s="4">
        <v>1921.36</v>
      </c>
      <c r="I638" s="4">
        <v>0</v>
      </c>
      <c r="J638" s="4">
        <v>1921.36</v>
      </c>
      <c r="K638" s="4">
        <v>2595.87</v>
      </c>
      <c r="L638" s="4">
        <v>2595.87</v>
      </c>
      <c r="M638" s="4">
        <v>2595.87</v>
      </c>
      <c r="N638" s="4">
        <v>0</v>
      </c>
      <c r="O638" s="4">
        <v>-674.51</v>
      </c>
      <c r="P638">
        <f>INDEX(Full1!J:J,MATCH(F638,Full1!D:D,0))</f>
        <v>2595.87</v>
      </c>
      <c r="Q638" s="6">
        <f t="shared" si="19"/>
        <v>0</v>
      </c>
    </row>
    <row r="639" spans="1:17" hidden="1" x14ac:dyDescent="0.25">
      <c r="A639" s="2">
        <v>1</v>
      </c>
      <c r="B639" s="2">
        <v>34202</v>
      </c>
      <c r="C639" s="2" t="s">
        <v>504</v>
      </c>
      <c r="D639" s="2">
        <v>1310005</v>
      </c>
      <c r="E639" s="2" t="s">
        <v>504</v>
      </c>
      <c r="F639" s="2" t="str">
        <f t="shared" si="18"/>
        <v>1342021310005</v>
      </c>
      <c r="G639" s="2" t="s">
        <v>27</v>
      </c>
      <c r="H639" s="4">
        <v>0</v>
      </c>
      <c r="I639" s="4">
        <v>0</v>
      </c>
      <c r="J639" s="4">
        <v>0</v>
      </c>
      <c r="K639" s="4">
        <v>424.13</v>
      </c>
      <c r="L639" s="4">
        <v>424.13</v>
      </c>
      <c r="M639" s="4">
        <v>424.13</v>
      </c>
      <c r="N639" s="4">
        <v>0</v>
      </c>
      <c r="O639" s="4">
        <v>-424.13</v>
      </c>
      <c r="P639">
        <f>INDEX(Full1!J:J,MATCH(F639,Full1!D:D,0))</f>
        <v>424.13</v>
      </c>
      <c r="Q639" s="6">
        <f t="shared" si="19"/>
        <v>0</v>
      </c>
    </row>
    <row r="640" spans="1:17" hidden="1" x14ac:dyDescent="0.25">
      <c r="A640" s="2">
        <v>1</v>
      </c>
      <c r="B640" s="2">
        <v>34202</v>
      </c>
      <c r="C640" s="2" t="s">
        <v>504</v>
      </c>
      <c r="D640" s="2">
        <v>1600001</v>
      </c>
      <c r="E640" s="2" t="s">
        <v>504</v>
      </c>
      <c r="F640" s="2" t="str">
        <f t="shared" si="18"/>
        <v>1342021600001</v>
      </c>
      <c r="G640" s="2" t="s">
        <v>33</v>
      </c>
      <c r="H640" s="4">
        <v>2970.06</v>
      </c>
      <c r="I640" s="4">
        <v>0</v>
      </c>
      <c r="J640" s="4">
        <v>2970.06</v>
      </c>
      <c r="K640" s="4">
        <v>4589.4399999999996</v>
      </c>
      <c r="L640" s="4">
        <v>4589.4399999999996</v>
      </c>
      <c r="M640" s="4">
        <v>4589.4399999999996</v>
      </c>
      <c r="N640" s="4">
        <v>0</v>
      </c>
      <c r="O640" s="4">
        <v>-1619.38</v>
      </c>
      <c r="P640">
        <f>INDEX(Full1!J:J,MATCH(F640,Full1!D:D,0))</f>
        <v>4589.4399999999996</v>
      </c>
      <c r="Q640" s="6">
        <f t="shared" si="19"/>
        <v>0</v>
      </c>
    </row>
    <row r="641" spans="1:17" hidden="1" x14ac:dyDescent="0.25">
      <c r="A641" s="2">
        <v>1</v>
      </c>
      <c r="B641" s="2">
        <v>34202</v>
      </c>
      <c r="C641" s="2" t="s">
        <v>505</v>
      </c>
      <c r="D641" s="2">
        <v>2160001</v>
      </c>
      <c r="E641" s="2" t="s">
        <v>505</v>
      </c>
      <c r="F641" s="2" t="str">
        <f t="shared" si="18"/>
        <v>1342022160001</v>
      </c>
      <c r="G641" s="2" t="s">
        <v>35</v>
      </c>
      <c r="H641" s="4">
        <v>100</v>
      </c>
      <c r="I641" s="4">
        <v>0</v>
      </c>
      <c r="J641" s="4">
        <v>100</v>
      </c>
      <c r="K641" s="4">
        <v>0</v>
      </c>
      <c r="L641" s="4">
        <v>0</v>
      </c>
      <c r="M641" s="4">
        <v>0</v>
      </c>
      <c r="N641" s="4">
        <v>0</v>
      </c>
      <c r="O641" s="4">
        <v>100</v>
      </c>
      <c r="P641">
        <f>INDEX(Full1!J:J,MATCH(F641,Full1!D:D,0))</f>
        <v>0</v>
      </c>
      <c r="Q641" s="6">
        <f t="shared" si="19"/>
        <v>0</v>
      </c>
    </row>
    <row r="642" spans="1:17" hidden="1" x14ac:dyDescent="0.25">
      <c r="A642" s="2">
        <v>1</v>
      </c>
      <c r="B642" s="2">
        <v>34202</v>
      </c>
      <c r="C642" s="2" t="s">
        <v>505</v>
      </c>
      <c r="D642" s="2">
        <v>2160002</v>
      </c>
      <c r="E642" s="2" t="s">
        <v>505</v>
      </c>
      <c r="F642" s="2" t="str">
        <f t="shared" si="18"/>
        <v>1342022160002</v>
      </c>
      <c r="G642" s="2" t="s">
        <v>36</v>
      </c>
      <c r="H642" s="4">
        <v>100</v>
      </c>
      <c r="I642" s="4">
        <v>0</v>
      </c>
      <c r="J642" s="4">
        <v>100</v>
      </c>
      <c r="K642" s="4">
        <v>0</v>
      </c>
      <c r="L642" s="4">
        <v>0</v>
      </c>
      <c r="M642" s="4">
        <v>0</v>
      </c>
      <c r="N642" s="4">
        <v>0</v>
      </c>
      <c r="O642" s="4">
        <v>100</v>
      </c>
      <c r="P642">
        <f>INDEX(Full1!J:J,MATCH(F642,Full1!D:D,0))</f>
        <v>0</v>
      </c>
      <c r="Q642" s="6">
        <f t="shared" si="19"/>
        <v>0</v>
      </c>
    </row>
    <row r="643" spans="1:17" hidden="1" x14ac:dyDescent="0.25">
      <c r="A643" s="2">
        <v>1</v>
      </c>
      <c r="B643" s="2">
        <v>34203</v>
      </c>
      <c r="C643" s="2" t="s">
        <v>504</v>
      </c>
      <c r="D643" s="2">
        <v>1300001</v>
      </c>
      <c r="E643" s="2" t="s">
        <v>504</v>
      </c>
      <c r="F643" s="2" t="str">
        <f t="shared" ref="F643:F706" si="20">_xlfn.CONCAT(A643,B643,D643)</f>
        <v>1342031300001</v>
      </c>
      <c r="G643" s="2" t="s">
        <v>18</v>
      </c>
      <c r="H643" s="4">
        <v>17745.7</v>
      </c>
      <c r="I643" s="4">
        <v>0</v>
      </c>
      <c r="J643" s="4">
        <v>17745.7</v>
      </c>
      <c r="K643" s="4">
        <v>41775.449999999997</v>
      </c>
      <c r="L643" s="4">
        <v>41775.449999999997</v>
      </c>
      <c r="M643" s="4">
        <v>41775.449999999997</v>
      </c>
      <c r="N643" s="4">
        <v>0</v>
      </c>
      <c r="O643" s="4">
        <v>-24029.75</v>
      </c>
      <c r="P643">
        <f>INDEX(Full1!J:J,MATCH(F643,Full1!D:D,0))</f>
        <v>41775.449999999997</v>
      </c>
      <c r="Q643" s="6">
        <f t="shared" ref="Q643:Q706" si="21">+L643-P643</f>
        <v>0</v>
      </c>
    </row>
    <row r="644" spans="1:17" hidden="1" x14ac:dyDescent="0.25">
      <c r="A644" s="2">
        <v>1</v>
      </c>
      <c r="B644" s="2">
        <v>34203</v>
      </c>
      <c r="C644" s="2" t="s">
        <v>504</v>
      </c>
      <c r="D644" s="2">
        <v>1300002</v>
      </c>
      <c r="E644" s="2" t="s">
        <v>504</v>
      </c>
      <c r="F644" s="2" t="str">
        <f t="shared" si="20"/>
        <v>1342031300002</v>
      </c>
      <c r="G644" s="2" t="s">
        <v>19</v>
      </c>
      <c r="H644" s="4">
        <v>1311.1</v>
      </c>
      <c r="I644" s="4">
        <v>0</v>
      </c>
      <c r="J644" s="4">
        <v>1311.1</v>
      </c>
      <c r="K644" s="4">
        <v>1323.84</v>
      </c>
      <c r="L644" s="4">
        <v>1323.84</v>
      </c>
      <c r="M644" s="4">
        <v>1323.84</v>
      </c>
      <c r="N644" s="4">
        <v>0</v>
      </c>
      <c r="O644" s="4">
        <v>-12.74</v>
      </c>
      <c r="P644">
        <f>INDEX(Full1!J:J,MATCH(F644,Full1!D:D,0))</f>
        <v>1323.84</v>
      </c>
      <c r="Q644" s="6">
        <f t="shared" si="21"/>
        <v>0</v>
      </c>
    </row>
    <row r="645" spans="1:17" hidden="1" x14ac:dyDescent="0.25">
      <c r="A645" s="2">
        <v>1</v>
      </c>
      <c r="B645" s="2">
        <v>34203</v>
      </c>
      <c r="C645" s="2" t="s">
        <v>504</v>
      </c>
      <c r="D645" s="2">
        <v>1300101</v>
      </c>
      <c r="E645" s="2" t="s">
        <v>504</v>
      </c>
      <c r="F645" s="2" t="str">
        <f t="shared" si="20"/>
        <v>1342031300101</v>
      </c>
      <c r="G645" s="2" t="s">
        <v>20</v>
      </c>
      <c r="H645" s="4">
        <v>300</v>
      </c>
      <c r="I645" s="4">
        <v>0</v>
      </c>
      <c r="J645" s="4">
        <v>300</v>
      </c>
      <c r="K645" s="4">
        <v>721</v>
      </c>
      <c r="L645" s="4">
        <v>721</v>
      </c>
      <c r="M645" s="4">
        <v>721</v>
      </c>
      <c r="N645" s="4">
        <v>0</v>
      </c>
      <c r="O645" s="4">
        <v>-421</v>
      </c>
      <c r="P645">
        <f>INDEX(Full1!J:J,MATCH(F645,Full1!D:D,0))</f>
        <v>721</v>
      </c>
      <c r="Q645" s="6">
        <f t="shared" si="21"/>
        <v>0</v>
      </c>
    </row>
    <row r="646" spans="1:17" hidden="1" x14ac:dyDescent="0.25">
      <c r="A646" s="2">
        <v>1</v>
      </c>
      <c r="B646" s="2">
        <v>34203</v>
      </c>
      <c r="C646" s="2" t="s">
        <v>504</v>
      </c>
      <c r="D646" s="2">
        <v>1300201</v>
      </c>
      <c r="E646" s="2" t="s">
        <v>504</v>
      </c>
      <c r="F646" s="2" t="str">
        <f t="shared" si="20"/>
        <v>1342031300201</v>
      </c>
      <c r="G646" s="2" t="s">
        <v>21</v>
      </c>
      <c r="H646" s="4">
        <v>9873.36</v>
      </c>
      <c r="I646" s="4">
        <v>0</v>
      </c>
      <c r="J646" s="4">
        <v>9873.36</v>
      </c>
      <c r="K646" s="4">
        <v>23893.78</v>
      </c>
      <c r="L646" s="4">
        <v>23893.78</v>
      </c>
      <c r="M646" s="4">
        <v>23893.78</v>
      </c>
      <c r="N646" s="4">
        <v>0</v>
      </c>
      <c r="O646" s="4">
        <v>-14020.42</v>
      </c>
      <c r="P646">
        <f>INDEX(Full1!J:J,MATCH(F646,Full1!D:D,0))</f>
        <v>23893.78</v>
      </c>
      <c r="Q646" s="6">
        <f t="shared" si="21"/>
        <v>0</v>
      </c>
    </row>
    <row r="647" spans="1:17" hidden="1" x14ac:dyDescent="0.25">
      <c r="A647" s="2">
        <v>1</v>
      </c>
      <c r="B647" s="2">
        <v>34203</v>
      </c>
      <c r="C647" s="2" t="s">
        <v>504</v>
      </c>
      <c r="D647" s="2">
        <v>1300202</v>
      </c>
      <c r="E647" s="2" t="s">
        <v>504</v>
      </c>
      <c r="F647" s="2" t="str">
        <f t="shared" si="20"/>
        <v>1342031300202</v>
      </c>
      <c r="G647" s="2" t="s">
        <v>22</v>
      </c>
      <c r="H647" s="4">
        <v>14729.96</v>
      </c>
      <c r="I647" s="4">
        <v>0</v>
      </c>
      <c r="J647" s="4">
        <v>14729.96</v>
      </c>
      <c r="K647" s="4">
        <v>28312.85</v>
      </c>
      <c r="L647" s="4">
        <v>28312.85</v>
      </c>
      <c r="M647" s="4">
        <v>28312.85</v>
      </c>
      <c r="N647" s="4">
        <v>0</v>
      </c>
      <c r="O647" s="4">
        <v>-13582.89</v>
      </c>
      <c r="P647">
        <f>INDEX(Full1!J:J,MATCH(F647,Full1!D:D,0))</f>
        <v>28312.85</v>
      </c>
      <c r="Q647" s="6">
        <f t="shared" si="21"/>
        <v>0</v>
      </c>
    </row>
    <row r="648" spans="1:17" hidden="1" x14ac:dyDescent="0.25">
      <c r="A648" s="2">
        <v>1</v>
      </c>
      <c r="B648" s="2">
        <v>34203</v>
      </c>
      <c r="C648" s="2" t="s">
        <v>504</v>
      </c>
      <c r="D648" s="2">
        <v>1310001</v>
      </c>
      <c r="E648" s="2" t="s">
        <v>504</v>
      </c>
      <c r="F648" s="2" t="str">
        <f t="shared" si="20"/>
        <v>1342031310001</v>
      </c>
      <c r="G648" s="2" t="s">
        <v>23</v>
      </c>
      <c r="H648" s="4">
        <v>51763.89</v>
      </c>
      <c r="I648" s="4">
        <v>3300</v>
      </c>
      <c r="J648" s="4">
        <v>55063.89</v>
      </c>
      <c r="K648" s="4">
        <v>27109.200000000001</v>
      </c>
      <c r="L648" s="4">
        <v>27109.200000000001</v>
      </c>
      <c r="M648" s="4">
        <v>27109.200000000001</v>
      </c>
      <c r="N648" s="4">
        <v>0</v>
      </c>
      <c r="O648" s="4">
        <v>27954.69</v>
      </c>
      <c r="P648">
        <f>INDEX(Full1!J:J,MATCH(F648,Full1!D:D,0))</f>
        <v>27109.200000000001</v>
      </c>
      <c r="Q648" s="6">
        <f t="shared" si="21"/>
        <v>0</v>
      </c>
    </row>
    <row r="649" spans="1:17" hidden="1" x14ac:dyDescent="0.25">
      <c r="A649" s="2">
        <v>1</v>
      </c>
      <c r="B649" s="2">
        <v>34203</v>
      </c>
      <c r="C649" s="2" t="s">
        <v>504</v>
      </c>
      <c r="D649" s="2">
        <v>1310003</v>
      </c>
      <c r="E649" s="2" t="s">
        <v>504</v>
      </c>
      <c r="F649" s="2" t="str">
        <f t="shared" si="20"/>
        <v>1342031310003</v>
      </c>
      <c r="G649" s="2" t="s">
        <v>25</v>
      </c>
      <c r="H649" s="4">
        <v>29561.119999999999</v>
      </c>
      <c r="I649" s="4">
        <v>2000</v>
      </c>
      <c r="J649" s="4">
        <v>31561.119999999999</v>
      </c>
      <c r="K649" s="4">
        <v>15118.33</v>
      </c>
      <c r="L649" s="4">
        <v>15118.33</v>
      </c>
      <c r="M649" s="4">
        <v>15118.33</v>
      </c>
      <c r="N649" s="4">
        <v>0</v>
      </c>
      <c r="O649" s="4">
        <v>16442.79</v>
      </c>
      <c r="P649">
        <f>INDEX(Full1!J:J,MATCH(F649,Full1!D:D,0))</f>
        <v>15118.33</v>
      </c>
      <c r="Q649" s="6">
        <f t="shared" si="21"/>
        <v>0</v>
      </c>
    </row>
    <row r="650" spans="1:17" hidden="1" x14ac:dyDescent="0.25">
      <c r="A650" s="2">
        <v>1</v>
      </c>
      <c r="B650" s="2">
        <v>34203</v>
      </c>
      <c r="C650" s="2" t="s">
        <v>504</v>
      </c>
      <c r="D650" s="2">
        <v>1310004</v>
      </c>
      <c r="E650" s="2" t="s">
        <v>504</v>
      </c>
      <c r="F650" s="2" t="str">
        <f t="shared" si="20"/>
        <v>1342031310004</v>
      </c>
      <c r="G650" s="2" t="s">
        <v>26</v>
      </c>
      <c r="H650" s="4">
        <v>31669.78</v>
      </c>
      <c r="I650" s="4">
        <v>3800</v>
      </c>
      <c r="J650" s="4">
        <v>35469.78</v>
      </c>
      <c r="K650" s="4">
        <v>18322.16</v>
      </c>
      <c r="L650" s="4">
        <v>18322.16</v>
      </c>
      <c r="M650" s="4">
        <v>18322.16</v>
      </c>
      <c r="N650" s="4">
        <v>0</v>
      </c>
      <c r="O650" s="4">
        <v>17147.62</v>
      </c>
      <c r="P650">
        <f>INDEX(Full1!J:J,MATCH(F650,Full1!D:D,0))</f>
        <v>18322.16</v>
      </c>
      <c r="Q650" s="6">
        <f t="shared" si="21"/>
        <v>0</v>
      </c>
    </row>
    <row r="651" spans="1:17" hidden="1" x14ac:dyDescent="0.25">
      <c r="A651" s="2">
        <v>1</v>
      </c>
      <c r="B651" s="2">
        <v>34203</v>
      </c>
      <c r="C651" s="2" t="s">
        <v>504</v>
      </c>
      <c r="D651" s="2">
        <v>1500002</v>
      </c>
      <c r="E651" s="2" t="s">
        <v>504</v>
      </c>
      <c r="F651" s="2" t="str">
        <f t="shared" si="20"/>
        <v>1342031500002</v>
      </c>
      <c r="G651" s="2" t="s">
        <v>29</v>
      </c>
      <c r="H651" s="4">
        <v>0</v>
      </c>
      <c r="I651" s="4">
        <v>1817.38</v>
      </c>
      <c r="J651" s="4">
        <v>1817.38</v>
      </c>
      <c r="K651" s="4">
        <v>1062.3</v>
      </c>
      <c r="L651" s="4">
        <v>1062.3</v>
      </c>
      <c r="M651" s="4">
        <v>1062.3</v>
      </c>
      <c r="N651" s="4">
        <v>0</v>
      </c>
      <c r="O651" s="4">
        <v>755.08</v>
      </c>
      <c r="P651">
        <f>INDEX(Full1!J:J,MATCH(F651,Full1!D:D,0))</f>
        <v>1062.3</v>
      </c>
      <c r="Q651" s="6">
        <f t="shared" si="21"/>
        <v>0</v>
      </c>
    </row>
    <row r="652" spans="1:17" hidden="1" x14ac:dyDescent="0.25">
      <c r="A652" s="2">
        <v>1</v>
      </c>
      <c r="B652" s="2">
        <v>34203</v>
      </c>
      <c r="C652" s="2" t="s">
        <v>504</v>
      </c>
      <c r="D652" s="2">
        <v>1500003</v>
      </c>
      <c r="E652" s="2" t="s">
        <v>504</v>
      </c>
      <c r="F652" s="2" t="str">
        <f t="shared" si="20"/>
        <v>1342031500003</v>
      </c>
      <c r="G652" s="2" t="s">
        <v>49</v>
      </c>
      <c r="H652" s="4">
        <v>0</v>
      </c>
      <c r="I652" s="4">
        <v>0</v>
      </c>
      <c r="J652" s="4">
        <v>0</v>
      </c>
      <c r="K652" s="4">
        <v>1955.08</v>
      </c>
      <c r="L652" s="4">
        <v>1955.08</v>
      </c>
      <c r="M652" s="4">
        <v>1955.08</v>
      </c>
      <c r="N652" s="4">
        <v>0</v>
      </c>
      <c r="O652" s="4">
        <v>-1955.08</v>
      </c>
      <c r="P652">
        <f>INDEX(Full1!J:J,MATCH(F652,Full1!D:D,0))</f>
        <v>1955.08</v>
      </c>
      <c r="Q652" s="6">
        <f t="shared" si="21"/>
        <v>0</v>
      </c>
    </row>
    <row r="653" spans="1:17" hidden="1" x14ac:dyDescent="0.25">
      <c r="A653" s="2">
        <v>1</v>
      </c>
      <c r="B653" s="2">
        <v>34203</v>
      </c>
      <c r="C653" s="2" t="s">
        <v>504</v>
      </c>
      <c r="D653" s="2">
        <v>1510002</v>
      </c>
      <c r="E653" s="2" t="s">
        <v>504</v>
      </c>
      <c r="F653" s="2" t="str">
        <f t="shared" si="20"/>
        <v>1342031510002</v>
      </c>
      <c r="G653" s="2" t="s">
        <v>32</v>
      </c>
      <c r="H653" s="4">
        <v>2000</v>
      </c>
      <c r="I653" s="4">
        <v>0</v>
      </c>
      <c r="J653" s="4">
        <v>2000</v>
      </c>
      <c r="K653" s="4">
        <v>1413.47</v>
      </c>
      <c r="L653" s="4">
        <v>1413.47</v>
      </c>
      <c r="M653" s="4">
        <v>1413.47</v>
      </c>
      <c r="N653" s="4">
        <v>0</v>
      </c>
      <c r="O653" s="4">
        <v>586.53</v>
      </c>
      <c r="P653">
        <f>INDEX(Full1!J:J,MATCH(F653,Full1!D:D,0))</f>
        <v>1413.47</v>
      </c>
      <c r="Q653" s="6">
        <f t="shared" si="21"/>
        <v>0</v>
      </c>
    </row>
    <row r="654" spans="1:17" hidden="1" x14ac:dyDescent="0.25">
      <c r="A654" s="2">
        <v>1</v>
      </c>
      <c r="B654" s="2">
        <v>34203</v>
      </c>
      <c r="C654" s="2" t="s">
        <v>504</v>
      </c>
      <c r="D654" s="2">
        <v>1600001</v>
      </c>
      <c r="E654" s="2" t="s">
        <v>504</v>
      </c>
      <c r="F654" s="2" t="str">
        <f t="shared" si="20"/>
        <v>1342031600001</v>
      </c>
      <c r="G654" s="2" t="s">
        <v>33</v>
      </c>
      <c r="H654" s="4">
        <v>50601.14</v>
      </c>
      <c r="I654" s="4">
        <v>16400</v>
      </c>
      <c r="J654" s="4">
        <v>67001.14</v>
      </c>
      <c r="K654" s="4">
        <v>72739.87</v>
      </c>
      <c r="L654" s="4">
        <v>72739.87</v>
      </c>
      <c r="M654" s="4">
        <v>72739.87</v>
      </c>
      <c r="N654" s="4">
        <v>0</v>
      </c>
      <c r="O654" s="4">
        <v>-5738.73</v>
      </c>
      <c r="P654">
        <f>INDEX(Full1!J:J,MATCH(F654,Full1!D:D,0))</f>
        <v>72739.87</v>
      </c>
      <c r="Q654" s="6">
        <f t="shared" si="21"/>
        <v>0</v>
      </c>
    </row>
    <row r="655" spans="1:17" hidden="1" x14ac:dyDescent="0.25">
      <c r="A655" s="2">
        <v>1</v>
      </c>
      <c r="B655" s="2">
        <v>34203</v>
      </c>
      <c r="C655" s="2" t="s">
        <v>505</v>
      </c>
      <c r="D655" s="2">
        <v>2060001</v>
      </c>
      <c r="E655" s="2" t="s">
        <v>505</v>
      </c>
      <c r="F655" s="2" t="str">
        <f t="shared" si="20"/>
        <v>1342032060001</v>
      </c>
      <c r="G655" s="2" t="s">
        <v>34</v>
      </c>
      <c r="H655" s="4">
        <v>300</v>
      </c>
      <c r="I655" s="4">
        <v>0</v>
      </c>
      <c r="J655" s="4">
        <v>300</v>
      </c>
      <c r="K655" s="4">
        <v>290.39999999999998</v>
      </c>
      <c r="L655" s="4">
        <v>290.39999999999998</v>
      </c>
      <c r="M655" s="4">
        <v>290.39999999999998</v>
      </c>
      <c r="N655" s="4">
        <v>0</v>
      </c>
      <c r="O655" s="4">
        <v>9.6</v>
      </c>
      <c r="P655">
        <f>INDEX(Full1!J:J,MATCH(F655,Full1!D:D,0))</f>
        <v>290.39999999999998</v>
      </c>
      <c r="Q655" s="6">
        <f t="shared" si="21"/>
        <v>0</v>
      </c>
    </row>
    <row r="656" spans="1:17" hidden="1" x14ac:dyDescent="0.25">
      <c r="A656" s="2">
        <v>1</v>
      </c>
      <c r="B656" s="2">
        <v>34203</v>
      </c>
      <c r="C656" s="2" t="s">
        <v>505</v>
      </c>
      <c r="D656" s="2">
        <v>2160001</v>
      </c>
      <c r="E656" s="2" t="s">
        <v>505</v>
      </c>
      <c r="F656" s="2" t="str">
        <f t="shared" si="20"/>
        <v>1342032160001</v>
      </c>
      <c r="G656" s="2" t="s">
        <v>35</v>
      </c>
      <c r="H656" s="4">
        <v>3900</v>
      </c>
      <c r="I656" s="4">
        <v>0</v>
      </c>
      <c r="J656" s="4">
        <v>3900</v>
      </c>
      <c r="K656" s="4">
        <v>997.04</v>
      </c>
      <c r="L656" s="4">
        <v>997.04</v>
      </c>
      <c r="M656" s="4">
        <v>997.04</v>
      </c>
      <c r="N656" s="4">
        <v>0</v>
      </c>
      <c r="O656" s="4">
        <v>2902.96</v>
      </c>
      <c r="P656">
        <f>INDEX(Full1!J:J,MATCH(F656,Full1!D:D,0))</f>
        <v>997.04</v>
      </c>
      <c r="Q656" s="6">
        <f t="shared" si="21"/>
        <v>0</v>
      </c>
    </row>
    <row r="657" spans="1:17" hidden="1" x14ac:dyDescent="0.25">
      <c r="A657" s="2">
        <v>1</v>
      </c>
      <c r="B657" s="2">
        <v>34203</v>
      </c>
      <c r="C657" s="2" t="s">
        <v>505</v>
      </c>
      <c r="D657" s="2">
        <v>2160002</v>
      </c>
      <c r="E657" s="2" t="s">
        <v>505</v>
      </c>
      <c r="F657" s="2" t="str">
        <f t="shared" si="20"/>
        <v>1342032160002</v>
      </c>
      <c r="G657" s="2" t="s">
        <v>36</v>
      </c>
      <c r="H657" s="4">
        <v>2000</v>
      </c>
      <c r="I657" s="4">
        <v>0</v>
      </c>
      <c r="J657" s="4">
        <v>2000</v>
      </c>
      <c r="K657" s="4">
        <v>1396.65</v>
      </c>
      <c r="L657" s="4">
        <v>1396.65</v>
      </c>
      <c r="M657" s="4">
        <v>1396.65</v>
      </c>
      <c r="N657" s="4">
        <v>0</v>
      </c>
      <c r="O657" s="4">
        <v>603.35</v>
      </c>
      <c r="P657">
        <f>INDEX(Full1!J:J,MATCH(F657,Full1!D:D,0))</f>
        <v>1396.65</v>
      </c>
      <c r="Q657" s="6">
        <f t="shared" si="21"/>
        <v>0</v>
      </c>
    </row>
    <row r="658" spans="1:17" hidden="1" x14ac:dyDescent="0.25">
      <c r="A658" s="2">
        <v>1</v>
      </c>
      <c r="B658" s="2">
        <v>34203</v>
      </c>
      <c r="C658" s="2" t="s">
        <v>505</v>
      </c>
      <c r="D658" s="2">
        <v>2200001</v>
      </c>
      <c r="E658" s="2" t="s">
        <v>505</v>
      </c>
      <c r="F658" s="2" t="str">
        <f t="shared" si="20"/>
        <v>1342032200001</v>
      </c>
      <c r="G658" s="2" t="s">
        <v>37</v>
      </c>
      <c r="H658" s="4">
        <v>0</v>
      </c>
      <c r="I658" s="4">
        <v>0</v>
      </c>
      <c r="J658" s="4">
        <v>0</v>
      </c>
      <c r="K658" s="4">
        <v>163.43</v>
      </c>
      <c r="L658" s="4">
        <v>163.43</v>
      </c>
      <c r="M658" s="4">
        <v>163.43</v>
      </c>
      <c r="N658" s="4">
        <v>0</v>
      </c>
      <c r="O658" s="4">
        <v>-163.43</v>
      </c>
      <c r="P658">
        <f>INDEX(Full1!J:J,MATCH(F658,Full1!D:D,0))</f>
        <v>163.43</v>
      </c>
      <c r="Q658" s="6">
        <f t="shared" si="21"/>
        <v>0</v>
      </c>
    </row>
    <row r="659" spans="1:17" hidden="1" x14ac:dyDescent="0.25">
      <c r="A659" s="2">
        <v>1</v>
      </c>
      <c r="B659" s="2">
        <v>34203</v>
      </c>
      <c r="C659" s="2" t="s">
        <v>505</v>
      </c>
      <c r="D659" s="2">
        <v>2200010</v>
      </c>
      <c r="E659" s="2" t="s">
        <v>505</v>
      </c>
      <c r="F659" s="2" t="str">
        <f t="shared" si="20"/>
        <v>1342032200010</v>
      </c>
      <c r="G659" s="2" t="s">
        <v>38</v>
      </c>
      <c r="H659" s="4">
        <v>1500</v>
      </c>
      <c r="I659" s="4">
        <v>0</v>
      </c>
      <c r="J659" s="4">
        <v>1500</v>
      </c>
      <c r="K659" s="4">
        <v>984.03</v>
      </c>
      <c r="L659" s="4">
        <v>984.03</v>
      </c>
      <c r="M659" s="4">
        <v>984.03</v>
      </c>
      <c r="N659" s="4">
        <v>0</v>
      </c>
      <c r="O659" s="4">
        <v>515.97</v>
      </c>
      <c r="P659">
        <f>INDEX(Full1!J:J,MATCH(F659,Full1!D:D,0))</f>
        <v>984.03</v>
      </c>
      <c r="Q659" s="6">
        <f t="shared" si="21"/>
        <v>0</v>
      </c>
    </row>
    <row r="660" spans="1:17" hidden="1" x14ac:dyDescent="0.25">
      <c r="A660" s="2">
        <v>1</v>
      </c>
      <c r="B660" s="2">
        <v>34203</v>
      </c>
      <c r="C660" s="2" t="s">
        <v>505</v>
      </c>
      <c r="D660" s="2">
        <v>2220001</v>
      </c>
      <c r="E660" s="2" t="s">
        <v>505</v>
      </c>
      <c r="F660" s="2" t="str">
        <f t="shared" si="20"/>
        <v>1342032220001</v>
      </c>
      <c r="G660" s="2" t="s">
        <v>39</v>
      </c>
      <c r="H660" s="4">
        <v>1500</v>
      </c>
      <c r="I660" s="4">
        <v>0</v>
      </c>
      <c r="J660" s="4">
        <v>1500</v>
      </c>
      <c r="K660" s="4">
        <v>1182.58</v>
      </c>
      <c r="L660" s="4">
        <v>707.63</v>
      </c>
      <c r="M660" s="4">
        <v>707.63</v>
      </c>
      <c r="N660" s="4">
        <v>0</v>
      </c>
      <c r="O660" s="4">
        <v>792.37</v>
      </c>
      <c r="P660">
        <f>INDEX(Full1!J:J,MATCH(F660,Full1!D:D,0))</f>
        <v>707.63</v>
      </c>
      <c r="Q660" s="6">
        <f t="shared" si="21"/>
        <v>0</v>
      </c>
    </row>
    <row r="661" spans="1:17" hidden="1" x14ac:dyDescent="0.25">
      <c r="A661" s="2">
        <v>1</v>
      </c>
      <c r="B661" s="2">
        <v>34203</v>
      </c>
      <c r="C661" s="2" t="s">
        <v>505</v>
      </c>
      <c r="D661" s="2">
        <v>2279940</v>
      </c>
      <c r="E661" s="2" t="s">
        <v>505</v>
      </c>
      <c r="F661" s="2" t="str">
        <f t="shared" si="20"/>
        <v>1342032279940</v>
      </c>
      <c r="G661" s="2" t="s">
        <v>41</v>
      </c>
      <c r="H661" s="4">
        <v>4230</v>
      </c>
      <c r="I661" s="4">
        <v>0</v>
      </c>
      <c r="J661" s="4">
        <v>4230</v>
      </c>
      <c r="K661" s="4">
        <v>5116.88</v>
      </c>
      <c r="L661" s="4">
        <v>4145.87</v>
      </c>
      <c r="M661" s="4">
        <v>4145.87</v>
      </c>
      <c r="N661" s="4">
        <v>0</v>
      </c>
      <c r="O661" s="4">
        <v>84.13</v>
      </c>
      <c r="P661">
        <f>INDEX(Full1!J:J,MATCH(F661,Full1!D:D,0))</f>
        <v>4145.87</v>
      </c>
      <c r="Q661" s="6">
        <f t="shared" si="21"/>
        <v>0</v>
      </c>
    </row>
    <row r="662" spans="1:17" x14ac:dyDescent="0.25">
      <c r="A662" s="2">
        <v>1</v>
      </c>
      <c r="B662" s="2">
        <v>34203</v>
      </c>
      <c r="C662" s="2" t="s">
        <v>506</v>
      </c>
      <c r="D662" s="2">
        <v>6360000</v>
      </c>
      <c r="E662" s="2" t="s">
        <v>506</v>
      </c>
      <c r="F662" s="2" t="str">
        <f t="shared" si="20"/>
        <v>1342036360000</v>
      </c>
      <c r="G662" s="2" t="s">
        <v>51</v>
      </c>
      <c r="H662" s="4">
        <v>9600</v>
      </c>
      <c r="I662" s="4">
        <v>0</v>
      </c>
      <c r="J662" s="4">
        <v>9600</v>
      </c>
      <c r="K662" s="4">
        <v>3427.83</v>
      </c>
      <c r="L662" s="4">
        <v>2173.06</v>
      </c>
      <c r="M662" s="4">
        <v>2173.06</v>
      </c>
      <c r="N662" s="4">
        <v>0</v>
      </c>
      <c r="O662" s="4">
        <v>7426.94</v>
      </c>
      <c r="P662">
        <f>INDEX(Full1!J:J,MATCH(F662,Full1!D:D,0))</f>
        <v>2173.06</v>
      </c>
      <c r="Q662" s="6">
        <f t="shared" si="21"/>
        <v>0</v>
      </c>
    </row>
    <row r="663" spans="1:17" hidden="1" x14ac:dyDescent="0.25">
      <c r="A663" s="2">
        <v>1</v>
      </c>
      <c r="B663" s="2">
        <v>34204</v>
      </c>
      <c r="C663" s="2" t="s">
        <v>504</v>
      </c>
      <c r="D663" s="2">
        <v>1300001</v>
      </c>
      <c r="E663" s="2" t="s">
        <v>504</v>
      </c>
      <c r="F663" s="2" t="str">
        <f t="shared" si="20"/>
        <v>1342041300001</v>
      </c>
      <c r="G663" s="2" t="s">
        <v>18</v>
      </c>
      <c r="H663" s="4">
        <v>9681.7099999999991</v>
      </c>
      <c r="I663" s="4">
        <v>0</v>
      </c>
      <c r="J663" s="4">
        <v>9681.7099999999991</v>
      </c>
      <c r="K663" s="4">
        <v>9780.5400000000009</v>
      </c>
      <c r="L663" s="4">
        <v>9780.5400000000009</v>
      </c>
      <c r="M663" s="4">
        <v>9780.5400000000009</v>
      </c>
      <c r="N663" s="4">
        <v>0</v>
      </c>
      <c r="O663" s="4">
        <v>-98.83</v>
      </c>
      <c r="P663">
        <f>INDEX(Full1!J:J,MATCH(F663,Full1!D:D,0))</f>
        <v>9780.5400000000009</v>
      </c>
      <c r="Q663" s="6">
        <f t="shared" si="21"/>
        <v>0</v>
      </c>
    </row>
    <row r="664" spans="1:17" hidden="1" x14ac:dyDescent="0.25">
      <c r="A664" s="2">
        <v>1</v>
      </c>
      <c r="B664" s="2">
        <v>34204</v>
      </c>
      <c r="C664" s="2" t="s">
        <v>504</v>
      </c>
      <c r="D664" s="2">
        <v>1300002</v>
      </c>
      <c r="E664" s="2" t="s">
        <v>504</v>
      </c>
      <c r="F664" s="2" t="str">
        <f t="shared" si="20"/>
        <v>1342041300002</v>
      </c>
      <c r="G664" s="2" t="s">
        <v>19</v>
      </c>
      <c r="H664" s="4">
        <v>2318.58</v>
      </c>
      <c r="I664" s="4">
        <v>0</v>
      </c>
      <c r="J664" s="4">
        <v>2318.58</v>
      </c>
      <c r="K664" s="4">
        <v>2341.7600000000002</v>
      </c>
      <c r="L664" s="4">
        <v>2341.7600000000002</v>
      </c>
      <c r="M664" s="4">
        <v>2341.7600000000002</v>
      </c>
      <c r="N664" s="4">
        <v>0</v>
      </c>
      <c r="O664" s="4">
        <v>-23.18</v>
      </c>
      <c r="P664">
        <f>INDEX(Full1!J:J,MATCH(F664,Full1!D:D,0))</f>
        <v>2341.7600000000002</v>
      </c>
      <c r="Q664" s="6">
        <f t="shared" si="21"/>
        <v>0</v>
      </c>
    </row>
    <row r="665" spans="1:17" hidden="1" x14ac:dyDescent="0.25">
      <c r="A665" s="2">
        <v>1</v>
      </c>
      <c r="B665" s="2">
        <v>34204</v>
      </c>
      <c r="C665" s="2" t="s">
        <v>504</v>
      </c>
      <c r="D665" s="2">
        <v>1300201</v>
      </c>
      <c r="E665" s="2" t="s">
        <v>504</v>
      </c>
      <c r="F665" s="2" t="str">
        <f t="shared" si="20"/>
        <v>1342041300201</v>
      </c>
      <c r="G665" s="2" t="s">
        <v>21</v>
      </c>
      <c r="H665" s="4">
        <v>4936.68</v>
      </c>
      <c r="I665" s="4">
        <v>0</v>
      </c>
      <c r="J665" s="4">
        <v>4936.68</v>
      </c>
      <c r="K665" s="4">
        <v>4985.12</v>
      </c>
      <c r="L665" s="4">
        <v>4985.12</v>
      </c>
      <c r="M665" s="4">
        <v>4985.12</v>
      </c>
      <c r="N665" s="4">
        <v>0</v>
      </c>
      <c r="O665" s="4">
        <v>-48.44</v>
      </c>
      <c r="P665">
        <f>INDEX(Full1!J:J,MATCH(F665,Full1!D:D,0))</f>
        <v>4985.12</v>
      </c>
      <c r="Q665" s="6">
        <f t="shared" si="21"/>
        <v>0</v>
      </c>
    </row>
    <row r="666" spans="1:17" hidden="1" x14ac:dyDescent="0.25">
      <c r="A666" s="2">
        <v>1</v>
      </c>
      <c r="B666" s="2">
        <v>34204</v>
      </c>
      <c r="C666" s="2" t="s">
        <v>504</v>
      </c>
      <c r="D666" s="2">
        <v>1300202</v>
      </c>
      <c r="E666" s="2" t="s">
        <v>504</v>
      </c>
      <c r="F666" s="2" t="str">
        <f t="shared" si="20"/>
        <v>1342041300202</v>
      </c>
      <c r="G666" s="2" t="s">
        <v>22</v>
      </c>
      <c r="H666" s="4">
        <v>6724.48</v>
      </c>
      <c r="I666" s="4">
        <v>0</v>
      </c>
      <c r="J666" s="4">
        <v>6724.48</v>
      </c>
      <c r="K666" s="4">
        <v>6790.28</v>
      </c>
      <c r="L666" s="4">
        <v>6790.28</v>
      </c>
      <c r="M666" s="4">
        <v>6790.28</v>
      </c>
      <c r="N666" s="4">
        <v>0</v>
      </c>
      <c r="O666" s="4">
        <v>-65.8</v>
      </c>
      <c r="P666">
        <f>INDEX(Full1!J:J,MATCH(F666,Full1!D:D,0))</f>
        <v>6790.28</v>
      </c>
      <c r="Q666" s="6">
        <f t="shared" si="21"/>
        <v>0</v>
      </c>
    </row>
    <row r="667" spans="1:17" hidden="1" x14ac:dyDescent="0.25">
      <c r="A667" s="2">
        <v>1</v>
      </c>
      <c r="B667" s="2">
        <v>34204</v>
      </c>
      <c r="C667" s="2" t="s">
        <v>504</v>
      </c>
      <c r="D667" s="2">
        <v>1500002</v>
      </c>
      <c r="E667" s="2" t="s">
        <v>504</v>
      </c>
      <c r="F667" s="2" t="str">
        <f t="shared" si="20"/>
        <v>1342041500002</v>
      </c>
      <c r="G667" s="2" t="s">
        <v>29</v>
      </c>
      <c r="H667" s="4">
        <v>0</v>
      </c>
      <c r="I667" s="4">
        <v>0</v>
      </c>
      <c r="J667" s="4">
        <v>0</v>
      </c>
      <c r="K667" s="4">
        <v>126.02</v>
      </c>
      <c r="L667" s="4">
        <v>126.02</v>
      </c>
      <c r="M667" s="4">
        <v>126.02</v>
      </c>
      <c r="N667" s="4">
        <v>0</v>
      </c>
      <c r="O667" s="4">
        <v>-126.02</v>
      </c>
      <c r="P667">
        <f>INDEX(Full1!J:J,MATCH(F667,Full1!D:D,0))</f>
        <v>126.02</v>
      </c>
      <c r="Q667" s="6">
        <f t="shared" si="21"/>
        <v>0</v>
      </c>
    </row>
    <row r="668" spans="1:17" hidden="1" x14ac:dyDescent="0.25">
      <c r="A668" s="2">
        <v>1</v>
      </c>
      <c r="B668" s="2">
        <v>34204</v>
      </c>
      <c r="C668" s="2" t="s">
        <v>504</v>
      </c>
      <c r="D668" s="2">
        <v>1500003</v>
      </c>
      <c r="E668" s="2" t="s">
        <v>504</v>
      </c>
      <c r="F668" s="2" t="str">
        <f t="shared" si="20"/>
        <v>1342041500003</v>
      </c>
      <c r="G668" s="2" t="s">
        <v>49</v>
      </c>
      <c r="H668" s="4">
        <v>0</v>
      </c>
      <c r="I668" s="4">
        <v>126.02</v>
      </c>
      <c r="J668" s="4">
        <v>126.02</v>
      </c>
      <c r="K668" s="4">
        <v>0</v>
      </c>
      <c r="L668" s="4">
        <v>0</v>
      </c>
      <c r="M668" s="4">
        <v>0</v>
      </c>
      <c r="N668" s="4">
        <v>0</v>
      </c>
      <c r="O668" s="4">
        <v>126.02</v>
      </c>
      <c r="P668">
        <f>INDEX(Full1!J:J,MATCH(F668,Full1!D:D,0))</f>
        <v>0</v>
      </c>
      <c r="Q668" s="6">
        <f t="shared" si="21"/>
        <v>0</v>
      </c>
    </row>
    <row r="669" spans="1:17" hidden="1" x14ac:dyDescent="0.25">
      <c r="A669" s="2">
        <v>1</v>
      </c>
      <c r="B669" s="2">
        <v>34204</v>
      </c>
      <c r="C669" s="2" t="s">
        <v>504</v>
      </c>
      <c r="D669" s="2">
        <v>1600001</v>
      </c>
      <c r="E669" s="2" t="s">
        <v>504</v>
      </c>
      <c r="F669" s="2" t="str">
        <f t="shared" si="20"/>
        <v>1342041600001</v>
      </c>
      <c r="G669" s="2" t="s">
        <v>33</v>
      </c>
      <c r="H669" s="4">
        <v>7466.4</v>
      </c>
      <c r="I669" s="4">
        <v>0</v>
      </c>
      <c r="J669" s="4">
        <v>7466.4</v>
      </c>
      <c r="K669" s="4">
        <v>7663.68</v>
      </c>
      <c r="L669" s="4">
        <v>7663.68</v>
      </c>
      <c r="M669" s="4">
        <v>7663.68</v>
      </c>
      <c r="N669" s="4">
        <v>0</v>
      </c>
      <c r="O669" s="4">
        <v>-197.28</v>
      </c>
      <c r="P669">
        <f>INDEX(Full1!J:J,MATCH(F669,Full1!D:D,0))</f>
        <v>7663.68</v>
      </c>
      <c r="Q669" s="6">
        <f t="shared" si="21"/>
        <v>0</v>
      </c>
    </row>
    <row r="670" spans="1:17" hidden="1" x14ac:dyDescent="0.25">
      <c r="A670" s="2">
        <v>1</v>
      </c>
      <c r="B670" s="2">
        <v>43000</v>
      </c>
      <c r="C670" s="2" t="s">
        <v>504</v>
      </c>
      <c r="D670" s="2">
        <v>1300001</v>
      </c>
      <c r="E670" s="2" t="s">
        <v>504</v>
      </c>
      <c r="F670" s="2" t="str">
        <f t="shared" si="20"/>
        <v>1430001300001</v>
      </c>
      <c r="G670" s="2" t="s">
        <v>18</v>
      </c>
      <c r="H670" s="4">
        <v>14915.02</v>
      </c>
      <c r="I670" s="4">
        <v>0</v>
      </c>
      <c r="J670" s="4">
        <v>14915.02</v>
      </c>
      <c r="K670" s="4">
        <v>13951.76</v>
      </c>
      <c r="L670" s="4">
        <v>13951.76</v>
      </c>
      <c r="M670" s="4">
        <v>13951.76</v>
      </c>
      <c r="N670" s="4">
        <v>0</v>
      </c>
      <c r="O670" s="4">
        <v>963.26</v>
      </c>
      <c r="P670">
        <f>INDEX(Full1!J:J,MATCH(F670,Full1!D:D,0))</f>
        <v>13951.76</v>
      </c>
      <c r="Q670" s="6">
        <f t="shared" si="21"/>
        <v>0</v>
      </c>
    </row>
    <row r="671" spans="1:17" hidden="1" x14ac:dyDescent="0.25">
      <c r="A671" s="2">
        <v>1</v>
      </c>
      <c r="B671" s="2">
        <v>43000</v>
      </c>
      <c r="C671" s="2" t="s">
        <v>504</v>
      </c>
      <c r="D671" s="2">
        <v>1300002</v>
      </c>
      <c r="E671" s="2" t="s">
        <v>504</v>
      </c>
      <c r="F671" s="2" t="str">
        <f t="shared" si="20"/>
        <v>1430001300002</v>
      </c>
      <c r="G671" s="2" t="s">
        <v>19</v>
      </c>
      <c r="H671" s="4">
        <v>541.55999999999995</v>
      </c>
      <c r="I671" s="4">
        <v>0</v>
      </c>
      <c r="J671" s="4">
        <v>541.55999999999995</v>
      </c>
      <c r="K671" s="4">
        <v>3544.52</v>
      </c>
      <c r="L671" s="4">
        <v>3544.52</v>
      </c>
      <c r="M671" s="4">
        <v>3544.52</v>
      </c>
      <c r="N671" s="4">
        <v>0</v>
      </c>
      <c r="O671" s="4">
        <v>-3002.96</v>
      </c>
      <c r="P671">
        <f>INDEX(Full1!J:J,MATCH(F671,Full1!D:D,0))</f>
        <v>3544.52</v>
      </c>
      <c r="Q671" s="6">
        <f t="shared" si="21"/>
        <v>0</v>
      </c>
    </row>
    <row r="672" spans="1:17" hidden="1" x14ac:dyDescent="0.25">
      <c r="A672" s="2">
        <v>1</v>
      </c>
      <c r="B672" s="2">
        <v>43000</v>
      </c>
      <c r="C672" s="2" t="s">
        <v>504</v>
      </c>
      <c r="D672" s="2">
        <v>1300201</v>
      </c>
      <c r="E672" s="2" t="s">
        <v>504</v>
      </c>
      <c r="F672" s="2" t="str">
        <f t="shared" si="20"/>
        <v>1430001300201</v>
      </c>
      <c r="G672" s="2" t="s">
        <v>21</v>
      </c>
      <c r="H672" s="4">
        <v>8251.32</v>
      </c>
      <c r="I672" s="4">
        <v>0</v>
      </c>
      <c r="J672" s="4">
        <v>8251.32</v>
      </c>
      <c r="K672" s="4">
        <v>6675.13</v>
      </c>
      <c r="L672" s="4">
        <v>6675.13</v>
      </c>
      <c r="M672" s="4">
        <v>6675.13</v>
      </c>
      <c r="N672" s="4">
        <v>0</v>
      </c>
      <c r="O672" s="4">
        <v>1576.19</v>
      </c>
      <c r="P672">
        <f>INDEX(Full1!J:J,MATCH(F672,Full1!D:D,0))</f>
        <v>6675.13</v>
      </c>
      <c r="Q672" s="6">
        <f t="shared" si="21"/>
        <v>0</v>
      </c>
    </row>
    <row r="673" spans="1:17" hidden="1" x14ac:dyDescent="0.25">
      <c r="A673" s="2">
        <v>1</v>
      </c>
      <c r="B673" s="2">
        <v>43000</v>
      </c>
      <c r="C673" s="2" t="s">
        <v>504</v>
      </c>
      <c r="D673" s="2">
        <v>1300202</v>
      </c>
      <c r="E673" s="2" t="s">
        <v>504</v>
      </c>
      <c r="F673" s="2" t="str">
        <f t="shared" si="20"/>
        <v>1430001300202</v>
      </c>
      <c r="G673" s="2" t="s">
        <v>22</v>
      </c>
      <c r="H673" s="4">
        <v>9030</v>
      </c>
      <c r="I673" s="4">
        <v>0</v>
      </c>
      <c r="J673" s="4">
        <v>9030</v>
      </c>
      <c r="K673" s="4">
        <v>5862.81</v>
      </c>
      <c r="L673" s="4">
        <v>5862.81</v>
      </c>
      <c r="M673" s="4">
        <v>5862.81</v>
      </c>
      <c r="N673" s="4">
        <v>0</v>
      </c>
      <c r="O673" s="4">
        <v>3167.19</v>
      </c>
      <c r="P673">
        <f>INDEX(Full1!J:J,MATCH(F673,Full1!D:D,0))</f>
        <v>5862.81</v>
      </c>
      <c r="Q673" s="6">
        <f t="shared" si="21"/>
        <v>0</v>
      </c>
    </row>
    <row r="674" spans="1:17" hidden="1" x14ac:dyDescent="0.25">
      <c r="A674" s="2">
        <v>1</v>
      </c>
      <c r="B674" s="2">
        <v>43000</v>
      </c>
      <c r="C674" s="2" t="s">
        <v>504</v>
      </c>
      <c r="D674" s="2">
        <v>1310001</v>
      </c>
      <c r="E674" s="2" t="s">
        <v>504</v>
      </c>
      <c r="F674" s="2" t="str">
        <f t="shared" si="20"/>
        <v>1430001310001</v>
      </c>
      <c r="G674" s="2" t="s">
        <v>23</v>
      </c>
      <c r="H674" s="4">
        <v>0</v>
      </c>
      <c r="I674" s="4">
        <v>0</v>
      </c>
      <c r="J674" s="4">
        <v>0</v>
      </c>
      <c r="K674" s="4">
        <v>15065.74</v>
      </c>
      <c r="L674" s="4">
        <v>15065.74</v>
      </c>
      <c r="M674" s="4">
        <v>15065.74</v>
      </c>
      <c r="N674" s="4">
        <v>0</v>
      </c>
      <c r="O674" s="4">
        <v>-15065.74</v>
      </c>
      <c r="P674">
        <f>INDEX(Full1!J:J,MATCH(F674,Full1!D:D,0))</f>
        <v>15065.74</v>
      </c>
      <c r="Q674" s="6">
        <f t="shared" si="21"/>
        <v>0</v>
      </c>
    </row>
    <row r="675" spans="1:17" hidden="1" x14ac:dyDescent="0.25">
      <c r="A675" s="2">
        <v>1</v>
      </c>
      <c r="B675" s="2">
        <v>43000</v>
      </c>
      <c r="C675" s="2" t="s">
        <v>504</v>
      </c>
      <c r="D675" s="2">
        <v>1310002</v>
      </c>
      <c r="E675" s="2" t="s">
        <v>504</v>
      </c>
      <c r="F675" s="2" t="str">
        <f t="shared" si="20"/>
        <v>1430001310002</v>
      </c>
      <c r="G675" s="2" t="s">
        <v>24</v>
      </c>
      <c r="H675" s="4">
        <v>0</v>
      </c>
      <c r="I675" s="4">
        <v>0</v>
      </c>
      <c r="J675" s="4">
        <v>0</v>
      </c>
      <c r="K675" s="4">
        <v>546.79999999999995</v>
      </c>
      <c r="L675" s="4">
        <v>546.79999999999995</v>
      </c>
      <c r="M675" s="4">
        <v>546.79999999999995</v>
      </c>
      <c r="N675" s="4">
        <v>0</v>
      </c>
      <c r="O675" s="4">
        <v>-546.79999999999995</v>
      </c>
      <c r="P675">
        <f>INDEX(Full1!J:J,MATCH(F675,Full1!D:D,0))</f>
        <v>546.79999999999995</v>
      </c>
      <c r="Q675" s="6">
        <f t="shared" si="21"/>
        <v>0</v>
      </c>
    </row>
    <row r="676" spans="1:17" hidden="1" x14ac:dyDescent="0.25">
      <c r="A676" s="2">
        <v>1</v>
      </c>
      <c r="B676" s="2">
        <v>43000</v>
      </c>
      <c r="C676" s="2" t="s">
        <v>504</v>
      </c>
      <c r="D676" s="2">
        <v>1310003</v>
      </c>
      <c r="E676" s="2" t="s">
        <v>504</v>
      </c>
      <c r="F676" s="2" t="str">
        <f t="shared" si="20"/>
        <v>1430001310003</v>
      </c>
      <c r="G676" s="2" t="s">
        <v>25</v>
      </c>
      <c r="H676" s="4">
        <v>0</v>
      </c>
      <c r="I676" s="4">
        <v>0</v>
      </c>
      <c r="J676" s="4">
        <v>0</v>
      </c>
      <c r="K676" s="4">
        <v>8332.1</v>
      </c>
      <c r="L676" s="4">
        <v>8332.1</v>
      </c>
      <c r="M676" s="4">
        <v>8332.1</v>
      </c>
      <c r="N676" s="4">
        <v>0</v>
      </c>
      <c r="O676" s="4">
        <v>-8332.1</v>
      </c>
      <c r="P676">
        <f>INDEX(Full1!J:J,MATCH(F676,Full1!D:D,0))</f>
        <v>8332.1</v>
      </c>
      <c r="Q676" s="6">
        <f t="shared" si="21"/>
        <v>0</v>
      </c>
    </row>
    <row r="677" spans="1:17" hidden="1" x14ac:dyDescent="0.25">
      <c r="A677" s="2">
        <v>1</v>
      </c>
      <c r="B677" s="2">
        <v>43000</v>
      </c>
      <c r="C677" s="2" t="s">
        <v>504</v>
      </c>
      <c r="D677" s="2">
        <v>1310004</v>
      </c>
      <c r="E677" s="2" t="s">
        <v>504</v>
      </c>
      <c r="F677" s="2" t="str">
        <f t="shared" si="20"/>
        <v>1430001310004</v>
      </c>
      <c r="G677" s="2" t="s">
        <v>26</v>
      </c>
      <c r="H677" s="4">
        <v>0</v>
      </c>
      <c r="I677" s="4">
        <v>0</v>
      </c>
      <c r="J677" s="4">
        <v>0</v>
      </c>
      <c r="K677" s="4">
        <v>9118.48</v>
      </c>
      <c r="L677" s="4">
        <v>9118.48</v>
      </c>
      <c r="M677" s="4">
        <v>9118.48</v>
      </c>
      <c r="N677" s="4">
        <v>0</v>
      </c>
      <c r="O677" s="4">
        <v>-9118.48</v>
      </c>
      <c r="P677">
        <f>INDEX(Full1!J:J,MATCH(F677,Full1!D:D,0))</f>
        <v>9118.48</v>
      </c>
      <c r="Q677" s="6">
        <f t="shared" si="21"/>
        <v>0</v>
      </c>
    </row>
    <row r="678" spans="1:17" hidden="1" x14ac:dyDescent="0.25">
      <c r="A678" s="2">
        <v>1</v>
      </c>
      <c r="B678" s="2">
        <v>43000</v>
      </c>
      <c r="C678" s="2" t="s">
        <v>504</v>
      </c>
      <c r="D678" s="2">
        <v>1500002</v>
      </c>
      <c r="E678" s="2" t="s">
        <v>504</v>
      </c>
      <c r="F678" s="2" t="str">
        <f t="shared" si="20"/>
        <v>1430001500002</v>
      </c>
      <c r="G678" s="2" t="s">
        <v>29</v>
      </c>
      <c r="H678" s="4">
        <v>0</v>
      </c>
      <c r="I678" s="4">
        <v>504.23</v>
      </c>
      <c r="J678" s="4">
        <v>504.23</v>
      </c>
      <c r="K678" s="4">
        <v>0</v>
      </c>
      <c r="L678" s="4">
        <v>0</v>
      </c>
      <c r="M678" s="4">
        <v>0</v>
      </c>
      <c r="N678" s="4">
        <v>0</v>
      </c>
      <c r="O678" s="4">
        <v>504.23</v>
      </c>
      <c r="P678">
        <f>INDEX(Full1!J:J,MATCH(F678,Full1!D:D,0))</f>
        <v>0</v>
      </c>
      <c r="Q678" s="6">
        <f t="shared" si="21"/>
        <v>0</v>
      </c>
    </row>
    <row r="679" spans="1:17" hidden="1" x14ac:dyDescent="0.25">
      <c r="A679" s="2">
        <v>1</v>
      </c>
      <c r="B679" s="2">
        <v>43000</v>
      </c>
      <c r="C679" s="2" t="s">
        <v>504</v>
      </c>
      <c r="D679" s="2">
        <v>1500003</v>
      </c>
      <c r="E679" s="2" t="s">
        <v>504</v>
      </c>
      <c r="F679" s="2" t="str">
        <f t="shared" si="20"/>
        <v>1430001500003</v>
      </c>
      <c r="G679" s="2" t="s">
        <v>30</v>
      </c>
      <c r="H679" s="4">
        <v>0</v>
      </c>
      <c r="I679" s="4">
        <v>0</v>
      </c>
      <c r="J679" s="4">
        <v>0</v>
      </c>
      <c r="K679" s="4">
        <v>534.23</v>
      </c>
      <c r="L679" s="4">
        <v>534.23</v>
      </c>
      <c r="M679" s="4">
        <v>534.23</v>
      </c>
      <c r="N679" s="4">
        <v>0</v>
      </c>
      <c r="O679" s="4">
        <v>-534.23</v>
      </c>
      <c r="P679">
        <f>INDEX(Full1!J:J,MATCH(F679,Full1!D:D,0))</f>
        <v>534.23</v>
      </c>
      <c r="Q679" s="6">
        <f t="shared" si="21"/>
        <v>0</v>
      </c>
    </row>
    <row r="680" spans="1:17" hidden="1" x14ac:dyDescent="0.25">
      <c r="A680" s="2">
        <v>1</v>
      </c>
      <c r="B680" s="2">
        <v>43000</v>
      </c>
      <c r="C680" s="2" t="s">
        <v>504</v>
      </c>
      <c r="D680" s="2">
        <v>1600001</v>
      </c>
      <c r="E680" s="2" t="s">
        <v>504</v>
      </c>
      <c r="F680" s="2" t="str">
        <f t="shared" si="20"/>
        <v>1430001600001</v>
      </c>
      <c r="G680" s="2" t="s">
        <v>33</v>
      </c>
      <c r="H680" s="4">
        <v>10330.32</v>
      </c>
      <c r="I680" s="4">
        <v>6000</v>
      </c>
      <c r="J680" s="4">
        <v>16330.32</v>
      </c>
      <c r="K680" s="4">
        <v>20577.7</v>
      </c>
      <c r="L680" s="4">
        <v>20577.7</v>
      </c>
      <c r="M680" s="4">
        <v>20577.7</v>
      </c>
      <c r="N680" s="4">
        <v>0</v>
      </c>
      <c r="O680" s="4">
        <v>-4247.38</v>
      </c>
      <c r="P680">
        <f>INDEX(Full1!J:J,MATCH(F680,Full1!D:D,0))</f>
        <v>20577.7</v>
      </c>
      <c r="Q680" s="6">
        <f t="shared" si="21"/>
        <v>0</v>
      </c>
    </row>
    <row r="681" spans="1:17" hidden="1" x14ac:dyDescent="0.25">
      <c r="A681" s="2">
        <v>1</v>
      </c>
      <c r="B681" s="2">
        <v>43000</v>
      </c>
      <c r="C681" s="2" t="s">
        <v>505</v>
      </c>
      <c r="D681" s="2">
        <v>2160001</v>
      </c>
      <c r="E681" s="2" t="s">
        <v>505</v>
      </c>
      <c r="F681" s="2" t="str">
        <f t="shared" si="20"/>
        <v>1430002160001</v>
      </c>
      <c r="G681" s="2" t="s">
        <v>35</v>
      </c>
      <c r="H681" s="4">
        <v>150</v>
      </c>
      <c r="I681" s="4">
        <v>0</v>
      </c>
      <c r="J681" s="4">
        <v>150</v>
      </c>
      <c r="K681" s="4">
        <v>0</v>
      </c>
      <c r="L681" s="4">
        <v>0</v>
      </c>
      <c r="M681" s="4">
        <v>0</v>
      </c>
      <c r="N681" s="4">
        <v>0</v>
      </c>
      <c r="O681" s="4">
        <v>150</v>
      </c>
      <c r="P681">
        <f>INDEX(Full1!J:J,MATCH(F681,Full1!D:D,0))</f>
        <v>0</v>
      </c>
      <c r="Q681" s="6">
        <f t="shared" si="21"/>
        <v>0</v>
      </c>
    </row>
    <row r="682" spans="1:17" hidden="1" x14ac:dyDescent="0.25">
      <c r="A682" s="2">
        <v>1</v>
      </c>
      <c r="B682" s="2">
        <v>43000</v>
      </c>
      <c r="C682" s="2" t="s">
        <v>505</v>
      </c>
      <c r="D682" s="2">
        <v>2160002</v>
      </c>
      <c r="E682" s="2" t="s">
        <v>505</v>
      </c>
      <c r="F682" s="2" t="str">
        <f t="shared" si="20"/>
        <v>1430002160002</v>
      </c>
      <c r="G682" s="2" t="s">
        <v>36</v>
      </c>
      <c r="H682" s="4">
        <v>100</v>
      </c>
      <c r="I682" s="4">
        <v>0</v>
      </c>
      <c r="J682" s="4">
        <v>100</v>
      </c>
      <c r="K682" s="4">
        <v>0</v>
      </c>
      <c r="L682" s="4">
        <v>0</v>
      </c>
      <c r="M682" s="4">
        <v>0</v>
      </c>
      <c r="N682" s="4">
        <v>0</v>
      </c>
      <c r="O682" s="4">
        <v>100</v>
      </c>
      <c r="P682">
        <f>INDEX(Full1!J:J,MATCH(F682,Full1!D:D,0))</f>
        <v>0</v>
      </c>
      <c r="Q682" s="6">
        <f t="shared" si="21"/>
        <v>0</v>
      </c>
    </row>
    <row r="683" spans="1:17" hidden="1" x14ac:dyDescent="0.25">
      <c r="A683" s="2">
        <v>1</v>
      </c>
      <c r="B683" s="2">
        <v>43000</v>
      </c>
      <c r="C683" s="2" t="s">
        <v>505</v>
      </c>
      <c r="D683" s="2">
        <v>2220001</v>
      </c>
      <c r="E683" s="2" t="s">
        <v>505</v>
      </c>
      <c r="F683" s="2" t="str">
        <f t="shared" si="20"/>
        <v>1430002220001</v>
      </c>
      <c r="G683" s="2" t="s">
        <v>39</v>
      </c>
      <c r="H683" s="4">
        <v>650</v>
      </c>
      <c r="I683" s="4">
        <v>0</v>
      </c>
      <c r="J683" s="4">
        <v>650</v>
      </c>
      <c r="K683" s="4">
        <v>1813.44</v>
      </c>
      <c r="L683" s="4">
        <v>1487.41</v>
      </c>
      <c r="M683" s="4">
        <v>1487.41</v>
      </c>
      <c r="N683" s="4">
        <v>0</v>
      </c>
      <c r="O683" s="4">
        <v>-837.41</v>
      </c>
      <c r="P683">
        <f>INDEX(Full1!J:J,MATCH(F683,Full1!D:D,0))</f>
        <v>1487.41</v>
      </c>
      <c r="Q683" s="6">
        <f t="shared" si="21"/>
        <v>0</v>
      </c>
    </row>
    <row r="684" spans="1:17" hidden="1" x14ac:dyDescent="0.25">
      <c r="A684" s="2">
        <v>1</v>
      </c>
      <c r="B684" s="2">
        <v>43001</v>
      </c>
      <c r="C684" s="2" t="s">
        <v>505</v>
      </c>
      <c r="D684" s="2">
        <v>2220301</v>
      </c>
      <c r="E684" s="2" t="s">
        <v>505</v>
      </c>
      <c r="F684" s="2" t="str">
        <f t="shared" si="20"/>
        <v>1430012220301</v>
      </c>
      <c r="G684" s="2" t="s">
        <v>92</v>
      </c>
      <c r="H684" s="4">
        <v>500</v>
      </c>
      <c r="I684" s="4">
        <v>0</v>
      </c>
      <c r="J684" s="4">
        <v>500</v>
      </c>
      <c r="K684" s="4">
        <v>385.99</v>
      </c>
      <c r="L684" s="4">
        <v>385.99</v>
      </c>
      <c r="M684" s="4">
        <v>385.99</v>
      </c>
      <c r="N684" s="4">
        <v>0</v>
      </c>
      <c r="O684" s="4">
        <v>114.01</v>
      </c>
      <c r="P684">
        <f>INDEX(Full1!J:J,MATCH(F684,Full1!D:D,0))</f>
        <v>385.99</v>
      </c>
      <c r="Q684" s="6">
        <f t="shared" si="21"/>
        <v>0</v>
      </c>
    </row>
    <row r="685" spans="1:17" hidden="1" x14ac:dyDescent="0.25">
      <c r="A685" s="2">
        <v>1</v>
      </c>
      <c r="B685" s="2">
        <v>43003</v>
      </c>
      <c r="C685" s="2" t="s">
        <v>504</v>
      </c>
      <c r="D685" s="2">
        <v>1300001</v>
      </c>
      <c r="E685" s="2" t="s">
        <v>504</v>
      </c>
      <c r="F685" s="2" t="str">
        <f t="shared" si="20"/>
        <v>1430031300001</v>
      </c>
      <c r="G685" s="2" t="s">
        <v>18</v>
      </c>
      <c r="H685" s="4">
        <v>14915.02</v>
      </c>
      <c r="I685" s="4">
        <v>0</v>
      </c>
      <c r="J685" s="4">
        <v>14915.02</v>
      </c>
      <c r="K685" s="4">
        <v>1113.98</v>
      </c>
      <c r="L685" s="4">
        <v>1113.98</v>
      </c>
      <c r="M685" s="4">
        <v>1113.98</v>
      </c>
      <c r="N685" s="4">
        <v>0</v>
      </c>
      <c r="O685" s="4">
        <v>13801.04</v>
      </c>
      <c r="P685">
        <f>INDEX(Full1!J:J,MATCH(F685,Full1!D:D,0))</f>
        <v>1113.98</v>
      </c>
      <c r="Q685" s="6">
        <f t="shared" si="21"/>
        <v>0</v>
      </c>
    </row>
    <row r="686" spans="1:17" hidden="1" x14ac:dyDescent="0.25">
      <c r="A686" s="2">
        <v>1</v>
      </c>
      <c r="B686" s="2">
        <v>43003</v>
      </c>
      <c r="C686" s="2" t="s">
        <v>504</v>
      </c>
      <c r="D686" s="2">
        <v>1300002</v>
      </c>
      <c r="E686" s="2" t="s">
        <v>504</v>
      </c>
      <c r="F686" s="2" t="str">
        <f t="shared" si="20"/>
        <v>1430031300002</v>
      </c>
      <c r="G686" s="2" t="s">
        <v>19</v>
      </c>
      <c r="H686" s="4">
        <v>3791.06</v>
      </c>
      <c r="I686" s="4">
        <v>0</v>
      </c>
      <c r="J686" s="4">
        <v>3791.06</v>
      </c>
      <c r="K686" s="4">
        <v>283.08</v>
      </c>
      <c r="L686" s="4">
        <v>283.08</v>
      </c>
      <c r="M686" s="4">
        <v>283.08</v>
      </c>
      <c r="N686" s="4">
        <v>0</v>
      </c>
      <c r="O686" s="4">
        <v>3507.98</v>
      </c>
      <c r="P686">
        <f>INDEX(Full1!J:J,MATCH(F686,Full1!D:D,0))</f>
        <v>283.08</v>
      </c>
      <c r="Q686" s="6">
        <f t="shared" si="21"/>
        <v>0</v>
      </c>
    </row>
    <row r="687" spans="1:17" hidden="1" x14ac:dyDescent="0.25">
      <c r="A687" s="2">
        <v>1</v>
      </c>
      <c r="B687" s="2">
        <v>43003</v>
      </c>
      <c r="C687" s="2" t="s">
        <v>504</v>
      </c>
      <c r="D687" s="2">
        <v>1300201</v>
      </c>
      <c r="E687" s="2" t="s">
        <v>504</v>
      </c>
      <c r="F687" s="2" t="str">
        <f t="shared" si="20"/>
        <v>1430031300201</v>
      </c>
      <c r="G687" s="2" t="s">
        <v>21</v>
      </c>
      <c r="H687" s="4">
        <v>7116.2</v>
      </c>
      <c r="I687" s="4">
        <v>0</v>
      </c>
      <c r="J687" s="4">
        <v>7116.2</v>
      </c>
      <c r="K687" s="4">
        <v>510.79</v>
      </c>
      <c r="L687" s="4">
        <v>510.79</v>
      </c>
      <c r="M687" s="4">
        <v>510.79</v>
      </c>
      <c r="N687" s="4">
        <v>0</v>
      </c>
      <c r="O687" s="4">
        <v>6605.41</v>
      </c>
      <c r="P687">
        <f>INDEX(Full1!J:J,MATCH(F687,Full1!D:D,0))</f>
        <v>510.79</v>
      </c>
      <c r="Q687" s="6">
        <f t="shared" si="21"/>
        <v>0</v>
      </c>
    </row>
    <row r="688" spans="1:17" hidden="1" x14ac:dyDescent="0.25">
      <c r="A688" s="2">
        <v>1</v>
      </c>
      <c r="B688" s="2">
        <v>43003</v>
      </c>
      <c r="C688" s="2" t="s">
        <v>504</v>
      </c>
      <c r="D688" s="2">
        <v>1300202</v>
      </c>
      <c r="E688" s="2" t="s">
        <v>504</v>
      </c>
      <c r="F688" s="2" t="str">
        <f t="shared" si="20"/>
        <v>1430031300202</v>
      </c>
      <c r="G688" s="2" t="s">
        <v>22</v>
      </c>
      <c r="H688" s="4">
        <v>5924.1</v>
      </c>
      <c r="I688" s="4">
        <v>0</v>
      </c>
      <c r="J688" s="4">
        <v>5924.1</v>
      </c>
      <c r="K688" s="4">
        <v>425.22</v>
      </c>
      <c r="L688" s="4">
        <v>425.22</v>
      </c>
      <c r="M688" s="4">
        <v>425.22</v>
      </c>
      <c r="N688" s="4">
        <v>0</v>
      </c>
      <c r="O688" s="4">
        <v>5498.88</v>
      </c>
      <c r="P688">
        <f>INDEX(Full1!J:J,MATCH(F688,Full1!D:D,0))</f>
        <v>425.22</v>
      </c>
      <c r="Q688" s="6">
        <f t="shared" si="21"/>
        <v>0</v>
      </c>
    </row>
    <row r="689" spans="1:17" hidden="1" x14ac:dyDescent="0.25">
      <c r="A689" s="2">
        <v>1</v>
      </c>
      <c r="B689" s="2">
        <v>43003</v>
      </c>
      <c r="C689" s="2" t="s">
        <v>504</v>
      </c>
      <c r="D689" s="2">
        <v>1600001</v>
      </c>
      <c r="E689" s="2" t="s">
        <v>504</v>
      </c>
      <c r="F689" s="2" t="str">
        <f t="shared" si="20"/>
        <v>1430031600001</v>
      </c>
      <c r="G689" s="2" t="s">
        <v>33</v>
      </c>
      <c r="H689" s="4">
        <v>10017.36</v>
      </c>
      <c r="I689" s="4">
        <v>0</v>
      </c>
      <c r="J689" s="4">
        <v>10017.36</v>
      </c>
      <c r="K689" s="4">
        <v>848.18</v>
      </c>
      <c r="L689" s="4">
        <v>848.18</v>
      </c>
      <c r="M689" s="4">
        <v>848.18</v>
      </c>
      <c r="N689" s="4">
        <v>0</v>
      </c>
      <c r="O689" s="4">
        <v>9169.18</v>
      </c>
      <c r="P689">
        <f>INDEX(Full1!J:J,MATCH(F689,Full1!D:D,0))</f>
        <v>848.18</v>
      </c>
      <c r="Q689" s="6">
        <f t="shared" si="21"/>
        <v>0</v>
      </c>
    </row>
    <row r="690" spans="1:17" hidden="1" x14ac:dyDescent="0.25">
      <c r="A690" s="2">
        <v>1</v>
      </c>
      <c r="B690" s="2">
        <v>43017</v>
      </c>
      <c r="C690" s="2" t="s">
        <v>504</v>
      </c>
      <c r="D690" s="2">
        <v>1310001</v>
      </c>
      <c r="E690" s="2" t="s">
        <v>504</v>
      </c>
      <c r="F690" s="2" t="str">
        <f t="shared" si="20"/>
        <v>1430171310001</v>
      </c>
      <c r="G690" s="2" t="s">
        <v>23</v>
      </c>
      <c r="H690" s="4">
        <v>0</v>
      </c>
      <c r="I690" s="4">
        <v>28372.26</v>
      </c>
      <c r="J690" s="4">
        <v>28372.26</v>
      </c>
      <c r="K690" s="4">
        <v>15371.76</v>
      </c>
      <c r="L690" s="4">
        <v>15371.76</v>
      </c>
      <c r="M690" s="4">
        <v>15371.76</v>
      </c>
      <c r="N690" s="4">
        <v>0</v>
      </c>
      <c r="O690" s="4">
        <v>13000.5</v>
      </c>
      <c r="P690">
        <f>INDEX(Full1!J:J,MATCH(F690,Full1!D:D,0))</f>
        <v>15371.76</v>
      </c>
      <c r="Q690" s="6">
        <f t="shared" si="21"/>
        <v>0</v>
      </c>
    </row>
    <row r="691" spans="1:17" hidden="1" x14ac:dyDescent="0.25">
      <c r="A691" s="2">
        <v>1</v>
      </c>
      <c r="B691" s="2">
        <v>43017</v>
      </c>
      <c r="C691" s="2" t="s">
        <v>504</v>
      </c>
      <c r="D691" s="2">
        <v>1310003</v>
      </c>
      <c r="E691" s="2" t="s">
        <v>504</v>
      </c>
      <c r="F691" s="2" t="str">
        <f t="shared" si="20"/>
        <v>1430171310003</v>
      </c>
      <c r="G691" s="2" t="s">
        <v>25</v>
      </c>
      <c r="H691" s="4">
        <v>0</v>
      </c>
      <c r="I691" s="4">
        <v>0</v>
      </c>
      <c r="J691" s="4">
        <v>0</v>
      </c>
      <c r="K691" s="4">
        <v>7168.82</v>
      </c>
      <c r="L691" s="4">
        <v>7168.82</v>
      </c>
      <c r="M691" s="4">
        <v>7168.82</v>
      </c>
      <c r="N691" s="4">
        <v>0</v>
      </c>
      <c r="O691" s="4">
        <v>-7168.82</v>
      </c>
      <c r="P691">
        <f>INDEX(Full1!J:J,MATCH(F691,Full1!D:D,0))</f>
        <v>7168.82</v>
      </c>
      <c r="Q691" s="6">
        <f t="shared" si="21"/>
        <v>0</v>
      </c>
    </row>
    <row r="692" spans="1:17" hidden="1" x14ac:dyDescent="0.25">
      <c r="A692" s="2">
        <v>1</v>
      </c>
      <c r="B692" s="2">
        <v>43017</v>
      </c>
      <c r="C692" s="2" t="s">
        <v>504</v>
      </c>
      <c r="D692" s="2">
        <v>1310004</v>
      </c>
      <c r="E692" s="2" t="s">
        <v>504</v>
      </c>
      <c r="F692" s="2" t="str">
        <f t="shared" si="20"/>
        <v>1430171310004</v>
      </c>
      <c r="G692" s="2" t="s">
        <v>26</v>
      </c>
      <c r="H692" s="4">
        <v>0</v>
      </c>
      <c r="I692" s="4">
        <v>0</v>
      </c>
      <c r="J692" s="4">
        <v>0</v>
      </c>
      <c r="K692" s="4">
        <v>5967.82</v>
      </c>
      <c r="L692" s="4">
        <v>5967.82</v>
      </c>
      <c r="M692" s="4">
        <v>5967.82</v>
      </c>
      <c r="N692" s="4">
        <v>0</v>
      </c>
      <c r="O692" s="4">
        <v>-5967.82</v>
      </c>
      <c r="P692">
        <f>INDEX(Full1!J:J,MATCH(F692,Full1!D:D,0))</f>
        <v>5967.82</v>
      </c>
      <c r="Q692" s="6">
        <f t="shared" si="21"/>
        <v>0</v>
      </c>
    </row>
    <row r="693" spans="1:17" hidden="1" x14ac:dyDescent="0.25">
      <c r="A693" s="2">
        <v>1</v>
      </c>
      <c r="B693" s="2">
        <v>43017</v>
      </c>
      <c r="C693" s="2" t="s">
        <v>504</v>
      </c>
      <c r="D693" s="2">
        <v>1310005</v>
      </c>
      <c r="E693" s="2" t="s">
        <v>504</v>
      </c>
      <c r="F693" s="2" t="str">
        <f t="shared" si="20"/>
        <v>1430171310005</v>
      </c>
      <c r="G693" s="2" t="s">
        <v>27</v>
      </c>
      <c r="H693" s="4">
        <v>0</v>
      </c>
      <c r="I693" s="4">
        <v>0</v>
      </c>
      <c r="J693" s="4">
        <v>0</v>
      </c>
      <c r="K693" s="4">
        <v>941.12</v>
      </c>
      <c r="L693" s="4">
        <v>941.12</v>
      </c>
      <c r="M693" s="4">
        <v>941.12</v>
      </c>
      <c r="N693" s="4">
        <v>0</v>
      </c>
      <c r="O693" s="4">
        <v>-941.12</v>
      </c>
      <c r="P693">
        <f>INDEX(Full1!J:J,MATCH(F693,Full1!D:D,0))</f>
        <v>941.12</v>
      </c>
      <c r="Q693" s="6">
        <f t="shared" si="21"/>
        <v>0</v>
      </c>
    </row>
    <row r="694" spans="1:17" hidden="1" x14ac:dyDescent="0.25">
      <c r="A694" s="2">
        <v>1</v>
      </c>
      <c r="B694" s="2">
        <v>43017</v>
      </c>
      <c r="C694" s="2" t="s">
        <v>504</v>
      </c>
      <c r="D694" s="2">
        <v>1600001</v>
      </c>
      <c r="E694" s="2" t="s">
        <v>504</v>
      </c>
      <c r="F694" s="2" t="str">
        <f t="shared" si="20"/>
        <v>1430171600001</v>
      </c>
      <c r="G694" s="2" t="s">
        <v>33</v>
      </c>
      <c r="H694" s="4">
        <v>0</v>
      </c>
      <c r="I694" s="4">
        <v>11144.62</v>
      </c>
      <c r="J694" s="4">
        <v>11144.62</v>
      </c>
      <c r="K694" s="4">
        <v>9488.7999999999993</v>
      </c>
      <c r="L694" s="4">
        <v>9488.7999999999993</v>
      </c>
      <c r="M694" s="4">
        <v>9488.7999999999993</v>
      </c>
      <c r="N694" s="4">
        <v>0</v>
      </c>
      <c r="O694" s="4">
        <v>1655.82</v>
      </c>
      <c r="P694">
        <f>INDEX(Full1!J:J,MATCH(F694,Full1!D:D,0))</f>
        <v>9488.7999999999993</v>
      </c>
      <c r="Q694" s="6">
        <f t="shared" si="21"/>
        <v>0</v>
      </c>
    </row>
    <row r="695" spans="1:17" hidden="1" x14ac:dyDescent="0.25">
      <c r="A695" s="2">
        <v>1</v>
      </c>
      <c r="B695" s="2">
        <v>43018</v>
      </c>
      <c r="C695" s="2" t="s">
        <v>504</v>
      </c>
      <c r="D695" s="2">
        <v>1310001</v>
      </c>
      <c r="E695" s="2" t="s">
        <v>504</v>
      </c>
      <c r="F695" s="2" t="str">
        <f t="shared" si="20"/>
        <v>1430181310001</v>
      </c>
      <c r="G695" s="2" t="s">
        <v>23</v>
      </c>
      <c r="H695" s="4">
        <v>0</v>
      </c>
      <c r="I695" s="4">
        <v>37814.379999999997</v>
      </c>
      <c r="J695" s="4">
        <v>37814.379999999997</v>
      </c>
      <c r="K695" s="4">
        <v>17526.09</v>
      </c>
      <c r="L695" s="4">
        <v>17526.09</v>
      </c>
      <c r="M695" s="4">
        <v>17526.09</v>
      </c>
      <c r="N695" s="4">
        <v>0</v>
      </c>
      <c r="O695" s="4">
        <v>20288.29</v>
      </c>
      <c r="P695">
        <f>INDEX(Full1!J:J,MATCH(F695,Full1!D:D,0))</f>
        <v>17526.09</v>
      </c>
      <c r="Q695" s="6">
        <f t="shared" si="21"/>
        <v>0</v>
      </c>
    </row>
    <row r="696" spans="1:17" hidden="1" x14ac:dyDescent="0.25">
      <c r="A696" s="2">
        <v>1</v>
      </c>
      <c r="B696" s="2">
        <v>43018</v>
      </c>
      <c r="C696" s="2" t="s">
        <v>504</v>
      </c>
      <c r="D696" s="2">
        <v>1310002</v>
      </c>
      <c r="E696" s="2" t="s">
        <v>504</v>
      </c>
      <c r="F696" s="2" t="str">
        <f t="shared" si="20"/>
        <v>1430181310002</v>
      </c>
      <c r="G696" s="2" t="s">
        <v>24</v>
      </c>
      <c r="H696" s="4">
        <v>0</v>
      </c>
      <c r="I696" s="4">
        <v>0</v>
      </c>
      <c r="J696" s="4">
        <v>0</v>
      </c>
      <c r="K696" s="4">
        <v>391.72</v>
      </c>
      <c r="L696" s="4">
        <v>391.72</v>
      </c>
      <c r="M696" s="4">
        <v>391.72</v>
      </c>
      <c r="N696" s="4">
        <v>0</v>
      </c>
      <c r="O696" s="4">
        <v>-391.72</v>
      </c>
      <c r="P696">
        <f>INDEX(Full1!J:J,MATCH(F696,Full1!D:D,0))</f>
        <v>391.72</v>
      </c>
      <c r="Q696" s="6">
        <f t="shared" si="21"/>
        <v>0</v>
      </c>
    </row>
    <row r="697" spans="1:17" hidden="1" x14ac:dyDescent="0.25">
      <c r="A697" s="2">
        <v>1</v>
      </c>
      <c r="B697" s="2">
        <v>43018</v>
      </c>
      <c r="C697" s="2" t="s">
        <v>504</v>
      </c>
      <c r="D697" s="2">
        <v>1310003</v>
      </c>
      <c r="E697" s="2" t="s">
        <v>504</v>
      </c>
      <c r="F697" s="2" t="str">
        <f t="shared" si="20"/>
        <v>1430181310003</v>
      </c>
      <c r="G697" s="2" t="s">
        <v>25</v>
      </c>
      <c r="H697" s="4">
        <v>0</v>
      </c>
      <c r="I697" s="4">
        <v>0</v>
      </c>
      <c r="J697" s="4">
        <v>0</v>
      </c>
      <c r="K697" s="4">
        <v>8358.8700000000008</v>
      </c>
      <c r="L697" s="4">
        <v>8358.8700000000008</v>
      </c>
      <c r="M697" s="4">
        <v>8358.8700000000008</v>
      </c>
      <c r="N697" s="4">
        <v>0</v>
      </c>
      <c r="O697" s="4">
        <v>-8358.8700000000008</v>
      </c>
      <c r="P697">
        <f>INDEX(Full1!J:J,MATCH(F697,Full1!D:D,0))</f>
        <v>8358.8700000000008</v>
      </c>
      <c r="Q697" s="6">
        <f t="shared" si="21"/>
        <v>0</v>
      </c>
    </row>
    <row r="698" spans="1:17" hidden="1" x14ac:dyDescent="0.25">
      <c r="A698" s="2">
        <v>1</v>
      </c>
      <c r="B698" s="2">
        <v>43018</v>
      </c>
      <c r="C698" s="2" t="s">
        <v>504</v>
      </c>
      <c r="D698" s="2">
        <v>1310004</v>
      </c>
      <c r="E698" s="2" t="s">
        <v>504</v>
      </c>
      <c r="F698" s="2" t="str">
        <f t="shared" si="20"/>
        <v>1430181310004</v>
      </c>
      <c r="G698" s="2" t="s">
        <v>26</v>
      </c>
      <c r="H698" s="4">
        <v>0</v>
      </c>
      <c r="I698" s="4">
        <v>0</v>
      </c>
      <c r="J698" s="4">
        <v>0</v>
      </c>
      <c r="K698" s="4">
        <v>6958.51</v>
      </c>
      <c r="L698" s="4">
        <v>6958.51</v>
      </c>
      <c r="M698" s="4">
        <v>6958.51</v>
      </c>
      <c r="N698" s="4">
        <v>0</v>
      </c>
      <c r="O698" s="4">
        <v>-6958.51</v>
      </c>
      <c r="P698">
        <f>INDEX(Full1!J:J,MATCH(F698,Full1!D:D,0))</f>
        <v>6958.51</v>
      </c>
      <c r="Q698" s="6">
        <f t="shared" si="21"/>
        <v>0</v>
      </c>
    </row>
    <row r="699" spans="1:17" hidden="1" x14ac:dyDescent="0.25">
      <c r="A699" s="2">
        <v>1</v>
      </c>
      <c r="B699" s="2">
        <v>43018</v>
      </c>
      <c r="C699" s="2" t="s">
        <v>504</v>
      </c>
      <c r="D699" s="2">
        <v>1310005</v>
      </c>
      <c r="E699" s="2" t="s">
        <v>504</v>
      </c>
      <c r="F699" s="2" t="str">
        <f t="shared" si="20"/>
        <v>1430181310005</v>
      </c>
      <c r="G699" s="2" t="s">
        <v>27</v>
      </c>
      <c r="H699" s="4">
        <v>0</v>
      </c>
      <c r="I699" s="4">
        <v>0</v>
      </c>
      <c r="J699" s="4">
        <v>0</v>
      </c>
      <c r="K699" s="4">
        <v>941.12</v>
      </c>
      <c r="L699" s="4">
        <v>941.12</v>
      </c>
      <c r="M699" s="4">
        <v>941.12</v>
      </c>
      <c r="N699" s="4">
        <v>0</v>
      </c>
      <c r="O699" s="4">
        <v>-941.12</v>
      </c>
      <c r="P699">
        <f>INDEX(Full1!J:J,MATCH(F699,Full1!D:D,0))</f>
        <v>941.12</v>
      </c>
      <c r="Q699" s="6">
        <f t="shared" si="21"/>
        <v>0</v>
      </c>
    </row>
    <row r="700" spans="1:17" hidden="1" x14ac:dyDescent="0.25">
      <c r="A700" s="2">
        <v>1</v>
      </c>
      <c r="B700" s="2">
        <v>43018</v>
      </c>
      <c r="C700" s="2" t="s">
        <v>504</v>
      </c>
      <c r="D700" s="2">
        <v>1500003</v>
      </c>
      <c r="E700" s="2" t="s">
        <v>504</v>
      </c>
      <c r="F700" s="2" t="str">
        <f t="shared" si="20"/>
        <v>1430181500003</v>
      </c>
      <c r="G700" s="2" t="s">
        <v>30</v>
      </c>
      <c r="H700" s="4">
        <v>0</v>
      </c>
      <c r="I700" s="4">
        <v>0</v>
      </c>
      <c r="J700" s="4">
        <v>0</v>
      </c>
      <c r="K700" s="4">
        <v>56.84</v>
      </c>
      <c r="L700" s="4">
        <v>56.84</v>
      </c>
      <c r="M700" s="4">
        <v>56.84</v>
      </c>
      <c r="N700" s="4">
        <v>0</v>
      </c>
      <c r="O700" s="4">
        <v>-56.84</v>
      </c>
      <c r="P700">
        <f>INDEX(Full1!J:J,MATCH(F700,Full1!D:D,0))</f>
        <v>56.84</v>
      </c>
      <c r="Q700" s="6">
        <f t="shared" si="21"/>
        <v>0</v>
      </c>
    </row>
    <row r="701" spans="1:17" hidden="1" x14ac:dyDescent="0.25">
      <c r="A701" s="2">
        <v>1</v>
      </c>
      <c r="B701" s="2">
        <v>43018</v>
      </c>
      <c r="C701" s="2" t="s">
        <v>504</v>
      </c>
      <c r="D701" s="2">
        <v>1600001</v>
      </c>
      <c r="E701" s="2" t="s">
        <v>504</v>
      </c>
      <c r="F701" s="2" t="str">
        <f t="shared" si="20"/>
        <v>1430181600001</v>
      </c>
      <c r="G701" s="2" t="s">
        <v>33</v>
      </c>
      <c r="H701" s="4">
        <v>0</v>
      </c>
      <c r="I701" s="4">
        <v>10071.620000000001</v>
      </c>
      <c r="J701" s="4">
        <v>10071.620000000001</v>
      </c>
      <c r="K701" s="4">
        <v>13064.96</v>
      </c>
      <c r="L701" s="4">
        <v>13064.96</v>
      </c>
      <c r="M701" s="4">
        <v>13064.96</v>
      </c>
      <c r="N701" s="4">
        <v>0</v>
      </c>
      <c r="O701" s="4">
        <v>-2993.34</v>
      </c>
      <c r="P701">
        <f>INDEX(Full1!J:J,MATCH(F701,Full1!D:D,0))</f>
        <v>13064.96</v>
      </c>
      <c r="Q701" s="6">
        <f t="shared" si="21"/>
        <v>0</v>
      </c>
    </row>
    <row r="702" spans="1:17" hidden="1" x14ac:dyDescent="0.25">
      <c r="A702" s="2">
        <v>1</v>
      </c>
      <c r="B702" s="2">
        <v>43019</v>
      </c>
      <c r="C702" s="2" t="s">
        <v>504</v>
      </c>
      <c r="D702" s="2">
        <v>1200101</v>
      </c>
      <c r="E702" s="2" t="s">
        <v>504</v>
      </c>
      <c r="F702" s="2" t="str">
        <f t="shared" si="20"/>
        <v>1430191200101</v>
      </c>
      <c r="G702" s="2" t="s">
        <v>48</v>
      </c>
      <c r="H702" s="4">
        <v>0</v>
      </c>
      <c r="I702" s="4">
        <v>0</v>
      </c>
      <c r="J702" s="4">
        <v>0</v>
      </c>
      <c r="K702" s="4">
        <v>37.31</v>
      </c>
      <c r="L702" s="4">
        <v>37.31</v>
      </c>
      <c r="M702" s="4">
        <v>37.31</v>
      </c>
      <c r="N702" s="4">
        <v>0</v>
      </c>
      <c r="O702" s="4">
        <v>-37.31</v>
      </c>
      <c r="P702">
        <f>INDEX(Full1!J:J,MATCH(F702,Full1!D:D,0))</f>
        <v>37.31</v>
      </c>
      <c r="Q702" s="6">
        <f t="shared" si="21"/>
        <v>0</v>
      </c>
    </row>
    <row r="703" spans="1:17" hidden="1" x14ac:dyDescent="0.25">
      <c r="A703" s="2">
        <v>1</v>
      </c>
      <c r="B703" s="2">
        <v>43019</v>
      </c>
      <c r="C703" s="2" t="s">
        <v>504</v>
      </c>
      <c r="D703" s="2">
        <v>1210001</v>
      </c>
      <c r="E703" s="2" t="s">
        <v>504</v>
      </c>
      <c r="F703" s="2" t="str">
        <f t="shared" si="20"/>
        <v>1430191210001</v>
      </c>
      <c r="G703" s="2" t="s">
        <v>16</v>
      </c>
      <c r="H703" s="4">
        <v>0</v>
      </c>
      <c r="I703" s="4">
        <v>0</v>
      </c>
      <c r="J703" s="4">
        <v>0</v>
      </c>
      <c r="K703" s="4">
        <v>17.11</v>
      </c>
      <c r="L703" s="4">
        <v>17.11</v>
      </c>
      <c r="M703" s="4">
        <v>17.11</v>
      </c>
      <c r="N703" s="4">
        <v>0</v>
      </c>
      <c r="O703" s="4">
        <v>-17.11</v>
      </c>
      <c r="P703">
        <f>INDEX(Full1!J:J,MATCH(F703,Full1!D:D,0))</f>
        <v>17.11</v>
      </c>
      <c r="Q703" s="6">
        <f t="shared" si="21"/>
        <v>0</v>
      </c>
    </row>
    <row r="704" spans="1:17" hidden="1" x14ac:dyDescent="0.25">
      <c r="A704" s="2">
        <v>1</v>
      </c>
      <c r="B704" s="2">
        <v>43019</v>
      </c>
      <c r="C704" s="2" t="s">
        <v>504</v>
      </c>
      <c r="D704" s="2">
        <v>1210101</v>
      </c>
      <c r="E704" s="2" t="s">
        <v>504</v>
      </c>
      <c r="F704" s="2" t="str">
        <f t="shared" si="20"/>
        <v>1430191210101</v>
      </c>
      <c r="G704" s="2" t="s">
        <v>17</v>
      </c>
      <c r="H704" s="4">
        <v>0</v>
      </c>
      <c r="I704" s="4">
        <v>0</v>
      </c>
      <c r="J704" s="4">
        <v>0</v>
      </c>
      <c r="K704" s="4">
        <v>14.24</v>
      </c>
      <c r="L704" s="4">
        <v>14.24</v>
      </c>
      <c r="M704" s="4">
        <v>14.24</v>
      </c>
      <c r="N704" s="4">
        <v>0</v>
      </c>
      <c r="O704" s="4">
        <v>-14.24</v>
      </c>
      <c r="P704">
        <f>INDEX(Full1!J:J,MATCH(F704,Full1!D:D,0))</f>
        <v>14.24</v>
      </c>
      <c r="Q704" s="6">
        <f t="shared" si="21"/>
        <v>0</v>
      </c>
    </row>
    <row r="705" spans="1:17" hidden="1" x14ac:dyDescent="0.25">
      <c r="A705" s="2">
        <v>1</v>
      </c>
      <c r="B705" s="2">
        <v>43019</v>
      </c>
      <c r="C705" s="2" t="s">
        <v>504</v>
      </c>
      <c r="D705" s="2">
        <v>1310001</v>
      </c>
      <c r="E705" s="2" t="s">
        <v>504</v>
      </c>
      <c r="F705" s="2" t="str">
        <f t="shared" si="20"/>
        <v>1430191310001</v>
      </c>
      <c r="G705" s="2" t="s">
        <v>23</v>
      </c>
      <c r="H705" s="4">
        <v>0</v>
      </c>
      <c r="I705" s="4">
        <v>25200</v>
      </c>
      <c r="J705" s="4">
        <v>25200</v>
      </c>
      <c r="K705" s="4">
        <v>0</v>
      </c>
      <c r="L705" s="4">
        <v>0</v>
      </c>
      <c r="M705" s="4">
        <v>0</v>
      </c>
      <c r="N705" s="4">
        <v>0</v>
      </c>
      <c r="O705" s="4">
        <v>25200</v>
      </c>
      <c r="P705">
        <f>INDEX(Full1!J:J,MATCH(F705,Full1!D:D,0))</f>
        <v>0</v>
      </c>
      <c r="Q705" s="6">
        <f t="shared" si="21"/>
        <v>0</v>
      </c>
    </row>
    <row r="706" spans="1:17" hidden="1" x14ac:dyDescent="0.25">
      <c r="A706" s="2">
        <v>1</v>
      </c>
      <c r="B706" s="2">
        <v>43019</v>
      </c>
      <c r="C706" s="2" t="s">
        <v>504</v>
      </c>
      <c r="D706" s="2">
        <v>1600001</v>
      </c>
      <c r="E706" s="2" t="s">
        <v>504</v>
      </c>
      <c r="F706" s="2" t="str">
        <f t="shared" si="20"/>
        <v>1430191600001</v>
      </c>
      <c r="G706" s="2" t="s">
        <v>52</v>
      </c>
      <c r="H706" s="4">
        <v>0</v>
      </c>
      <c r="I706" s="4">
        <v>10800</v>
      </c>
      <c r="J706" s="4">
        <v>10800</v>
      </c>
      <c r="K706" s="4">
        <v>24.98</v>
      </c>
      <c r="L706" s="4">
        <v>24.98</v>
      </c>
      <c r="M706" s="4">
        <v>24.98</v>
      </c>
      <c r="N706" s="4">
        <v>0</v>
      </c>
      <c r="O706" s="4">
        <v>10775.02</v>
      </c>
      <c r="P706">
        <f>INDEX(Full1!J:J,MATCH(F706,Full1!D:D,0))</f>
        <v>24.98</v>
      </c>
      <c r="Q706" s="6">
        <f t="shared" si="21"/>
        <v>0</v>
      </c>
    </row>
    <row r="707" spans="1:17" hidden="1" x14ac:dyDescent="0.25">
      <c r="A707" s="2">
        <v>1</v>
      </c>
      <c r="B707" s="2">
        <v>43020</v>
      </c>
      <c r="C707" s="2" t="s">
        <v>504</v>
      </c>
      <c r="D707" s="2">
        <v>1200101</v>
      </c>
      <c r="E707" s="2" t="s">
        <v>504</v>
      </c>
      <c r="F707" s="2" t="str">
        <f t="shared" ref="F707:F770" si="22">_xlfn.CONCAT(A707,B707,D707)</f>
        <v>1430201200101</v>
      </c>
      <c r="G707" s="2" t="s">
        <v>48</v>
      </c>
      <c r="H707" s="4">
        <v>0</v>
      </c>
      <c r="I707" s="4">
        <v>0</v>
      </c>
      <c r="J707" s="4">
        <v>0</v>
      </c>
      <c r="K707" s="4">
        <v>74.63</v>
      </c>
      <c r="L707" s="4">
        <v>74.63</v>
      </c>
      <c r="M707" s="4">
        <v>74.63</v>
      </c>
      <c r="N707" s="4">
        <v>0</v>
      </c>
      <c r="O707" s="4">
        <v>-74.63</v>
      </c>
      <c r="P707">
        <f>INDEX(Full1!J:J,MATCH(F707,Full1!D:D,0))</f>
        <v>74.63</v>
      </c>
      <c r="Q707" s="6">
        <f t="shared" ref="Q707:Q770" si="23">+L707-P707</f>
        <v>0</v>
      </c>
    </row>
    <row r="708" spans="1:17" hidden="1" x14ac:dyDescent="0.25">
      <c r="A708" s="2">
        <v>1</v>
      </c>
      <c r="B708" s="2">
        <v>43020</v>
      </c>
      <c r="C708" s="2" t="s">
        <v>504</v>
      </c>
      <c r="D708" s="2">
        <v>1210001</v>
      </c>
      <c r="E708" s="2" t="s">
        <v>504</v>
      </c>
      <c r="F708" s="2" t="str">
        <f t="shared" si="22"/>
        <v>1430201210001</v>
      </c>
      <c r="G708" s="2" t="s">
        <v>16</v>
      </c>
      <c r="H708" s="4">
        <v>0</v>
      </c>
      <c r="I708" s="4">
        <v>0</v>
      </c>
      <c r="J708" s="4">
        <v>0</v>
      </c>
      <c r="K708" s="4">
        <v>34.22</v>
      </c>
      <c r="L708" s="4">
        <v>34.22</v>
      </c>
      <c r="M708" s="4">
        <v>34.22</v>
      </c>
      <c r="N708" s="4">
        <v>0</v>
      </c>
      <c r="O708" s="4">
        <v>-34.22</v>
      </c>
      <c r="P708">
        <f>INDEX(Full1!J:J,MATCH(F708,Full1!D:D,0))</f>
        <v>34.22</v>
      </c>
      <c r="Q708" s="6">
        <f t="shared" si="23"/>
        <v>0</v>
      </c>
    </row>
    <row r="709" spans="1:17" hidden="1" x14ac:dyDescent="0.25">
      <c r="A709" s="2">
        <v>1</v>
      </c>
      <c r="B709" s="2">
        <v>43020</v>
      </c>
      <c r="C709" s="2" t="s">
        <v>504</v>
      </c>
      <c r="D709" s="2">
        <v>1210101</v>
      </c>
      <c r="E709" s="2" t="s">
        <v>504</v>
      </c>
      <c r="F709" s="2" t="str">
        <f t="shared" si="22"/>
        <v>1430201210101</v>
      </c>
      <c r="G709" s="2" t="s">
        <v>93</v>
      </c>
      <c r="H709" s="4">
        <v>0</v>
      </c>
      <c r="I709" s="4">
        <v>0</v>
      </c>
      <c r="J709" s="4">
        <v>0</v>
      </c>
      <c r="K709" s="4">
        <v>29.26</v>
      </c>
      <c r="L709" s="4">
        <v>29.26</v>
      </c>
      <c r="M709" s="4">
        <v>29.26</v>
      </c>
      <c r="N709" s="4">
        <v>0</v>
      </c>
      <c r="O709" s="4">
        <v>-29.26</v>
      </c>
      <c r="P709">
        <f>INDEX(Full1!J:J,MATCH(F709,Full1!D:D,0))</f>
        <v>29.26</v>
      </c>
      <c r="Q709" s="6">
        <f t="shared" si="23"/>
        <v>0</v>
      </c>
    </row>
    <row r="710" spans="1:17" hidden="1" x14ac:dyDescent="0.25">
      <c r="A710" s="2">
        <v>1</v>
      </c>
      <c r="B710" s="2">
        <v>43020</v>
      </c>
      <c r="C710" s="2" t="s">
        <v>504</v>
      </c>
      <c r="D710" s="2">
        <v>1310001</v>
      </c>
      <c r="E710" s="2" t="s">
        <v>504</v>
      </c>
      <c r="F710" s="2" t="str">
        <f t="shared" si="22"/>
        <v>1430201310001</v>
      </c>
      <c r="G710" s="2" t="s">
        <v>23</v>
      </c>
      <c r="H710" s="4">
        <v>0</v>
      </c>
      <c r="I710" s="4">
        <v>25200</v>
      </c>
      <c r="J710" s="4">
        <v>25200</v>
      </c>
      <c r="K710" s="4">
        <v>0</v>
      </c>
      <c r="L710" s="4">
        <v>0</v>
      </c>
      <c r="M710" s="4">
        <v>0</v>
      </c>
      <c r="N710" s="4">
        <v>0</v>
      </c>
      <c r="O710" s="4">
        <v>25200</v>
      </c>
      <c r="P710">
        <f>INDEX(Full1!J:J,MATCH(F710,Full1!D:D,0))</f>
        <v>0</v>
      </c>
      <c r="Q710" s="6">
        <f t="shared" si="23"/>
        <v>0</v>
      </c>
    </row>
    <row r="711" spans="1:17" hidden="1" x14ac:dyDescent="0.25">
      <c r="A711" s="2">
        <v>1</v>
      </c>
      <c r="B711" s="2">
        <v>43020</v>
      </c>
      <c r="C711" s="2" t="s">
        <v>504</v>
      </c>
      <c r="D711" s="2">
        <v>1600001</v>
      </c>
      <c r="E711" s="2" t="s">
        <v>504</v>
      </c>
      <c r="F711" s="2" t="str">
        <f t="shared" si="22"/>
        <v>1430201600001</v>
      </c>
      <c r="G711" s="2" t="s">
        <v>52</v>
      </c>
      <c r="H711" s="4">
        <v>0</v>
      </c>
      <c r="I711" s="4">
        <v>10800</v>
      </c>
      <c r="J711" s="4">
        <v>10800</v>
      </c>
      <c r="K711" s="4">
        <v>50.25</v>
      </c>
      <c r="L711" s="4">
        <v>50.25</v>
      </c>
      <c r="M711" s="4">
        <v>50.25</v>
      </c>
      <c r="N711" s="4">
        <v>0</v>
      </c>
      <c r="O711" s="4">
        <v>10749.75</v>
      </c>
      <c r="P711">
        <f>INDEX(Full1!J:J,MATCH(F711,Full1!D:D,0))</f>
        <v>50.25</v>
      </c>
      <c r="Q711" s="6">
        <f t="shared" si="23"/>
        <v>0</v>
      </c>
    </row>
    <row r="712" spans="1:17" hidden="1" x14ac:dyDescent="0.25">
      <c r="A712" s="2">
        <v>1</v>
      </c>
      <c r="B712" s="2">
        <v>43021</v>
      </c>
      <c r="C712" s="2" t="s">
        <v>504</v>
      </c>
      <c r="D712" s="2">
        <v>1200101</v>
      </c>
      <c r="E712" s="2" t="s">
        <v>504</v>
      </c>
      <c r="F712" s="2" t="str">
        <f t="shared" si="22"/>
        <v>1430211200101</v>
      </c>
      <c r="G712" s="2" t="s">
        <v>48</v>
      </c>
      <c r="H712" s="4">
        <v>0</v>
      </c>
      <c r="I712" s="4">
        <v>0</v>
      </c>
      <c r="J712" s="4">
        <v>0</v>
      </c>
      <c r="K712" s="4">
        <v>708.96</v>
      </c>
      <c r="L712" s="4">
        <v>708.96</v>
      </c>
      <c r="M712" s="4">
        <v>708.96</v>
      </c>
      <c r="N712" s="4">
        <v>0</v>
      </c>
      <c r="O712" s="4">
        <v>-708.96</v>
      </c>
      <c r="P712">
        <f>INDEX(Full1!J:J,MATCH(F712,Full1!D:D,0))</f>
        <v>708.96</v>
      </c>
      <c r="Q712" s="6">
        <f t="shared" si="23"/>
        <v>0</v>
      </c>
    </row>
    <row r="713" spans="1:17" hidden="1" x14ac:dyDescent="0.25">
      <c r="A713" s="2">
        <v>1</v>
      </c>
      <c r="B713" s="2">
        <v>43021</v>
      </c>
      <c r="C713" s="2" t="s">
        <v>504</v>
      </c>
      <c r="D713" s="2">
        <v>1200601</v>
      </c>
      <c r="E713" s="2" t="s">
        <v>504</v>
      </c>
      <c r="F713" s="2" t="str">
        <f t="shared" si="22"/>
        <v>1430211200601</v>
      </c>
      <c r="G713" s="2" t="s">
        <v>53</v>
      </c>
      <c r="H713" s="4">
        <v>0</v>
      </c>
      <c r="I713" s="4">
        <v>0</v>
      </c>
      <c r="J713" s="4">
        <v>0</v>
      </c>
      <c r="K713" s="4">
        <v>45.21</v>
      </c>
      <c r="L713" s="4">
        <v>45.21</v>
      </c>
      <c r="M713" s="4">
        <v>45.21</v>
      </c>
      <c r="N713" s="4">
        <v>0</v>
      </c>
      <c r="O713" s="4">
        <v>-45.21</v>
      </c>
      <c r="P713">
        <f>INDEX(Full1!J:J,MATCH(F713,Full1!D:D,0))</f>
        <v>45.21</v>
      </c>
      <c r="Q713" s="6">
        <f t="shared" si="23"/>
        <v>0</v>
      </c>
    </row>
    <row r="714" spans="1:17" hidden="1" x14ac:dyDescent="0.25">
      <c r="A714" s="2">
        <v>1</v>
      </c>
      <c r="B714" s="2">
        <v>43021</v>
      </c>
      <c r="C714" s="2" t="s">
        <v>504</v>
      </c>
      <c r="D714" s="2">
        <v>1210001</v>
      </c>
      <c r="E714" s="2" t="s">
        <v>504</v>
      </c>
      <c r="F714" s="2" t="str">
        <f t="shared" si="22"/>
        <v>1430211210001</v>
      </c>
      <c r="G714" s="2" t="s">
        <v>16</v>
      </c>
      <c r="H714" s="4">
        <v>0</v>
      </c>
      <c r="I714" s="4">
        <v>0</v>
      </c>
      <c r="J714" s="4">
        <v>0</v>
      </c>
      <c r="K714" s="4">
        <v>325.08</v>
      </c>
      <c r="L714" s="4">
        <v>325.08</v>
      </c>
      <c r="M714" s="4">
        <v>325.08</v>
      </c>
      <c r="N714" s="4">
        <v>0</v>
      </c>
      <c r="O714" s="4">
        <v>-325.08</v>
      </c>
      <c r="P714">
        <f>INDEX(Full1!J:J,MATCH(F714,Full1!D:D,0))</f>
        <v>325.08</v>
      </c>
      <c r="Q714" s="6">
        <f t="shared" si="23"/>
        <v>0</v>
      </c>
    </row>
    <row r="715" spans="1:17" hidden="1" x14ac:dyDescent="0.25">
      <c r="A715" s="2">
        <v>1</v>
      </c>
      <c r="B715" s="2">
        <v>43021</v>
      </c>
      <c r="C715" s="2" t="s">
        <v>504</v>
      </c>
      <c r="D715" s="2">
        <v>1210101</v>
      </c>
      <c r="E715" s="2" t="s">
        <v>504</v>
      </c>
      <c r="F715" s="2" t="str">
        <f t="shared" si="22"/>
        <v>1430211210101</v>
      </c>
      <c r="G715" s="2" t="s">
        <v>93</v>
      </c>
      <c r="H715" s="4">
        <v>0</v>
      </c>
      <c r="I715" s="4">
        <v>0</v>
      </c>
      <c r="J715" s="4">
        <v>0</v>
      </c>
      <c r="K715" s="4">
        <v>270.62</v>
      </c>
      <c r="L715" s="4">
        <v>270.62</v>
      </c>
      <c r="M715" s="4">
        <v>270.62</v>
      </c>
      <c r="N715" s="4">
        <v>0</v>
      </c>
      <c r="O715" s="4">
        <v>-270.62</v>
      </c>
      <c r="P715">
        <f>INDEX(Full1!J:J,MATCH(F715,Full1!D:D,0))</f>
        <v>270.62</v>
      </c>
      <c r="Q715" s="6">
        <f t="shared" si="23"/>
        <v>0</v>
      </c>
    </row>
    <row r="716" spans="1:17" hidden="1" x14ac:dyDescent="0.25">
      <c r="A716" s="2">
        <v>1</v>
      </c>
      <c r="B716" s="2">
        <v>43021</v>
      </c>
      <c r="C716" s="2" t="s">
        <v>504</v>
      </c>
      <c r="D716" s="2">
        <v>1310001</v>
      </c>
      <c r="E716" s="2" t="s">
        <v>504</v>
      </c>
      <c r="F716" s="2" t="str">
        <f t="shared" si="22"/>
        <v>1430211310001</v>
      </c>
      <c r="G716" s="2" t="s">
        <v>23</v>
      </c>
      <c r="H716" s="4">
        <v>0</v>
      </c>
      <c r="I716" s="4">
        <v>25200</v>
      </c>
      <c r="J716" s="4">
        <v>25200</v>
      </c>
      <c r="K716" s="4">
        <v>0</v>
      </c>
      <c r="L716" s="4">
        <v>0</v>
      </c>
      <c r="M716" s="4">
        <v>0</v>
      </c>
      <c r="N716" s="4">
        <v>0</v>
      </c>
      <c r="O716" s="4">
        <v>25200</v>
      </c>
      <c r="P716">
        <f>INDEX(Full1!J:J,MATCH(F716,Full1!D:D,0))</f>
        <v>0</v>
      </c>
      <c r="Q716" s="6">
        <f t="shared" si="23"/>
        <v>0</v>
      </c>
    </row>
    <row r="717" spans="1:17" hidden="1" x14ac:dyDescent="0.25">
      <c r="A717" s="2">
        <v>1</v>
      </c>
      <c r="B717" s="2">
        <v>43021</v>
      </c>
      <c r="C717" s="2" t="s">
        <v>504</v>
      </c>
      <c r="D717" s="2">
        <v>1600001</v>
      </c>
      <c r="E717" s="2" t="s">
        <v>504</v>
      </c>
      <c r="F717" s="2" t="str">
        <f t="shared" si="22"/>
        <v>1430211600001</v>
      </c>
      <c r="G717" s="2" t="s">
        <v>52</v>
      </c>
      <c r="H717" s="4">
        <v>0</v>
      </c>
      <c r="I717" s="4">
        <v>10800</v>
      </c>
      <c r="J717" s="4">
        <v>10800</v>
      </c>
      <c r="K717" s="4">
        <v>490.89</v>
      </c>
      <c r="L717" s="4">
        <v>490.89</v>
      </c>
      <c r="M717" s="4">
        <v>490.89</v>
      </c>
      <c r="N717" s="4">
        <v>0</v>
      </c>
      <c r="O717" s="4">
        <v>10309.11</v>
      </c>
      <c r="P717">
        <f>INDEX(Full1!J:J,MATCH(F717,Full1!D:D,0))</f>
        <v>490.89</v>
      </c>
      <c r="Q717" s="6">
        <f t="shared" si="23"/>
        <v>0</v>
      </c>
    </row>
    <row r="718" spans="1:17" hidden="1" x14ac:dyDescent="0.25">
      <c r="A718" s="2">
        <v>1</v>
      </c>
      <c r="B718" s="2">
        <v>43111</v>
      </c>
      <c r="C718" s="2" t="s">
        <v>504</v>
      </c>
      <c r="D718" s="2">
        <v>1310001</v>
      </c>
      <c r="E718" s="2" t="s">
        <v>504</v>
      </c>
      <c r="F718" s="2" t="str">
        <f t="shared" si="22"/>
        <v>1431111310001</v>
      </c>
      <c r="G718" s="2" t="s">
        <v>23</v>
      </c>
      <c r="H718" s="4">
        <v>407.36</v>
      </c>
      <c r="I718" s="4">
        <v>-407.36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>
        <f>INDEX(Full1!J:J,MATCH(F718,Full1!D:D,0))</f>
        <v>0</v>
      </c>
      <c r="Q718" s="6">
        <f t="shared" si="23"/>
        <v>0</v>
      </c>
    </row>
    <row r="719" spans="1:17" hidden="1" x14ac:dyDescent="0.25">
      <c r="A719" s="2">
        <v>1</v>
      </c>
      <c r="B719" s="2">
        <v>43111</v>
      </c>
      <c r="C719" s="2" t="s">
        <v>504</v>
      </c>
      <c r="D719" s="2">
        <v>1600001</v>
      </c>
      <c r="E719" s="2" t="s">
        <v>504</v>
      </c>
      <c r="F719" s="2" t="str">
        <f t="shared" si="22"/>
        <v>1431111600001</v>
      </c>
      <c r="G719" s="2" t="s">
        <v>33</v>
      </c>
      <c r="H719" s="4">
        <v>128.52000000000001</v>
      </c>
      <c r="I719" s="4">
        <v>-128.52000000000001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>
        <f>INDEX(Full1!J:J,MATCH(F719,Full1!D:D,0))</f>
        <v>0</v>
      </c>
      <c r="Q719" s="6">
        <f t="shared" si="23"/>
        <v>0</v>
      </c>
    </row>
    <row r="720" spans="1:17" hidden="1" x14ac:dyDescent="0.25">
      <c r="A720" s="2">
        <v>1</v>
      </c>
      <c r="B720" s="2">
        <v>43112</v>
      </c>
      <c r="C720" s="2" t="s">
        <v>504</v>
      </c>
      <c r="D720" s="2">
        <v>1310001</v>
      </c>
      <c r="E720" s="2" t="s">
        <v>504</v>
      </c>
      <c r="F720" s="2" t="str">
        <f t="shared" si="22"/>
        <v>1431121310001</v>
      </c>
      <c r="G720" s="2" t="s">
        <v>23</v>
      </c>
      <c r="H720" s="4">
        <v>101.84</v>
      </c>
      <c r="I720" s="4">
        <v>-101.84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>
        <f>INDEX(Full1!J:J,MATCH(F720,Full1!D:D,0))</f>
        <v>0</v>
      </c>
      <c r="Q720" s="6">
        <f t="shared" si="23"/>
        <v>0</v>
      </c>
    </row>
    <row r="721" spans="1:17" hidden="1" x14ac:dyDescent="0.25">
      <c r="A721" s="2">
        <v>1</v>
      </c>
      <c r="B721" s="2">
        <v>43112</v>
      </c>
      <c r="C721" s="2" t="s">
        <v>504</v>
      </c>
      <c r="D721" s="2">
        <v>1600001</v>
      </c>
      <c r="E721" s="2" t="s">
        <v>504</v>
      </c>
      <c r="F721" s="2" t="str">
        <f t="shared" si="22"/>
        <v>1431121600001</v>
      </c>
      <c r="G721" s="2" t="s">
        <v>33</v>
      </c>
      <c r="H721" s="4">
        <v>32.130000000000003</v>
      </c>
      <c r="I721" s="4">
        <v>-32.130000000000003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>
        <f>INDEX(Full1!J:J,MATCH(F721,Full1!D:D,0))</f>
        <v>0</v>
      </c>
      <c r="Q721" s="6">
        <f t="shared" si="23"/>
        <v>0</v>
      </c>
    </row>
    <row r="722" spans="1:17" hidden="1" x14ac:dyDescent="0.25">
      <c r="A722" s="2">
        <v>1</v>
      </c>
      <c r="B722" s="2">
        <v>43114</v>
      </c>
      <c r="C722" s="2" t="s">
        <v>504</v>
      </c>
      <c r="D722" s="2">
        <v>1310001</v>
      </c>
      <c r="E722" s="2" t="s">
        <v>504</v>
      </c>
      <c r="F722" s="2" t="str">
        <f t="shared" si="22"/>
        <v>1431141310001</v>
      </c>
      <c r="G722" s="2" t="s">
        <v>23</v>
      </c>
      <c r="H722" s="4">
        <v>101.84</v>
      </c>
      <c r="I722" s="4">
        <v>-101.84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>
        <f>INDEX(Full1!J:J,MATCH(F722,Full1!D:D,0))</f>
        <v>0</v>
      </c>
      <c r="Q722" s="6">
        <f t="shared" si="23"/>
        <v>0</v>
      </c>
    </row>
    <row r="723" spans="1:17" hidden="1" x14ac:dyDescent="0.25">
      <c r="A723" s="2">
        <v>1</v>
      </c>
      <c r="B723" s="2">
        <v>43114</v>
      </c>
      <c r="C723" s="2" t="s">
        <v>504</v>
      </c>
      <c r="D723" s="2">
        <v>1600001</v>
      </c>
      <c r="E723" s="2" t="s">
        <v>504</v>
      </c>
      <c r="F723" s="2" t="str">
        <f t="shared" si="22"/>
        <v>1431141600001</v>
      </c>
      <c r="G723" s="2" t="s">
        <v>33</v>
      </c>
      <c r="H723" s="4">
        <v>32.130000000000003</v>
      </c>
      <c r="I723" s="4">
        <v>-32.130000000000003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>
        <f>INDEX(Full1!J:J,MATCH(F723,Full1!D:D,0))</f>
        <v>0</v>
      </c>
      <c r="Q723" s="6">
        <f t="shared" si="23"/>
        <v>0</v>
      </c>
    </row>
    <row r="724" spans="1:17" hidden="1" x14ac:dyDescent="0.25">
      <c r="A724" s="2">
        <v>1</v>
      </c>
      <c r="B724" s="2">
        <v>43201</v>
      </c>
      <c r="C724" s="2" t="s">
        <v>505</v>
      </c>
      <c r="D724" s="2">
        <v>2220001</v>
      </c>
      <c r="E724" s="2" t="s">
        <v>505</v>
      </c>
      <c r="F724" s="2" t="str">
        <f t="shared" si="22"/>
        <v>1432012220001</v>
      </c>
      <c r="G724" s="2" t="s">
        <v>39</v>
      </c>
      <c r="H724" s="4">
        <v>1100</v>
      </c>
      <c r="I724" s="4">
        <v>0</v>
      </c>
      <c r="J724" s="4">
        <v>1100</v>
      </c>
      <c r="K724" s="4">
        <v>839.13</v>
      </c>
      <c r="L724" s="4">
        <v>488.17</v>
      </c>
      <c r="M724" s="4">
        <v>488.17</v>
      </c>
      <c r="N724" s="4">
        <v>0</v>
      </c>
      <c r="O724" s="4">
        <v>611.83000000000004</v>
      </c>
      <c r="P724">
        <f>INDEX(Full1!J:J,MATCH(F724,Full1!D:D,0))</f>
        <v>488.17</v>
      </c>
      <c r="Q724" s="6">
        <f t="shared" si="23"/>
        <v>0</v>
      </c>
    </row>
    <row r="725" spans="1:17" hidden="1" x14ac:dyDescent="0.25">
      <c r="A725" s="2">
        <v>1</v>
      </c>
      <c r="B725" s="2">
        <v>43301</v>
      </c>
      <c r="C725" s="2" t="s">
        <v>505</v>
      </c>
      <c r="D725" s="2">
        <v>2060001</v>
      </c>
      <c r="E725" s="2" t="s">
        <v>505</v>
      </c>
      <c r="F725" s="2" t="str">
        <f t="shared" si="22"/>
        <v>1433012060001</v>
      </c>
      <c r="G725" s="2" t="s">
        <v>34</v>
      </c>
      <c r="H725" s="4">
        <v>363</v>
      </c>
      <c r="I725" s="4">
        <v>0</v>
      </c>
      <c r="J725" s="4">
        <v>363</v>
      </c>
      <c r="K725" s="4">
        <v>363</v>
      </c>
      <c r="L725" s="4">
        <v>275</v>
      </c>
      <c r="M725" s="4">
        <v>275</v>
      </c>
      <c r="N725" s="4">
        <v>0</v>
      </c>
      <c r="O725" s="4">
        <v>88</v>
      </c>
      <c r="P725">
        <f>INDEX(Full1!J:J,MATCH(F725,Full1!D:D,0))</f>
        <v>275</v>
      </c>
      <c r="Q725" s="6">
        <f t="shared" si="23"/>
        <v>0</v>
      </c>
    </row>
    <row r="726" spans="1:17" hidden="1" x14ac:dyDescent="0.25">
      <c r="A726" s="2">
        <v>1</v>
      </c>
      <c r="B726" s="2">
        <v>43301</v>
      </c>
      <c r="C726" s="2" t="s">
        <v>505</v>
      </c>
      <c r="D726" s="2">
        <v>2160001</v>
      </c>
      <c r="E726" s="2" t="s">
        <v>505</v>
      </c>
      <c r="F726" s="2" t="str">
        <f t="shared" si="22"/>
        <v>1433012160001</v>
      </c>
      <c r="G726" s="2" t="s">
        <v>35</v>
      </c>
      <c r="H726" s="4">
        <v>50</v>
      </c>
      <c r="I726" s="4">
        <v>0</v>
      </c>
      <c r="J726" s="4">
        <v>50</v>
      </c>
      <c r="K726" s="4">
        <v>0</v>
      </c>
      <c r="L726" s="4">
        <v>0</v>
      </c>
      <c r="M726" s="4">
        <v>0</v>
      </c>
      <c r="N726" s="4">
        <v>0</v>
      </c>
      <c r="O726" s="4">
        <v>50</v>
      </c>
      <c r="P726">
        <f>INDEX(Full1!J:J,MATCH(F726,Full1!D:D,0))</f>
        <v>0</v>
      </c>
      <c r="Q726" s="6">
        <f t="shared" si="23"/>
        <v>0</v>
      </c>
    </row>
    <row r="727" spans="1:17" hidden="1" x14ac:dyDescent="0.25">
      <c r="A727" s="2">
        <v>1</v>
      </c>
      <c r="B727" s="2">
        <v>43301</v>
      </c>
      <c r="C727" s="2" t="s">
        <v>505</v>
      </c>
      <c r="D727" s="2">
        <v>2160002</v>
      </c>
      <c r="E727" s="2" t="s">
        <v>505</v>
      </c>
      <c r="F727" s="2" t="str">
        <f t="shared" si="22"/>
        <v>1433012160002</v>
      </c>
      <c r="G727" s="2" t="s">
        <v>36</v>
      </c>
      <c r="H727" s="4">
        <v>50</v>
      </c>
      <c r="I727" s="4">
        <v>0</v>
      </c>
      <c r="J727" s="4">
        <v>50</v>
      </c>
      <c r="K727" s="4">
        <v>0</v>
      </c>
      <c r="L727" s="4">
        <v>0</v>
      </c>
      <c r="M727" s="4">
        <v>0</v>
      </c>
      <c r="N727" s="4">
        <v>0</v>
      </c>
      <c r="O727" s="4">
        <v>50</v>
      </c>
      <c r="P727">
        <f>INDEX(Full1!J:J,MATCH(F727,Full1!D:D,0))</f>
        <v>0</v>
      </c>
      <c r="Q727" s="6">
        <f t="shared" si="23"/>
        <v>0</v>
      </c>
    </row>
    <row r="728" spans="1:17" hidden="1" x14ac:dyDescent="0.25">
      <c r="A728" s="2">
        <v>1</v>
      </c>
      <c r="B728" s="2">
        <v>43301</v>
      </c>
      <c r="C728" s="2" t="s">
        <v>505</v>
      </c>
      <c r="D728" s="2">
        <v>2200001</v>
      </c>
      <c r="E728" s="2" t="s">
        <v>505</v>
      </c>
      <c r="F728" s="2" t="str">
        <f t="shared" si="22"/>
        <v>1433012200001</v>
      </c>
      <c r="G728" s="2" t="s">
        <v>37</v>
      </c>
      <c r="H728" s="4">
        <v>0</v>
      </c>
      <c r="I728" s="4">
        <v>0</v>
      </c>
      <c r="J728" s="4">
        <v>0</v>
      </c>
      <c r="K728" s="4">
        <v>47.36</v>
      </c>
      <c r="L728" s="4">
        <v>47.36</v>
      </c>
      <c r="M728" s="4">
        <v>47.36</v>
      </c>
      <c r="N728" s="4">
        <v>0</v>
      </c>
      <c r="O728" s="4">
        <v>-47.36</v>
      </c>
      <c r="P728">
        <f>INDEX(Full1!J:J,MATCH(F728,Full1!D:D,0))</f>
        <v>47.36</v>
      </c>
      <c r="Q728" s="6">
        <f t="shared" si="23"/>
        <v>0</v>
      </c>
    </row>
    <row r="729" spans="1:17" hidden="1" x14ac:dyDescent="0.25">
      <c r="A729" s="2">
        <v>1</v>
      </c>
      <c r="B729" s="2">
        <v>43301</v>
      </c>
      <c r="C729" s="2" t="s">
        <v>505</v>
      </c>
      <c r="D729" s="2">
        <v>2200010</v>
      </c>
      <c r="E729" s="2" t="s">
        <v>505</v>
      </c>
      <c r="F729" s="2" t="str">
        <f t="shared" si="22"/>
        <v>1433012200010</v>
      </c>
      <c r="G729" s="2" t="s">
        <v>38</v>
      </c>
      <c r="H729" s="4">
        <v>758.98</v>
      </c>
      <c r="I729" s="4">
        <v>0</v>
      </c>
      <c r="J729" s="4">
        <v>758.98</v>
      </c>
      <c r="K729" s="4">
        <v>817.96</v>
      </c>
      <c r="L729" s="4">
        <v>615.16</v>
      </c>
      <c r="M729" s="4">
        <v>615.16</v>
      </c>
      <c r="N729" s="4">
        <v>0</v>
      </c>
      <c r="O729" s="4">
        <v>143.82</v>
      </c>
      <c r="P729">
        <f>INDEX(Full1!J:J,MATCH(F729,Full1!D:D,0))</f>
        <v>615.16</v>
      </c>
      <c r="Q729" s="6">
        <f t="shared" si="23"/>
        <v>0</v>
      </c>
    </row>
    <row r="730" spans="1:17" hidden="1" x14ac:dyDescent="0.25">
      <c r="A730" s="2">
        <v>1</v>
      </c>
      <c r="B730" s="2">
        <v>43301</v>
      </c>
      <c r="C730" s="2" t="s">
        <v>505</v>
      </c>
      <c r="D730" s="2">
        <v>2220001</v>
      </c>
      <c r="E730" s="2" t="s">
        <v>505</v>
      </c>
      <c r="F730" s="2" t="str">
        <f t="shared" si="22"/>
        <v>1433012220001</v>
      </c>
      <c r="G730" s="2" t="s">
        <v>39</v>
      </c>
      <c r="H730" s="4">
        <v>1000</v>
      </c>
      <c r="I730" s="4">
        <v>0</v>
      </c>
      <c r="J730" s="4">
        <v>1000</v>
      </c>
      <c r="K730" s="4">
        <v>698.52</v>
      </c>
      <c r="L730" s="4">
        <v>464.27</v>
      </c>
      <c r="M730" s="4">
        <v>464.27</v>
      </c>
      <c r="N730" s="4">
        <v>0</v>
      </c>
      <c r="O730" s="4">
        <v>535.73</v>
      </c>
      <c r="P730">
        <f>INDEX(Full1!J:J,MATCH(F730,Full1!D:D,0))</f>
        <v>464.27</v>
      </c>
      <c r="Q730" s="6">
        <f t="shared" si="23"/>
        <v>0</v>
      </c>
    </row>
    <row r="731" spans="1:17" hidden="1" x14ac:dyDescent="0.25">
      <c r="A731" s="2">
        <v>1</v>
      </c>
      <c r="B731" s="2">
        <v>43901</v>
      </c>
      <c r="C731" s="2" t="s">
        <v>504</v>
      </c>
      <c r="D731" s="2">
        <v>1310001</v>
      </c>
      <c r="E731" s="2" t="s">
        <v>504</v>
      </c>
      <c r="F731" s="2" t="str">
        <f t="shared" si="22"/>
        <v>1439011310001</v>
      </c>
      <c r="G731" s="2" t="s">
        <v>23</v>
      </c>
      <c r="H731" s="4">
        <v>310.83</v>
      </c>
      <c r="I731" s="4">
        <v>0</v>
      </c>
      <c r="J731" s="4">
        <v>310.83</v>
      </c>
      <c r="K731" s="4">
        <v>0</v>
      </c>
      <c r="L731" s="4">
        <v>0</v>
      </c>
      <c r="M731" s="4">
        <v>0</v>
      </c>
      <c r="N731" s="4">
        <v>0</v>
      </c>
      <c r="O731" s="4">
        <v>310.83</v>
      </c>
      <c r="P731">
        <f>INDEX(Full1!J:J,MATCH(F731,Full1!D:D,0))</f>
        <v>0</v>
      </c>
      <c r="Q731" s="6">
        <f t="shared" si="23"/>
        <v>0</v>
      </c>
    </row>
    <row r="732" spans="1:17" hidden="1" x14ac:dyDescent="0.25">
      <c r="A732" s="2">
        <v>1</v>
      </c>
      <c r="B732" s="2">
        <v>43901</v>
      </c>
      <c r="C732" s="2" t="s">
        <v>504</v>
      </c>
      <c r="D732" s="2">
        <v>1310003</v>
      </c>
      <c r="E732" s="2" t="s">
        <v>504</v>
      </c>
      <c r="F732" s="2" t="str">
        <f t="shared" si="22"/>
        <v>1439011310003</v>
      </c>
      <c r="G732" s="2" t="s">
        <v>25</v>
      </c>
      <c r="H732" s="4">
        <v>148.25</v>
      </c>
      <c r="I732" s="4">
        <v>0</v>
      </c>
      <c r="J732" s="4">
        <v>148.25</v>
      </c>
      <c r="K732" s="4">
        <v>0</v>
      </c>
      <c r="L732" s="4">
        <v>0</v>
      </c>
      <c r="M732" s="4">
        <v>0</v>
      </c>
      <c r="N732" s="4">
        <v>0</v>
      </c>
      <c r="O732" s="4">
        <v>148.25</v>
      </c>
      <c r="P732">
        <f>INDEX(Full1!J:J,MATCH(F732,Full1!D:D,0))</f>
        <v>0</v>
      </c>
      <c r="Q732" s="6">
        <f t="shared" si="23"/>
        <v>0</v>
      </c>
    </row>
    <row r="733" spans="1:17" hidden="1" x14ac:dyDescent="0.25">
      <c r="A733" s="2">
        <v>1</v>
      </c>
      <c r="B733" s="2">
        <v>43901</v>
      </c>
      <c r="C733" s="2" t="s">
        <v>504</v>
      </c>
      <c r="D733" s="2">
        <v>1310004</v>
      </c>
      <c r="E733" s="2" t="s">
        <v>504</v>
      </c>
      <c r="F733" s="2" t="str">
        <f t="shared" si="22"/>
        <v>1439011310004</v>
      </c>
      <c r="G733" s="2" t="s">
        <v>26</v>
      </c>
      <c r="H733" s="4">
        <v>123.42</v>
      </c>
      <c r="I733" s="4">
        <v>0</v>
      </c>
      <c r="J733" s="4">
        <v>123.42</v>
      </c>
      <c r="K733" s="4">
        <v>0</v>
      </c>
      <c r="L733" s="4">
        <v>0</v>
      </c>
      <c r="M733" s="4">
        <v>0</v>
      </c>
      <c r="N733" s="4">
        <v>0</v>
      </c>
      <c r="O733" s="4">
        <v>123.42</v>
      </c>
      <c r="P733">
        <f>INDEX(Full1!J:J,MATCH(F733,Full1!D:D,0))</f>
        <v>0</v>
      </c>
      <c r="Q733" s="6">
        <f t="shared" si="23"/>
        <v>0</v>
      </c>
    </row>
    <row r="734" spans="1:17" hidden="1" x14ac:dyDescent="0.25">
      <c r="A734" s="2">
        <v>1</v>
      </c>
      <c r="B734" s="2">
        <v>43901</v>
      </c>
      <c r="C734" s="2" t="s">
        <v>504</v>
      </c>
      <c r="D734" s="2">
        <v>1600001</v>
      </c>
      <c r="E734" s="2" t="s">
        <v>504</v>
      </c>
      <c r="F734" s="2" t="str">
        <f t="shared" si="22"/>
        <v>1439011600001</v>
      </c>
      <c r="G734" s="2" t="s">
        <v>33</v>
      </c>
      <c r="H734" s="4">
        <v>190.77</v>
      </c>
      <c r="I734" s="4">
        <v>0</v>
      </c>
      <c r="J734" s="4">
        <v>190.77</v>
      </c>
      <c r="K734" s="4">
        <v>0</v>
      </c>
      <c r="L734" s="4">
        <v>0</v>
      </c>
      <c r="M734" s="4">
        <v>0</v>
      </c>
      <c r="N734" s="4">
        <v>0</v>
      </c>
      <c r="O734" s="4">
        <v>190.77</v>
      </c>
      <c r="P734">
        <f>INDEX(Full1!J:J,MATCH(F734,Full1!D:D,0))</f>
        <v>0</v>
      </c>
      <c r="Q734" s="6">
        <f t="shared" si="23"/>
        <v>0</v>
      </c>
    </row>
    <row r="735" spans="1:17" hidden="1" x14ac:dyDescent="0.25">
      <c r="A735" s="2">
        <v>1</v>
      </c>
      <c r="B735" s="2">
        <v>43902</v>
      </c>
      <c r="C735" s="2" t="s">
        <v>504</v>
      </c>
      <c r="D735" s="2">
        <v>1310001</v>
      </c>
      <c r="E735" s="2" t="s">
        <v>504</v>
      </c>
      <c r="F735" s="2" t="str">
        <f t="shared" si="22"/>
        <v>1439021310001</v>
      </c>
      <c r="G735" s="2" t="s">
        <v>23</v>
      </c>
      <c r="H735" s="4">
        <v>310.83</v>
      </c>
      <c r="I735" s="4">
        <v>0</v>
      </c>
      <c r="J735" s="4">
        <v>310.83</v>
      </c>
      <c r="K735" s="4">
        <v>0</v>
      </c>
      <c r="L735" s="4">
        <v>0</v>
      </c>
      <c r="M735" s="4">
        <v>0</v>
      </c>
      <c r="N735" s="4">
        <v>0</v>
      </c>
      <c r="O735" s="4">
        <v>310.83</v>
      </c>
      <c r="P735">
        <f>INDEX(Full1!J:J,MATCH(F735,Full1!D:D,0))</f>
        <v>0</v>
      </c>
      <c r="Q735" s="6">
        <f t="shared" si="23"/>
        <v>0</v>
      </c>
    </row>
    <row r="736" spans="1:17" hidden="1" x14ac:dyDescent="0.25">
      <c r="A736" s="2">
        <v>1</v>
      </c>
      <c r="B736" s="2">
        <v>43902</v>
      </c>
      <c r="C736" s="2" t="s">
        <v>504</v>
      </c>
      <c r="D736" s="2">
        <v>1310003</v>
      </c>
      <c r="E736" s="2" t="s">
        <v>504</v>
      </c>
      <c r="F736" s="2" t="str">
        <f t="shared" si="22"/>
        <v>1439021310003</v>
      </c>
      <c r="G736" s="2" t="s">
        <v>25</v>
      </c>
      <c r="H736" s="4">
        <v>148.25</v>
      </c>
      <c r="I736" s="4">
        <v>0</v>
      </c>
      <c r="J736" s="4">
        <v>148.25</v>
      </c>
      <c r="K736" s="4">
        <v>0</v>
      </c>
      <c r="L736" s="4">
        <v>0</v>
      </c>
      <c r="M736" s="4">
        <v>0</v>
      </c>
      <c r="N736" s="4">
        <v>0</v>
      </c>
      <c r="O736" s="4">
        <v>148.25</v>
      </c>
      <c r="P736">
        <f>INDEX(Full1!J:J,MATCH(F736,Full1!D:D,0))</f>
        <v>0</v>
      </c>
      <c r="Q736" s="6">
        <f t="shared" si="23"/>
        <v>0</v>
      </c>
    </row>
    <row r="737" spans="1:17" hidden="1" x14ac:dyDescent="0.25">
      <c r="A737" s="2">
        <v>1</v>
      </c>
      <c r="B737" s="2">
        <v>43902</v>
      </c>
      <c r="C737" s="2" t="s">
        <v>504</v>
      </c>
      <c r="D737" s="2">
        <v>1310004</v>
      </c>
      <c r="E737" s="2" t="s">
        <v>504</v>
      </c>
      <c r="F737" s="2" t="str">
        <f t="shared" si="22"/>
        <v>1439021310004</v>
      </c>
      <c r="G737" s="2" t="s">
        <v>26</v>
      </c>
      <c r="H737" s="4">
        <v>123.42</v>
      </c>
      <c r="I737" s="4">
        <v>0</v>
      </c>
      <c r="J737" s="4">
        <v>123.42</v>
      </c>
      <c r="K737" s="4">
        <v>0</v>
      </c>
      <c r="L737" s="4">
        <v>0</v>
      </c>
      <c r="M737" s="4">
        <v>0</v>
      </c>
      <c r="N737" s="4">
        <v>0</v>
      </c>
      <c r="O737" s="4">
        <v>123.42</v>
      </c>
      <c r="P737">
        <f>INDEX(Full1!J:J,MATCH(F737,Full1!D:D,0))</f>
        <v>0</v>
      </c>
      <c r="Q737" s="6">
        <f t="shared" si="23"/>
        <v>0</v>
      </c>
    </row>
    <row r="738" spans="1:17" hidden="1" x14ac:dyDescent="0.25">
      <c r="A738" s="2">
        <v>1</v>
      </c>
      <c r="B738" s="2">
        <v>43902</v>
      </c>
      <c r="C738" s="2" t="s">
        <v>504</v>
      </c>
      <c r="D738" s="2">
        <v>1600001</v>
      </c>
      <c r="E738" s="2" t="s">
        <v>504</v>
      </c>
      <c r="F738" s="2" t="str">
        <f t="shared" si="22"/>
        <v>1439021600001</v>
      </c>
      <c r="G738" s="2" t="s">
        <v>33</v>
      </c>
      <c r="H738" s="4">
        <v>190.77</v>
      </c>
      <c r="I738" s="4">
        <v>0</v>
      </c>
      <c r="J738" s="4">
        <v>190.77</v>
      </c>
      <c r="K738" s="4">
        <v>0</v>
      </c>
      <c r="L738" s="4">
        <v>0</v>
      </c>
      <c r="M738" s="4">
        <v>0</v>
      </c>
      <c r="N738" s="4">
        <v>0</v>
      </c>
      <c r="O738" s="4">
        <v>190.77</v>
      </c>
      <c r="P738">
        <f>INDEX(Full1!J:J,MATCH(F738,Full1!D:D,0))</f>
        <v>0</v>
      </c>
      <c r="Q738" s="6">
        <f t="shared" si="23"/>
        <v>0</v>
      </c>
    </row>
    <row r="739" spans="1:17" hidden="1" x14ac:dyDescent="0.25">
      <c r="A739" s="2">
        <v>1</v>
      </c>
      <c r="B739" s="2">
        <v>43903</v>
      </c>
      <c r="C739" s="2" t="s">
        <v>504</v>
      </c>
      <c r="D739" s="2">
        <v>1310001</v>
      </c>
      <c r="E739" s="2" t="s">
        <v>504</v>
      </c>
      <c r="F739" s="2" t="str">
        <f t="shared" si="22"/>
        <v>1439031310001</v>
      </c>
      <c r="G739" s="2" t="s">
        <v>23</v>
      </c>
      <c r="H739" s="4">
        <v>310.83</v>
      </c>
      <c r="I739" s="4">
        <v>0</v>
      </c>
      <c r="J739" s="4">
        <v>310.83</v>
      </c>
      <c r="K739" s="4">
        <v>0</v>
      </c>
      <c r="L739" s="4">
        <v>0</v>
      </c>
      <c r="M739" s="4">
        <v>0</v>
      </c>
      <c r="N739" s="4">
        <v>0</v>
      </c>
      <c r="O739" s="4">
        <v>310.83</v>
      </c>
      <c r="P739">
        <f>INDEX(Full1!J:J,MATCH(F739,Full1!D:D,0))</f>
        <v>0</v>
      </c>
      <c r="Q739" s="6">
        <f t="shared" si="23"/>
        <v>0</v>
      </c>
    </row>
    <row r="740" spans="1:17" hidden="1" x14ac:dyDescent="0.25">
      <c r="A740" s="2">
        <v>1</v>
      </c>
      <c r="B740" s="2">
        <v>43903</v>
      </c>
      <c r="C740" s="2" t="s">
        <v>504</v>
      </c>
      <c r="D740" s="2">
        <v>1310003</v>
      </c>
      <c r="E740" s="2" t="s">
        <v>504</v>
      </c>
      <c r="F740" s="2" t="str">
        <f t="shared" si="22"/>
        <v>1439031310003</v>
      </c>
      <c r="G740" s="2" t="s">
        <v>25</v>
      </c>
      <c r="H740" s="4">
        <v>148.25</v>
      </c>
      <c r="I740" s="4">
        <v>0</v>
      </c>
      <c r="J740" s="4">
        <v>148.25</v>
      </c>
      <c r="K740" s="4">
        <v>0</v>
      </c>
      <c r="L740" s="4">
        <v>0</v>
      </c>
      <c r="M740" s="4">
        <v>0</v>
      </c>
      <c r="N740" s="4">
        <v>0</v>
      </c>
      <c r="O740" s="4">
        <v>148.25</v>
      </c>
      <c r="P740">
        <f>INDEX(Full1!J:J,MATCH(F740,Full1!D:D,0))</f>
        <v>0</v>
      </c>
      <c r="Q740" s="6">
        <f t="shared" si="23"/>
        <v>0</v>
      </c>
    </row>
    <row r="741" spans="1:17" hidden="1" x14ac:dyDescent="0.25">
      <c r="A741" s="2">
        <v>1</v>
      </c>
      <c r="B741" s="2">
        <v>43903</v>
      </c>
      <c r="C741" s="2" t="s">
        <v>504</v>
      </c>
      <c r="D741" s="2">
        <v>1310004</v>
      </c>
      <c r="E741" s="2" t="s">
        <v>504</v>
      </c>
      <c r="F741" s="2" t="str">
        <f t="shared" si="22"/>
        <v>1439031310004</v>
      </c>
      <c r="G741" s="2" t="s">
        <v>26</v>
      </c>
      <c r="H741" s="4">
        <v>123.42</v>
      </c>
      <c r="I741" s="4">
        <v>0</v>
      </c>
      <c r="J741" s="4">
        <v>123.42</v>
      </c>
      <c r="K741" s="4">
        <v>0</v>
      </c>
      <c r="L741" s="4">
        <v>0</v>
      </c>
      <c r="M741" s="4">
        <v>0</v>
      </c>
      <c r="N741" s="4">
        <v>0</v>
      </c>
      <c r="O741" s="4">
        <v>123.42</v>
      </c>
      <c r="P741">
        <f>INDEX(Full1!J:J,MATCH(F741,Full1!D:D,0))</f>
        <v>0</v>
      </c>
      <c r="Q741" s="6">
        <f t="shared" si="23"/>
        <v>0</v>
      </c>
    </row>
    <row r="742" spans="1:17" hidden="1" x14ac:dyDescent="0.25">
      <c r="A742" s="2">
        <v>1</v>
      </c>
      <c r="B742" s="2">
        <v>43903</v>
      </c>
      <c r="C742" s="2" t="s">
        <v>504</v>
      </c>
      <c r="D742" s="2">
        <v>1600001</v>
      </c>
      <c r="E742" s="2" t="s">
        <v>504</v>
      </c>
      <c r="F742" s="2" t="str">
        <f t="shared" si="22"/>
        <v>1439031600001</v>
      </c>
      <c r="G742" s="2" t="s">
        <v>33</v>
      </c>
      <c r="H742" s="4">
        <v>190.77</v>
      </c>
      <c r="I742" s="4">
        <v>0</v>
      </c>
      <c r="J742" s="4">
        <v>190.77</v>
      </c>
      <c r="K742" s="4">
        <v>0</v>
      </c>
      <c r="L742" s="4">
        <v>0</v>
      </c>
      <c r="M742" s="4">
        <v>0</v>
      </c>
      <c r="N742" s="4">
        <v>0</v>
      </c>
      <c r="O742" s="4">
        <v>190.77</v>
      </c>
      <c r="P742">
        <f>INDEX(Full1!J:J,MATCH(F742,Full1!D:D,0))</f>
        <v>0</v>
      </c>
      <c r="Q742" s="6">
        <f t="shared" si="23"/>
        <v>0</v>
      </c>
    </row>
    <row r="743" spans="1:17" hidden="1" x14ac:dyDescent="0.25">
      <c r="A743" s="2">
        <v>1</v>
      </c>
      <c r="B743" s="2">
        <v>43904</v>
      </c>
      <c r="C743" s="2" t="s">
        <v>504</v>
      </c>
      <c r="D743" s="2">
        <v>1310001</v>
      </c>
      <c r="E743" s="2" t="s">
        <v>504</v>
      </c>
      <c r="F743" s="2" t="str">
        <f t="shared" si="22"/>
        <v>1439041310001</v>
      </c>
      <c r="G743" s="2" t="s">
        <v>23</v>
      </c>
      <c r="H743" s="4">
        <v>310.83</v>
      </c>
      <c r="I743" s="4">
        <v>0</v>
      </c>
      <c r="J743" s="4">
        <v>310.83</v>
      </c>
      <c r="K743" s="4">
        <v>0</v>
      </c>
      <c r="L743" s="4">
        <v>0</v>
      </c>
      <c r="M743" s="4">
        <v>0</v>
      </c>
      <c r="N743" s="4">
        <v>0</v>
      </c>
      <c r="O743" s="4">
        <v>310.83</v>
      </c>
      <c r="P743">
        <f>INDEX(Full1!J:J,MATCH(F743,Full1!D:D,0))</f>
        <v>0</v>
      </c>
      <c r="Q743" s="6">
        <f t="shared" si="23"/>
        <v>0</v>
      </c>
    </row>
    <row r="744" spans="1:17" hidden="1" x14ac:dyDescent="0.25">
      <c r="A744" s="2">
        <v>1</v>
      </c>
      <c r="B744" s="2">
        <v>43904</v>
      </c>
      <c r="C744" s="2" t="s">
        <v>504</v>
      </c>
      <c r="D744" s="2">
        <v>1310003</v>
      </c>
      <c r="E744" s="2" t="s">
        <v>504</v>
      </c>
      <c r="F744" s="2" t="str">
        <f t="shared" si="22"/>
        <v>1439041310003</v>
      </c>
      <c r="G744" s="2" t="s">
        <v>25</v>
      </c>
      <c r="H744" s="4">
        <v>148.25</v>
      </c>
      <c r="I744" s="4">
        <v>0</v>
      </c>
      <c r="J744" s="4">
        <v>148.25</v>
      </c>
      <c r="K744" s="4">
        <v>0</v>
      </c>
      <c r="L744" s="4">
        <v>0</v>
      </c>
      <c r="M744" s="4">
        <v>0</v>
      </c>
      <c r="N744" s="4">
        <v>0</v>
      </c>
      <c r="O744" s="4">
        <v>148.25</v>
      </c>
      <c r="P744">
        <f>INDEX(Full1!J:J,MATCH(F744,Full1!D:D,0))</f>
        <v>0</v>
      </c>
      <c r="Q744" s="6">
        <f t="shared" si="23"/>
        <v>0</v>
      </c>
    </row>
    <row r="745" spans="1:17" hidden="1" x14ac:dyDescent="0.25">
      <c r="A745" s="2">
        <v>1</v>
      </c>
      <c r="B745" s="2">
        <v>43904</v>
      </c>
      <c r="C745" s="2" t="s">
        <v>504</v>
      </c>
      <c r="D745" s="2">
        <v>1310004</v>
      </c>
      <c r="E745" s="2" t="s">
        <v>504</v>
      </c>
      <c r="F745" s="2" t="str">
        <f t="shared" si="22"/>
        <v>1439041310004</v>
      </c>
      <c r="G745" s="2" t="s">
        <v>26</v>
      </c>
      <c r="H745" s="4">
        <v>123.42</v>
      </c>
      <c r="I745" s="4">
        <v>0</v>
      </c>
      <c r="J745" s="4">
        <v>123.42</v>
      </c>
      <c r="K745" s="4">
        <v>0</v>
      </c>
      <c r="L745" s="4">
        <v>0</v>
      </c>
      <c r="M745" s="4">
        <v>0</v>
      </c>
      <c r="N745" s="4">
        <v>0</v>
      </c>
      <c r="O745" s="4">
        <v>123.42</v>
      </c>
      <c r="P745">
        <f>INDEX(Full1!J:J,MATCH(F745,Full1!D:D,0))</f>
        <v>0</v>
      </c>
      <c r="Q745" s="6">
        <f t="shared" si="23"/>
        <v>0</v>
      </c>
    </row>
    <row r="746" spans="1:17" hidden="1" x14ac:dyDescent="0.25">
      <c r="A746" s="2">
        <v>1</v>
      </c>
      <c r="B746" s="2">
        <v>43904</v>
      </c>
      <c r="C746" s="2" t="s">
        <v>504</v>
      </c>
      <c r="D746" s="2">
        <v>1600001</v>
      </c>
      <c r="E746" s="2" t="s">
        <v>504</v>
      </c>
      <c r="F746" s="2" t="str">
        <f t="shared" si="22"/>
        <v>1439041600001</v>
      </c>
      <c r="G746" s="2" t="s">
        <v>33</v>
      </c>
      <c r="H746" s="4">
        <v>190.77</v>
      </c>
      <c r="I746" s="4">
        <v>0</v>
      </c>
      <c r="J746" s="4">
        <v>190.77</v>
      </c>
      <c r="K746" s="4">
        <v>0</v>
      </c>
      <c r="L746" s="4">
        <v>0</v>
      </c>
      <c r="M746" s="4">
        <v>0</v>
      </c>
      <c r="N746" s="4">
        <v>0</v>
      </c>
      <c r="O746" s="4">
        <v>190.77</v>
      </c>
      <c r="P746">
        <f>INDEX(Full1!J:J,MATCH(F746,Full1!D:D,0))</f>
        <v>0</v>
      </c>
      <c r="Q746" s="6">
        <f t="shared" si="23"/>
        <v>0</v>
      </c>
    </row>
    <row r="747" spans="1:17" hidden="1" x14ac:dyDescent="0.25">
      <c r="A747" s="2">
        <v>1</v>
      </c>
      <c r="B747" s="2">
        <v>44200</v>
      </c>
      <c r="C747" s="2" t="s">
        <v>505</v>
      </c>
      <c r="D747" s="2">
        <v>2220001</v>
      </c>
      <c r="E747" s="2" t="s">
        <v>505</v>
      </c>
      <c r="F747" s="2" t="str">
        <f t="shared" si="22"/>
        <v>1442002220001</v>
      </c>
      <c r="G747" s="2" t="s">
        <v>39</v>
      </c>
      <c r="H747" s="4">
        <v>300</v>
      </c>
      <c r="I747" s="4">
        <v>0</v>
      </c>
      <c r="J747" s="4">
        <v>300</v>
      </c>
      <c r="K747" s="4">
        <v>190.87</v>
      </c>
      <c r="L747" s="4">
        <v>125.46</v>
      </c>
      <c r="M747" s="4">
        <v>125.46</v>
      </c>
      <c r="N747" s="4">
        <v>0</v>
      </c>
      <c r="O747" s="4">
        <v>174.54</v>
      </c>
      <c r="P747">
        <f>INDEX(Full1!J:J,MATCH(F747,Full1!D:D,0))</f>
        <v>125.46</v>
      </c>
      <c r="Q747" s="6">
        <f t="shared" si="23"/>
        <v>0</v>
      </c>
    </row>
    <row r="748" spans="1:17" hidden="1" x14ac:dyDescent="0.25">
      <c r="A748" s="2">
        <v>1</v>
      </c>
      <c r="B748" s="2">
        <v>45901</v>
      </c>
      <c r="C748" s="2" t="s">
        <v>504</v>
      </c>
      <c r="D748" s="2">
        <v>1300001</v>
      </c>
      <c r="E748" s="2" t="s">
        <v>504</v>
      </c>
      <c r="F748" s="2" t="str">
        <f t="shared" si="22"/>
        <v>1459011300001</v>
      </c>
      <c r="G748" s="2" t="s">
        <v>18</v>
      </c>
      <c r="H748" s="4">
        <v>9612.5499999999993</v>
      </c>
      <c r="I748" s="4">
        <v>0</v>
      </c>
      <c r="J748" s="4">
        <v>9612.5499999999993</v>
      </c>
      <c r="K748" s="4">
        <v>8963.5</v>
      </c>
      <c r="L748" s="4">
        <v>8963.5</v>
      </c>
      <c r="M748" s="4">
        <v>8963.5</v>
      </c>
      <c r="N748" s="4">
        <v>0</v>
      </c>
      <c r="O748" s="4">
        <v>649.04999999999995</v>
      </c>
      <c r="P748">
        <f>INDEX(Full1!J:J,MATCH(F748,Full1!D:D,0))</f>
        <v>8963.5</v>
      </c>
      <c r="Q748" s="6">
        <f t="shared" si="23"/>
        <v>0</v>
      </c>
    </row>
    <row r="749" spans="1:17" hidden="1" x14ac:dyDescent="0.25">
      <c r="A749" s="2">
        <v>1</v>
      </c>
      <c r="B749" s="2">
        <v>45901</v>
      </c>
      <c r="C749" s="2" t="s">
        <v>504</v>
      </c>
      <c r="D749" s="2">
        <v>1300002</v>
      </c>
      <c r="E749" s="2" t="s">
        <v>504</v>
      </c>
      <c r="F749" s="2" t="str">
        <f t="shared" si="22"/>
        <v>1459011300002</v>
      </c>
      <c r="G749" s="2" t="s">
        <v>19</v>
      </c>
      <c r="H749" s="4">
        <v>1748.04</v>
      </c>
      <c r="I749" s="4">
        <v>0</v>
      </c>
      <c r="J749" s="4">
        <v>1748.04</v>
      </c>
      <c r="K749" s="4">
        <v>1765.12</v>
      </c>
      <c r="L749" s="4">
        <v>1765.12</v>
      </c>
      <c r="M749" s="4">
        <v>1765.12</v>
      </c>
      <c r="N749" s="4">
        <v>0</v>
      </c>
      <c r="O749" s="4">
        <v>-17.079999999999998</v>
      </c>
      <c r="P749">
        <f>INDEX(Full1!J:J,MATCH(F749,Full1!D:D,0))</f>
        <v>1765.12</v>
      </c>
      <c r="Q749" s="6">
        <f t="shared" si="23"/>
        <v>0</v>
      </c>
    </row>
    <row r="750" spans="1:17" hidden="1" x14ac:dyDescent="0.25">
      <c r="A750" s="2">
        <v>1</v>
      </c>
      <c r="B750" s="2">
        <v>45901</v>
      </c>
      <c r="C750" s="2" t="s">
        <v>504</v>
      </c>
      <c r="D750" s="2">
        <v>1300101</v>
      </c>
      <c r="E750" s="2" t="s">
        <v>504</v>
      </c>
      <c r="F750" s="2" t="str">
        <f t="shared" si="22"/>
        <v>1459011300101</v>
      </c>
      <c r="G750" s="2" t="s">
        <v>20</v>
      </c>
      <c r="H750" s="4">
        <v>800</v>
      </c>
      <c r="I750" s="4">
        <v>0</v>
      </c>
      <c r="J750" s="4">
        <v>800</v>
      </c>
      <c r="K750" s="4">
        <v>1641.75</v>
      </c>
      <c r="L750" s="4">
        <v>1641.75</v>
      </c>
      <c r="M750" s="4">
        <v>1641.75</v>
      </c>
      <c r="N750" s="4">
        <v>0</v>
      </c>
      <c r="O750" s="4">
        <v>-841.75</v>
      </c>
      <c r="P750">
        <f>INDEX(Full1!J:J,MATCH(F750,Full1!D:D,0))</f>
        <v>1641.75</v>
      </c>
      <c r="Q750" s="6">
        <f t="shared" si="23"/>
        <v>0</v>
      </c>
    </row>
    <row r="751" spans="1:17" hidden="1" x14ac:dyDescent="0.25">
      <c r="A751" s="2">
        <v>1</v>
      </c>
      <c r="B751" s="2">
        <v>45901</v>
      </c>
      <c r="C751" s="2" t="s">
        <v>504</v>
      </c>
      <c r="D751" s="2">
        <v>1300201</v>
      </c>
      <c r="E751" s="2" t="s">
        <v>504</v>
      </c>
      <c r="F751" s="2" t="str">
        <f t="shared" si="22"/>
        <v>1459011300201</v>
      </c>
      <c r="G751" s="2" t="s">
        <v>21</v>
      </c>
      <c r="H751" s="4">
        <v>5348.07</v>
      </c>
      <c r="I751" s="4">
        <v>0</v>
      </c>
      <c r="J751" s="4">
        <v>5348.07</v>
      </c>
      <c r="K751" s="4">
        <v>4985.12</v>
      </c>
      <c r="L751" s="4">
        <v>4985.12</v>
      </c>
      <c r="M751" s="4">
        <v>4985.12</v>
      </c>
      <c r="N751" s="4">
        <v>0</v>
      </c>
      <c r="O751" s="4">
        <v>362.95</v>
      </c>
      <c r="P751">
        <f>INDEX(Full1!J:J,MATCH(F751,Full1!D:D,0))</f>
        <v>4985.12</v>
      </c>
      <c r="Q751" s="6">
        <f t="shared" si="23"/>
        <v>0</v>
      </c>
    </row>
    <row r="752" spans="1:17" hidden="1" x14ac:dyDescent="0.25">
      <c r="A752" s="2">
        <v>1</v>
      </c>
      <c r="B752" s="2">
        <v>45901</v>
      </c>
      <c r="C752" s="2" t="s">
        <v>504</v>
      </c>
      <c r="D752" s="2">
        <v>1300202</v>
      </c>
      <c r="E752" s="2" t="s">
        <v>504</v>
      </c>
      <c r="F752" s="2" t="str">
        <f t="shared" si="22"/>
        <v>1459011300202</v>
      </c>
      <c r="G752" s="2" t="s">
        <v>22</v>
      </c>
      <c r="H752" s="4">
        <v>5723.9</v>
      </c>
      <c r="I752" s="4">
        <v>0</v>
      </c>
      <c r="J752" s="4">
        <v>5723.9</v>
      </c>
      <c r="K752" s="4">
        <v>5335.4</v>
      </c>
      <c r="L752" s="4">
        <v>5335.4</v>
      </c>
      <c r="M752" s="4">
        <v>5335.4</v>
      </c>
      <c r="N752" s="4">
        <v>0</v>
      </c>
      <c r="O752" s="4">
        <v>388.5</v>
      </c>
      <c r="P752">
        <f>INDEX(Full1!J:J,MATCH(F752,Full1!D:D,0))</f>
        <v>5335.4</v>
      </c>
      <c r="Q752" s="6">
        <f t="shared" si="23"/>
        <v>0</v>
      </c>
    </row>
    <row r="753" spans="1:17" hidden="1" x14ac:dyDescent="0.25">
      <c r="A753" s="2">
        <v>1</v>
      </c>
      <c r="B753" s="2">
        <v>45901</v>
      </c>
      <c r="C753" s="2" t="s">
        <v>504</v>
      </c>
      <c r="D753" s="2">
        <v>1310001</v>
      </c>
      <c r="E753" s="2" t="s">
        <v>504</v>
      </c>
      <c r="F753" s="2" t="str">
        <f t="shared" si="22"/>
        <v>1459011310001</v>
      </c>
      <c r="G753" s="2" t="s">
        <v>23</v>
      </c>
      <c r="H753" s="4">
        <v>0</v>
      </c>
      <c r="I753" s="4">
        <v>0</v>
      </c>
      <c r="J753" s="4">
        <v>0</v>
      </c>
      <c r="K753" s="4">
        <v>958.6</v>
      </c>
      <c r="L753" s="4">
        <v>958.6</v>
      </c>
      <c r="M753" s="4">
        <v>958.6</v>
      </c>
      <c r="N753" s="4">
        <v>0</v>
      </c>
      <c r="O753" s="4">
        <v>-958.6</v>
      </c>
      <c r="P753">
        <f>INDEX(Full1!J:J,MATCH(F753,Full1!D:D,0))</f>
        <v>958.6</v>
      </c>
      <c r="Q753" s="6">
        <f t="shared" si="23"/>
        <v>0</v>
      </c>
    </row>
    <row r="754" spans="1:17" hidden="1" x14ac:dyDescent="0.25">
      <c r="A754" s="2">
        <v>1</v>
      </c>
      <c r="B754" s="2">
        <v>45901</v>
      </c>
      <c r="C754" s="2" t="s">
        <v>504</v>
      </c>
      <c r="D754" s="2">
        <v>1310003</v>
      </c>
      <c r="E754" s="2" t="s">
        <v>504</v>
      </c>
      <c r="F754" s="2" t="str">
        <f t="shared" si="22"/>
        <v>1459011310003</v>
      </c>
      <c r="G754" s="2" t="s">
        <v>25</v>
      </c>
      <c r="H754" s="4">
        <v>0</v>
      </c>
      <c r="I754" s="4">
        <v>0</v>
      </c>
      <c r="J754" s="4">
        <v>0</v>
      </c>
      <c r="K754" s="4">
        <v>482.31</v>
      </c>
      <c r="L754" s="4">
        <v>482.31</v>
      </c>
      <c r="M754" s="4">
        <v>482.31</v>
      </c>
      <c r="N754" s="4">
        <v>0</v>
      </c>
      <c r="O754" s="4">
        <v>-482.31</v>
      </c>
      <c r="P754">
        <f>INDEX(Full1!J:J,MATCH(F754,Full1!D:D,0))</f>
        <v>482.31</v>
      </c>
      <c r="Q754" s="6">
        <f t="shared" si="23"/>
        <v>0</v>
      </c>
    </row>
    <row r="755" spans="1:17" hidden="1" x14ac:dyDescent="0.25">
      <c r="A755" s="2">
        <v>1</v>
      </c>
      <c r="B755" s="2">
        <v>45901</v>
      </c>
      <c r="C755" s="2" t="s">
        <v>504</v>
      </c>
      <c r="D755" s="2">
        <v>1310004</v>
      </c>
      <c r="E755" s="2" t="s">
        <v>504</v>
      </c>
      <c r="F755" s="2" t="str">
        <f t="shared" si="22"/>
        <v>1459011310004</v>
      </c>
      <c r="G755" s="2" t="s">
        <v>26</v>
      </c>
      <c r="H755" s="4">
        <v>0</v>
      </c>
      <c r="I755" s="4">
        <v>0</v>
      </c>
      <c r="J755" s="4">
        <v>0</v>
      </c>
      <c r="K755" s="4">
        <v>516.20000000000005</v>
      </c>
      <c r="L755" s="4">
        <v>516.20000000000005</v>
      </c>
      <c r="M755" s="4">
        <v>516.20000000000005</v>
      </c>
      <c r="N755" s="4">
        <v>0</v>
      </c>
      <c r="O755" s="4">
        <v>-516.20000000000005</v>
      </c>
      <c r="P755">
        <f>INDEX(Full1!J:J,MATCH(F755,Full1!D:D,0))</f>
        <v>516.20000000000005</v>
      </c>
      <c r="Q755" s="6">
        <f t="shared" si="23"/>
        <v>0</v>
      </c>
    </row>
    <row r="756" spans="1:17" hidden="1" x14ac:dyDescent="0.25">
      <c r="A756" s="2">
        <v>1</v>
      </c>
      <c r="B756" s="2">
        <v>45901</v>
      </c>
      <c r="C756" s="2" t="s">
        <v>504</v>
      </c>
      <c r="D756" s="2">
        <v>1310005</v>
      </c>
      <c r="E756" s="2" t="s">
        <v>504</v>
      </c>
      <c r="F756" s="2" t="str">
        <f t="shared" si="22"/>
        <v>1459011310005</v>
      </c>
      <c r="G756" s="2" t="s">
        <v>27</v>
      </c>
      <c r="H756" s="4">
        <v>0</v>
      </c>
      <c r="I756" s="4">
        <v>0</v>
      </c>
      <c r="J756" s="4">
        <v>0</v>
      </c>
      <c r="K756" s="4">
        <v>62.37</v>
      </c>
      <c r="L756" s="4">
        <v>62.37</v>
      </c>
      <c r="M756" s="4">
        <v>62.37</v>
      </c>
      <c r="N756" s="4">
        <v>0</v>
      </c>
      <c r="O756" s="4">
        <v>-62.37</v>
      </c>
      <c r="P756">
        <f>INDEX(Full1!J:J,MATCH(F756,Full1!D:D,0))</f>
        <v>62.37</v>
      </c>
      <c r="Q756" s="6">
        <f t="shared" si="23"/>
        <v>0</v>
      </c>
    </row>
    <row r="757" spans="1:17" hidden="1" x14ac:dyDescent="0.25">
      <c r="A757" s="2">
        <v>1</v>
      </c>
      <c r="B757" s="2">
        <v>45901</v>
      </c>
      <c r="C757" s="2" t="s">
        <v>504</v>
      </c>
      <c r="D757" s="2">
        <v>1500002</v>
      </c>
      <c r="E757" s="2" t="s">
        <v>504</v>
      </c>
      <c r="F757" s="2" t="str">
        <f t="shared" si="22"/>
        <v>1459011500002</v>
      </c>
      <c r="G757" s="2" t="s">
        <v>29</v>
      </c>
      <c r="H757" s="4">
        <v>0</v>
      </c>
      <c r="I757" s="4">
        <v>0</v>
      </c>
      <c r="J757" s="4">
        <v>0</v>
      </c>
      <c r="K757" s="4">
        <v>2607.12</v>
      </c>
      <c r="L757" s="4">
        <v>2607.12</v>
      </c>
      <c r="M757" s="4">
        <v>2607.12</v>
      </c>
      <c r="N757" s="4">
        <v>0</v>
      </c>
      <c r="O757" s="4">
        <v>-2607.12</v>
      </c>
      <c r="P757">
        <f>INDEX(Full1!J:J,MATCH(F757,Full1!D:D,0))</f>
        <v>2607.12</v>
      </c>
      <c r="Q757" s="6">
        <f t="shared" si="23"/>
        <v>0</v>
      </c>
    </row>
    <row r="758" spans="1:17" hidden="1" x14ac:dyDescent="0.25">
      <c r="A758" s="2">
        <v>1</v>
      </c>
      <c r="B758" s="2">
        <v>45901</v>
      </c>
      <c r="C758" s="2" t="s">
        <v>504</v>
      </c>
      <c r="D758" s="2">
        <v>1500003</v>
      </c>
      <c r="E758" s="2" t="s">
        <v>504</v>
      </c>
      <c r="F758" s="2" t="str">
        <f t="shared" si="22"/>
        <v>1459011500003</v>
      </c>
      <c r="G758" s="2" t="s">
        <v>30</v>
      </c>
      <c r="H758" s="4">
        <v>0</v>
      </c>
      <c r="I758" s="4">
        <v>0</v>
      </c>
      <c r="J758" s="4">
        <v>0</v>
      </c>
      <c r="K758" s="4">
        <v>275.45999999999998</v>
      </c>
      <c r="L758" s="4">
        <v>275.45999999999998</v>
      </c>
      <c r="M758" s="4">
        <v>275.45999999999998</v>
      </c>
      <c r="N758" s="4">
        <v>0</v>
      </c>
      <c r="O758" s="4">
        <v>-275.45999999999998</v>
      </c>
      <c r="P758">
        <f>INDEX(Full1!J:J,MATCH(F758,Full1!D:D,0))</f>
        <v>275.45999999999998</v>
      </c>
      <c r="Q758" s="6">
        <f t="shared" si="23"/>
        <v>0</v>
      </c>
    </row>
    <row r="759" spans="1:17" hidden="1" x14ac:dyDescent="0.25">
      <c r="A759" s="2">
        <v>1</v>
      </c>
      <c r="B759" s="2">
        <v>45901</v>
      </c>
      <c r="C759" s="2" t="s">
        <v>504</v>
      </c>
      <c r="D759" s="2">
        <v>1510002</v>
      </c>
      <c r="E759" s="2" t="s">
        <v>504</v>
      </c>
      <c r="F759" s="2" t="str">
        <f t="shared" si="22"/>
        <v>1459011510002</v>
      </c>
      <c r="G759" s="2" t="s">
        <v>32</v>
      </c>
      <c r="H759" s="4">
        <v>200</v>
      </c>
      <c r="I759" s="4">
        <v>0</v>
      </c>
      <c r="J759" s="4">
        <v>200</v>
      </c>
      <c r="K759" s="4">
        <v>613.01</v>
      </c>
      <c r="L759" s="4">
        <v>613.01</v>
      </c>
      <c r="M759" s="4">
        <v>613.01</v>
      </c>
      <c r="N759" s="4">
        <v>0</v>
      </c>
      <c r="O759" s="4">
        <v>-413.01</v>
      </c>
      <c r="P759">
        <f>INDEX(Full1!J:J,MATCH(F759,Full1!D:D,0))</f>
        <v>613.01</v>
      </c>
      <c r="Q759" s="6">
        <f t="shared" si="23"/>
        <v>0</v>
      </c>
    </row>
    <row r="760" spans="1:17" hidden="1" x14ac:dyDescent="0.25">
      <c r="A760" s="2">
        <v>1</v>
      </c>
      <c r="B760" s="2">
        <v>45901</v>
      </c>
      <c r="C760" s="2" t="s">
        <v>504</v>
      </c>
      <c r="D760" s="2">
        <v>1600001</v>
      </c>
      <c r="E760" s="2" t="s">
        <v>504</v>
      </c>
      <c r="F760" s="2" t="str">
        <f t="shared" si="22"/>
        <v>1459011600001</v>
      </c>
      <c r="G760" s="2" t="s">
        <v>33</v>
      </c>
      <c r="H760" s="4">
        <v>7078.69</v>
      </c>
      <c r="I760" s="4">
        <v>0</v>
      </c>
      <c r="J760" s="4">
        <v>7078.69</v>
      </c>
      <c r="K760" s="4">
        <v>7553.43</v>
      </c>
      <c r="L760" s="4">
        <v>7553.43</v>
      </c>
      <c r="M760" s="4">
        <v>7553.43</v>
      </c>
      <c r="N760" s="4">
        <v>0</v>
      </c>
      <c r="O760" s="4">
        <v>-474.74</v>
      </c>
      <c r="P760">
        <f>INDEX(Full1!J:J,MATCH(F760,Full1!D:D,0))</f>
        <v>7553.43</v>
      </c>
      <c r="Q760" s="6">
        <f t="shared" si="23"/>
        <v>0</v>
      </c>
    </row>
    <row r="761" spans="1:17" hidden="1" x14ac:dyDescent="0.25">
      <c r="A761" s="2">
        <v>1</v>
      </c>
      <c r="B761" s="2">
        <v>45901</v>
      </c>
      <c r="C761" s="2" t="s">
        <v>505</v>
      </c>
      <c r="D761" s="2">
        <v>2060001</v>
      </c>
      <c r="E761" s="2" t="s">
        <v>505</v>
      </c>
      <c r="F761" s="2" t="str">
        <f t="shared" si="22"/>
        <v>1459012060001</v>
      </c>
      <c r="G761" s="2" t="s">
        <v>34</v>
      </c>
      <c r="H761" s="4">
        <v>50</v>
      </c>
      <c r="I761" s="4">
        <v>0</v>
      </c>
      <c r="J761" s="4">
        <v>50</v>
      </c>
      <c r="K761" s="4">
        <v>0</v>
      </c>
      <c r="L761" s="4">
        <v>0</v>
      </c>
      <c r="M761" s="4">
        <v>0</v>
      </c>
      <c r="N761" s="4">
        <v>0</v>
      </c>
      <c r="O761" s="4">
        <v>50</v>
      </c>
      <c r="P761">
        <f>INDEX(Full1!J:J,MATCH(F761,Full1!D:D,0))</f>
        <v>0</v>
      </c>
      <c r="Q761" s="6">
        <f t="shared" si="23"/>
        <v>0</v>
      </c>
    </row>
    <row r="762" spans="1:17" hidden="1" x14ac:dyDescent="0.25">
      <c r="A762" s="2">
        <v>1</v>
      </c>
      <c r="B762" s="2">
        <v>45901</v>
      </c>
      <c r="C762" s="2" t="s">
        <v>505</v>
      </c>
      <c r="D762" s="2">
        <v>2160001</v>
      </c>
      <c r="E762" s="2" t="s">
        <v>505</v>
      </c>
      <c r="F762" s="2" t="str">
        <f t="shared" si="22"/>
        <v>1459012160001</v>
      </c>
      <c r="G762" s="2" t="s">
        <v>35</v>
      </c>
      <c r="H762" s="4">
        <v>7000</v>
      </c>
      <c r="I762" s="4">
        <v>0</v>
      </c>
      <c r="J762" s="4">
        <v>7000</v>
      </c>
      <c r="K762" s="4">
        <v>8594.32</v>
      </c>
      <c r="L762" s="4">
        <v>7240.43</v>
      </c>
      <c r="M762" s="4">
        <v>7240.43</v>
      </c>
      <c r="N762" s="4">
        <v>0</v>
      </c>
      <c r="O762" s="4">
        <v>-240.43</v>
      </c>
      <c r="P762">
        <f>INDEX(Full1!J:J,MATCH(F762,Full1!D:D,0))</f>
        <v>7240.43</v>
      </c>
      <c r="Q762" s="6">
        <f t="shared" si="23"/>
        <v>0</v>
      </c>
    </row>
    <row r="763" spans="1:17" hidden="1" x14ac:dyDescent="0.25">
      <c r="A763" s="2">
        <v>1</v>
      </c>
      <c r="B763" s="2">
        <v>45901</v>
      </c>
      <c r="C763" s="2" t="s">
        <v>505</v>
      </c>
      <c r="D763" s="2">
        <v>2160002</v>
      </c>
      <c r="E763" s="2" t="s">
        <v>505</v>
      </c>
      <c r="F763" s="2" t="str">
        <f t="shared" si="22"/>
        <v>1459012160002</v>
      </c>
      <c r="G763" s="2" t="s">
        <v>36</v>
      </c>
      <c r="H763" s="4">
        <v>50</v>
      </c>
      <c r="I763" s="4">
        <v>0</v>
      </c>
      <c r="J763" s="4">
        <v>50</v>
      </c>
      <c r="K763" s="4">
        <v>0</v>
      </c>
      <c r="L763" s="4">
        <v>0</v>
      </c>
      <c r="M763" s="4">
        <v>0</v>
      </c>
      <c r="N763" s="4">
        <v>0</v>
      </c>
      <c r="O763" s="4">
        <v>50</v>
      </c>
      <c r="P763">
        <f>INDEX(Full1!J:J,MATCH(F763,Full1!D:D,0))</f>
        <v>0</v>
      </c>
      <c r="Q763" s="6">
        <f t="shared" si="23"/>
        <v>0</v>
      </c>
    </row>
    <row r="764" spans="1:17" hidden="1" x14ac:dyDescent="0.25">
      <c r="A764" s="2">
        <v>1</v>
      </c>
      <c r="B764" s="2">
        <v>45901</v>
      </c>
      <c r="C764" s="2" t="s">
        <v>505</v>
      </c>
      <c r="D764" s="2">
        <v>2200010</v>
      </c>
      <c r="E764" s="2" t="s">
        <v>505</v>
      </c>
      <c r="F764" s="2" t="str">
        <f t="shared" si="22"/>
        <v>1459012200010</v>
      </c>
      <c r="G764" s="2" t="s">
        <v>38</v>
      </c>
      <c r="H764" s="4">
        <v>50</v>
      </c>
      <c r="I764" s="4">
        <v>0</v>
      </c>
      <c r="J764" s="4">
        <v>50</v>
      </c>
      <c r="K764" s="4">
        <v>0</v>
      </c>
      <c r="L764" s="4">
        <v>0</v>
      </c>
      <c r="M764" s="4">
        <v>0</v>
      </c>
      <c r="N764" s="4">
        <v>0</v>
      </c>
      <c r="O764" s="4">
        <v>50</v>
      </c>
      <c r="P764">
        <f>INDEX(Full1!J:J,MATCH(F764,Full1!D:D,0))</f>
        <v>0</v>
      </c>
      <c r="Q764" s="6">
        <f t="shared" si="23"/>
        <v>0</v>
      </c>
    </row>
    <row r="765" spans="1:17" hidden="1" x14ac:dyDescent="0.25">
      <c r="A765" s="2">
        <v>1</v>
      </c>
      <c r="B765" s="2">
        <v>45901</v>
      </c>
      <c r="C765" s="2" t="s">
        <v>505</v>
      </c>
      <c r="D765" s="2">
        <v>2220001</v>
      </c>
      <c r="E765" s="2" t="s">
        <v>505</v>
      </c>
      <c r="F765" s="2" t="str">
        <f t="shared" si="22"/>
        <v>1459012220001</v>
      </c>
      <c r="G765" s="2" t="s">
        <v>39</v>
      </c>
      <c r="H765" s="4">
        <v>1000</v>
      </c>
      <c r="I765" s="4">
        <v>0</v>
      </c>
      <c r="J765" s="4">
        <v>1000</v>
      </c>
      <c r="K765" s="4">
        <v>753.53</v>
      </c>
      <c r="L765" s="4">
        <v>443.7</v>
      </c>
      <c r="M765" s="4">
        <v>443.7</v>
      </c>
      <c r="N765" s="4">
        <v>0</v>
      </c>
      <c r="O765" s="4">
        <v>556.29999999999995</v>
      </c>
      <c r="P765">
        <f>INDEX(Full1!J:J,MATCH(F765,Full1!D:D,0))</f>
        <v>443.7</v>
      </c>
      <c r="Q765" s="6">
        <f t="shared" si="23"/>
        <v>0</v>
      </c>
    </row>
    <row r="766" spans="1:17" x14ac:dyDescent="0.25">
      <c r="A766" s="2">
        <v>1</v>
      </c>
      <c r="B766" s="2">
        <v>45901</v>
      </c>
      <c r="C766" s="2" t="s">
        <v>506</v>
      </c>
      <c r="D766" s="2">
        <v>6360000</v>
      </c>
      <c r="E766" s="2" t="s">
        <v>506</v>
      </c>
      <c r="F766" s="2" t="str">
        <f t="shared" si="22"/>
        <v>1459016360000</v>
      </c>
      <c r="G766" s="2" t="s">
        <v>51</v>
      </c>
      <c r="H766" s="4">
        <v>26000</v>
      </c>
      <c r="I766" s="4">
        <v>0</v>
      </c>
      <c r="J766" s="4">
        <v>26000</v>
      </c>
      <c r="K766" s="4">
        <v>0</v>
      </c>
      <c r="L766" s="4">
        <v>0</v>
      </c>
      <c r="M766" s="4">
        <v>0</v>
      </c>
      <c r="N766" s="4">
        <v>0</v>
      </c>
      <c r="O766" s="4">
        <v>26000</v>
      </c>
      <c r="P766">
        <f>INDEX(Full1!J:J,MATCH(F766,Full1!D:D,0))</f>
        <v>0</v>
      </c>
      <c r="Q766" s="6">
        <f t="shared" si="23"/>
        <v>0</v>
      </c>
    </row>
    <row r="767" spans="1:17" hidden="1" x14ac:dyDescent="0.25">
      <c r="A767" s="2">
        <v>1</v>
      </c>
      <c r="B767" s="2">
        <v>49100</v>
      </c>
      <c r="C767" s="2" t="s">
        <v>504</v>
      </c>
      <c r="D767" s="2">
        <v>1300001</v>
      </c>
      <c r="E767" s="2" t="s">
        <v>504</v>
      </c>
      <c r="F767" s="2" t="str">
        <f t="shared" si="22"/>
        <v>1491001300001</v>
      </c>
      <c r="G767" s="2" t="s">
        <v>18</v>
      </c>
      <c r="H767" s="4">
        <v>39807.839999999997</v>
      </c>
      <c r="I767" s="4">
        <v>0</v>
      </c>
      <c r="J767" s="4">
        <v>39807.839999999997</v>
      </c>
      <c r="K767" s="4">
        <v>28671.72</v>
      </c>
      <c r="L767" s="4">
        <v>28671.72</v>
      </c>
      <c r="M767" s="4">
        <v>28671.72</v>
      </c>
      <c r="N767" s="4">
        <v>0</v>
      </c>
      <c r="O767" s="4">
        <v>11136.12</v>
      </c>
      <c r="P767">
        <f>INDEX(Full1!J:J,MATCH(F767,Full1!D:D,0))</f>
        <v>28671.72</v>
      </c>
      <c r="Q767" s="6">
        <f t="shared" si="23"/>
        <v>0</v>
      </c>
    </row>
    <row r="768" spans="1:17" hidden="1" x14ac:dyDescent="0.25">
      <c r="A768" s="2">
        <v>1</v>
      </c>
      <c r="B768" s="2">
        <v>49100</v>
      </c>
      <c r="C768" s="2" t="s">
        <v>504</v>
      </c>
      <c r="D768" s="2">
        <v>1300002</v>
      </c>
      <c r="E768" s="2" t="s">
        <v>504</v>
      </c>
      <c r="F768" s="2" t="str">
        <f t="shared" si="22"/>
        <v>1491001300002</v>
      </c>
      <c r="G768" s="2" t="s">
        <v>19</v>
      </c>
      <c r="H768" s="4">
        <v>5350.34</v>
      </c>
      <c r="I768" s="4">
        <v>0</v>
      </c>
      <c r="J768" s="4">
        <v>5350.34</v>
      </c>
      <c r="K768" s="4">
        <v>4981.1499999999996</v>
      </c>
      <c r="L768" s="4">
        <v>4981.1499999999996</v>
      </c>
      <c r="M768" s="4">
        <v>4981.1499999999996</v>
      </c>
      <c r="N768" s="4">
        <v>0</v>
      </c>
      <c r="O768" s="4">
        <v>369.19</v>
      </c>
      <c r="P768">
        <f>INDEX(Full1!J:J,MATCH(F768,Full1!D:D,0))</f>
        <v>4981.1499999999996</v>
      </c>
      <c r="Q768" s="6">
        <f t="shared" si="23"/>
        <v>0</v>
      </c>
    </row>
    <row r="769" spans="1:17" hidden="1" x14ac:dyDescent="0.25">
      <c r="A769" s="2">
        <v>1</v>
      </c>
      <c r="B769" s="2">
        <v>49100</v>
      </c>
      <c r="C769" s="2" t="s">
        <v>504</v>
      </c>
      <c r="D769" s="2">
        <v>1300101</v>
      </c>
      <c r="E769" s="2" t="s">
        <v>504</v>
      </c>
      <c r="F769" s="2" t="str">
        <f t="shared" si="22"/>
        <v>1491001300101</v>
      </c>
      <c r="G769" s="2" t="s">
        <v>20</v>
      </c>
      <c r="H769" s="4">
        <v>625</v>
      </c>
      <c r="I769" s="4">
        <v>0</v>
      </c>
      <c r="J769" s="4">
        <v>625</v>
      </c>
      <c r="K769" s="4">
        <v>883.18</v>
      </c>
      <c r="L769" s="4">
        <v>883.18</v>
      </c>
      <c r="M769" s="4">
        <v>883.18</v>
      </c>
      <c r="N769" s="4">
        <v>0</v>
      </c>
      <c r="O769" s="4">
        <v>-258.18</v>
      </c>
      <c r="P769">
        <f>INDEX(Full1!J:J,MATCH(F769,Full1!D:D,0))</f>
        <v>883.18</v>
      </c>
      <c r="Q769" s="6">
        <f t="shared" si="23"/>
        <v>0</v>
      </c>
    </row>
    <row r="770" spans="1:17" hidden="1" x14ac:dyDescent="0.25">
      <c r="A770" s="2">
        <v>1</v>
      </c>
      <c r="B770" s="2">
        <v>49100</v>
      </c>
      <c r="C770" s="2" t="s">
        <v>504</v>
      </c>
      <c r="D770" s="2">
        <v>1300201</v>
      </c>
      <c r="E770" s="2" t="s">
        <v>504</v>
      </c>
      <c r="F770" s="2" t="str">
        <f t="shared" si="22"/>
        <v>1491001300201</v>
      </c>
      <c r="G770" s="2" t="s">
        <v>21</v>
      </c>
      <c r="H770" s="4">
        <v>22213.1</v>
      </c>
      <c r="I770" s="4">
        <v>0</v>
      </c>
      <c r="J770" s="4">
        <v>22213.1</v>
      </c>
      <c r="K770" s="4">
        <v>15978.48</v>
      </c>
      <c r="L770" s="4">
        <v>15978.48</v>
      </c>
      <c r="M770" s="4">
        <v>15978.48</v>
      </c>
      <c r="N770" s="4">
        <v>0</v>
      </c>
      <c r="O770" s="4">
        <v>6234.62</v>
      </c>
      <c r="P770">
        <f>INDEX(Full1!J:J,MATCH(F770,Full1!D:D,0))</f>
        <v>15978.48</v>
      </c>
      <c r="Q770" s="6">
        <f t="shared" si="23"/>
        <v>0</v>
      </c>
    </row>
    <row r="771" spans="1:17" hidden="1" x14ac:dyDescent="0.25">
      <c r="A771" s="2">
        <v>1</v>
      </c>
      <c r="B771" s="2">
        <v>49100</v>
      </c>
      <c r="C771" s="2" t="s">
        <v>504</v>
      </c>
      <c r="D771" s="2">
        <v>1300202</v>
      </c>
      <c r="E771" s="2" t="s">
        <v>504</v>
      </c>
      <c r="F771" s="2" t="str">
        <f t="shared" ref="F771:F834" si="24">_xlfn.CONCAT(A771,B771,D771)</f>
        <v>1491001300202</v>
      </c>
      <c r="G771" s="2" t="s">
        <v>22</v>
      </c>
      <c r="H771" s="4">
        <v>24133.38</v>
      </c>
      <c r="I771" s="4">
        <v>0</v>
      </c>
      <c r="J771" s="4">
        <v>24133.38</v>
      </c>
      <c r="K771" s="4">
        <v>17671.080000000002</v>
      </c>
      <c r="L771" s="4">
        <v>17671.080000000002</v>
      </c>
      <c r="M771" s="4">
        <v>17671.080000000002</v>
      </c>
      <c r="N771" s="4">
        <v>0</v>
      </c>
      <c r="O771" s="4">
        <v>6462.3</v>
      </c>
      <c r="P771">
        <f>INDEX(Full1!J:J,MATCH(F771,Full1!D:D,0))</f>
        <v>17671.080000000002</v>
      </c>
      <c r="Q771" s="6">
        <f t="shared" ref="Q771:Q834" si="25">+L771-P771</f>
        <v>0</v>
      </c>
    </row>
    <row r="772" spans="1:17" hidden="1" x14ac:dyDescent="0.25">
      <c r="A772" s="2">
        <v>1</v>
      </c>
      <c r="B772" s="2">
        <v>49100</v>
      </c>
      <c r="C772" s="2" t="s">
        <v>504</v>
      </c>
      <c r="D772" s="2">
        <v>1310001</v>
      </c>
      <c r="E772" s="2" t="s">
        <v>504</v>
      </c>
      <c r="F772" s="2" t="str">
        <f t="shared" si="24"/>
        <v>1491001310001</v>
      </c>
      <c r="G772" s="2" t="s">
        <v>23</v>
      </c>
      <c r="H772" s="4">
        <v>11422.79</v>
      </c>
      <c r="I772" s="4">
        <v>0</v>
      </c>
      <c r="J772" s="4">
        <v>11422.79</v>
      </c>
      <c r="K772" s="4">
        <v>22140.21</v>
      </c>
      <c r="L772" s="4">
        <v>22140.21</v>
      </c>
      <c r="M772" s="4">
        <v>22140.21</v>
      </c>
      <c r="N772" s="4">
        <v>0</v>
      </c>
      <c r="O772" s="4">
        <v>-10717.42</v>
      </c>
      <c r="P772">
        <f>INDEX(Full1!J:J,MATCH(F772,Full1!D:D,0))</f>
        <v>22140.21</v>
      </c>
      <c r="Q772" s="6">
        <f t="shared" si="25"/>
        <v>0</v>
      </c>
    </row>
    <row r="773" spans="1:17" hidden="1" x14ac:dyDescent="0.25">
      <c r="A773" s="2">
        <v>1</v>
      </c>
      <c r="B773" s="2">
        <v>49100</v>
      </c>
      <c r="C773" s="2" t="s">
        <v>504</v>
      </c>
      <c r="D773" s="2">
        <v>1310002</v>
      </c>
      <c r="E773" s="2" t="s">
        <v>504</v>
      </c>
      <c r="F773" s="2" t="str">
        <f t="shared" si="24"/>
        <v>1491001310002</v>
      </c>
      <c r="G773" s="2" t="s">
        <v>24</v>
      </c>
      <c r="H773" s="4">
        <v>836.22</v>
      </c>
      <c r="I773" s="4">
        <v>0</v>
      </c>
      <c r="J773" s="4">
        <v>836.22</v>
      </c>
      <c r="K773" s="4">
        <v>1233.26</v>
      </c>
      <c r="L773" s="4">
        <v>1233.26</v>
      </c>
      <c r="M773" s="4">
        <v>1233.26</v>
      </c>
      <c r="N773" s="4">
        <v>0</v>
      </c>
      <c r="O773" s="4">
        <v>-397.04</v>
      </c>
      <c r="P773">
        <f>INDEX(Full1!J:J,MATCH(F773,Full1!D:D,0))</f>
        <v>1233.26</v>
      </c>
      <c r="Q773" s="6">
        <f t="shared" si="25"/>
        <v>0</v>
      </c>
    </row>
    <row r="774" spans="1:17" hidden="1" x14ac:dyDescent="0.25">
      <c r="A774" s="2">
        <v>1</v>
      </c>
      <c r="B774" s="2">
        <v>49100</v>
      </c>
      <c r="C774" s="2" t="s">
        <v>504</v>
      </c>
      <c r="D774" s="2">
        <v>1310003</v>
      </c>
      <c r="E774" s="2" t="s">
        <v>504</v>
      </c>
      <c r="F774" s="2" t="str">
        <f t="shared" si="24"/>
        <v>1491001310003</v>
      </c>
      <c r="G774" s="2" t="s">
        <v>25</v>
      </c>
      <c r="H774" s="4">
        <v>6389.6</v>
      </c>
      <c r="I774" s="4">
        <v>0</v>
      </c>
      <c r="J774" s="4">
        <v>6389.6</v>
      </c>
      <c r="K774" s="4">
        <v>12379.99</v>
      </c>
      <c r="L774" s="4">
        <v>12379.99</v>
      </c>
      <c r="M774" s="4">
        <v>12379.99</v>
      </c>
      <c r="N774" s="4">
        <v>0</v>
      </c>
      <c r="O774" s="4">
        <v>-5990.39</v>
      </c>
      <c r="P774">
        <f>INDEX(Full1!J:J,MATCH(F774,Full1!D:D,0))</f>
        <v>12379.99</v>
      </c>
      <c r="Q774" s="6">
        <f t="shared" si="25"/>
        <v>0</v>
      </c>
    </row>
    <row r="775" spans="1:17" hidden="1" x14ac:dyDescent="0.25">
      <c r="A775" s="2">
        <v>1</v>
      </c>
      <c r="B775" s="2">
        <v>49100</v>
      </c>
      <c r="C775" s="2" t="s">
        <v>504</v>
      </c>
      <c r="D775" s="2">
        <v>1310004</v>
      </c>
      <c r="E775" s="2" t="s">
        <v>504</v>
      </c>
      <c r="F775" s="2" t="str">
        <f t="shared" si="24"/>
        <v>1491001310004</v>
      </c>
      <c r="G775" s="2" t="s">
        <v>26</v>
      </c>
      <c r="H775" s="4">
        <v>5123.4399999999996</v>
      </c>
      <c r="I775" s="4">
        <v>0</v>
      </c>
      <c r="J775" s="4">
        <v>5123.4399999999996</v>
      </c>
      <c r="K775" s="4">
        <v>11260.44</v>
      </c>
      <c r="L775" s="4">
        <v>11260.44</v>
      </c>
      <c r="M775" s="4">
        <v>11260.44</v>
      </c>
      <c r="N775" s="4">
        <v>0</v>
      </c>
      <c r="O775" s="4">
        <v>-6137</v>
      </c>
      <c r="P775">
        <f>INDEX(Full1!J:J,MATCH(F775,Full1!D:D,0))</f>
        <v>11260.44</v>
      </c>
      <c r="Q775" s="6">
        <f t="shared" si="25"/>
        <v>0</v>
      </c>
    </row>
    <row r="776" spans="1:17" hidden="1" x14ac:dyDescent="0.25">
      <c r="A776" s="2">
        <v>1</v>
      </c>
      <c r="B776" s="2">
        <v>49100</v>
      </c>
      <c r="C776" s="2" t="s">
        <v>504</v>
      </c>
      <c r="D776" s="2">
        <v>1500002</v>
      </c>
      <c r="E776" s="2" t="s">
        <v>504</v>
      </c>
      <c r="F776" s="2" t="str">
        <f t="shared" si="24"/>
        <v>1491001500002</v>
      </c>
      <c r="G776" s="2" t="s">
        <v>29</v>
      </c>
      <c r="H776" s="4">
        <v>0</v>
      </c>
      <c r="I776" s="4">
        <v>1255.55</v>
      </c>
      <c r="J776" s="4">
        <v>1255.55</v>
      </c>
      <c r="K776" s="4">
        <v>785.86</v>
      </c>
      <c r="L776" s="4">
        <v>785.86</v>
      </c>
      <c r="M776" s="4">
        <v>785.86</v>
      </c>
      <c r="N776" s="4">
        <v>0</v>
      </c>
      <c r="O776" s="4">
        <v>469.69</v>
      </c>
      <c r="P776">
        <f>INDEX(Full1!J:J,MATCH(F776,Full1!D:D,0))</f>
        <v>785.86</v>
      </c>
      <c r="Q776" s="6">
        <f t="shared" si="25"/>
        <v>0</v>
      </c>
    </row>
    <row r="777" spans="1:17" hidden="1" x14ac:dyDescent="0.25">
      <c r="A777" s="2">
        <v>1</v>
      </c>
      <c r="B777" s="2">
        <v>49100</v>
      </c>
      <c r="C777" s="2" t="s">
        <v>504</v>
      </c>
      <c r="D777" s="2">
        <v>1500003</v>
      </c>
      <c r="E777" s="2" t="s">
        <v>504</v>
      </c>
      <c r="F777" s="2" t="str">
        <f t="shared" si="24"/>
        <v>1491001500003</v>
      </c>
      <c r="G777" s="2" t="s">
        <v>30</v>
      </c>
      <c r="H777" s="4">
        <v>0</v>
      </c>
      <c r="I777" s="4">
        <v>0</v>
      </c>
      <c r="J777" s="4">
        <v>0</v>
      </c>
      <c r="K777" s="4">
        <v>499.69</v>
      </c>
      <c r="L777" s="4">
        <v>499.69</v>
      </c>
      <c r="M777" s="4">
        <v>499.69</v>
      </c>
      <c r="N777" s="4">
        <v>0</v>
      </c>
      <c r="O777" s="4">
        <v>-499.69</v>
      </c>
      <c r="P777">
        <f>INDEX(Full1!J:J,MATCH(F777,Full1!D:D,0))</f>
        <v>499.69</v>
      </c>
      <c r="Q777" s="6">
        <f t="shared" si="25"/>
        <v>0</v>
      </c>
    </row>
    <row r="778" spans="1:17" hidden="1" x14ac:dyDescent="0.25">
      <c r="A778" s="2">
        <v>1</v>
      </c>
      <c r="B778" s="2">
        <v>49100</v>
      </c>
      <c r="C778" s="2" t="s">
        <v>504</v>
      </c>
      <c r="D778" s="2">
        <v>1510002</v>
      </c>
      <c r="E778" s="2" t="s">
        <v>504</v>
      </c>
      <c r="F778" s="2" t="str">
        <f t="shared" si="24"/>
        <v>1491001510002</v>
      </c>
      <c r="G778" s="2" t="s">
        <v>32</v>
      </c>
      <c r="H778" s="4">
        <v>350</v>
      </c>
      <c r="I778" s="4">
        <v>0</v>
      </c>
      <c r="J778" s="4">
        <v>350</v>
      </c>
      <c r="K778" s="4">
        <v>247.65</v>
      </c>
      <c r="L778" s="4">
        <v>247.65</v>
      </c>
      <c r="M778" s="4">
        <v>247.65</v>
      </c>
      <c r="N778" s="4">
        <v>0</v>
      </c>
      <c r="O778" s="4">
        <v>102.35</v>
      </c>
      <c r="P778">
        <f>INDEX(Full1!J:J,MATCH(F778,Full1!D:D,0))</f>
        <v>247.65</v>
      </c>
      <c r="Q778" s="6">
        <f t="shared" si="25"/>
        <v>0</v>
      </c>
    </row>
    <row r="779" spans="1:17" hidden="1" x14ac:dyDescent="0.25">
      <c r="A779" s="2">
        <v>1</v>
      </c>
      <c r="B779" s="2">
        <v>49100</v>
      </c>
      <c r="C779" s="2" t="s">
        <v>504</v>
      </c>
      <c r="D779" s="2">
        <v>1600001</v>
      </c>
      <c r="E779" s="2" t="s">
        <v>504</v>
      </c>
      <c r="F779" s="2" t="str">
        <f t="shared" si="24"/>
        <v>1491001600001</v>
      </c>
      <c r="G779" s="2" t="s">
        <v>33</v>
      </c>
      <c r="H779" s="4">
        <v>36376.68</v>
      </c>
      <c r="I779" s="4">
        <v>0</v>
      </c>
      <c r="J779" s="4">
        <v>36376.68</v>
      </c>
      <c r="K779" s="4">
        <v>35925.07</v>
      </c>
      <c r="L779" s="4">
        <v>35925.07</v>
      </c>
      <c r="M779" s="4">
        <v>35925.07</v>
      </c>
      <c r="N779" s="4">
        <v>0</v>
      </c>
      <c r="O779" s="4">
        <v>451.61</v>
      </c>
      <c r="P779">
        <f>INDEX(Full1!J:J,MATCH(F779,Full1!D:D,0))</f>
        <v>35925.07</v>
      </c>
      <c r="Q779" s="6">
        <f t="shared" si="25"/>
        <v>0</v>
      </c>
    </row>
    <row r="780" spans="1:17" hidden="1" x14ac:dyDescent="0.25">
      <c r="A780" s="2">
        <v>1</v>
      </c>
      <c r="B780" s="2">
        <v>49100</v>
      </c>
      <c r="C780" s="2" t="s">
        <v>505</v>
      </c>
      <c r="D780" s="2">
        <v>2060001</v>
      </c>
      <c r="E780" s="2" t="s">
        <v>505</v>
      </c>
      <c r="F780" s="2" t="str">
        <f t="shared" si="24"/>
        <v>1491002060001</v>
      </c>
      <c r="G780" s="2" t="s">
        <v>34</v>
      </c>
      <c r="H780" s="4">
        <v>290.39999999999998</v>
      </c>
      <c r="I780" s="4">
        <v>0</v>
      </c>
      <c r="J780" s="4">
        <v>290.39999999999998</v>
      </c>
      <c r="K780" s="4">
        <v>290.39999999999998</v>
      </c>
      <c r="L780" s="4">
        <v>220</v>
      </c>
      <c r="M780" s="4">
        <v>220</v>
      </c>
      <c r="N780" s="4">
        <v>0</v>
      </c>
      <c r="O780" s="4">
        <v>70.400000000000006</v>
      </c>
      <c r="P780">
        <f>INDEX(Full1!J:J,MATCH(F780,Full1!D:D,0))</f>
        <v>220</v>
      </c>
      <c r="Q780" s="6">
        <f t="shared" si="25"/>
        <v>0</v>
      </c>
    </row>
    <row r="781" spans="1:17" hidden="1" x14ac:dyDescent="0.25">
      <c r="A781" s="2">
        <v>1</v>
      </c>
      <c r="B781" s="2">
        <v>49100</v>
      </c>
      <c r="C781" s="2" t="s">
        <v>505</v>
      </c>
      <c r="D781" s="2">
        <v>2090002</v>
      </c>
      <c r="E781" s="2" t="s">
        <v>505</v>
      </c>
      <c r="F781" s="2" t="str">
        <f t="shared" si="24"/>
        <v>1491002090002</v>
      </c>
      <c r="G781" s="2" t="s">
        <v>94</v>
      </c>
      <c r="H781" s="4">
        <v>9400</v>
      </c>
      <c r="I781" s="4">
        <v>0</v>
      </c>
      <c r="J781" s="4">
        <v>9400</v>
      </c>
      <c r="K781" s="4">
        <v>2170.08</v>
      </c>
      <c r="L781" s="4">
        <v>2148.84</v>
      </c>
      <c r="M781" s="4">
        <v>2148.84</v>
      </c>
      <c r="N781" s="4">
        <v>0</v>
      </c>
      <c r="O781" s="4">
        <v>7251.16</v>
      </c>
      <c r="P781">
        <f>INDEX(Full1!J:J,MATCH(F781,Full1!D:D,0))</f>
        <v>2148.84</v>
      </c>
      <c r="Q781" s="6">
        <f t="shared" si="25"/>
        <v>0</v>
      </c>
    </row>
    <row r="782" spans="1:17" hidden="1" x14ac:dyDescent="0.25">
      <c r="A782" s="2">
        <v>1</v>
      </c>
      <c r="B782" s="2">
        <v>49100</v>
      </c>
      <c r="C782" s="2" t="s">
        <v>505</v>
      </c>
      <c r="D782" s="2">
        <v>2130001</v>
      </c>
      <c r="E782" s="2" t="s">
        <v>505</v>
      </c>
      <c r="F782" s="2" t="str">
        <f t="shared" si="24"/>
        <v>1491002130001</v>
      </c>
      <c r="G782" s="2" t="s">
        <v>74</v>
      </c>
      <c r="H782" s="4">
        <v>700</v>
      </c>
      <c r="I782" s="4">
        <v>0</v>
      </c>
      <c r="J782" s="4">
        <v>700</v>
      </c>
      <c r="K782" s="4">
        <v>212.68</v>
      </c>
      <c r="L782" s="4">
        <v>212.68</v>
      </c>
      <c r="M782" s="4">
        <v>212.68</v>
      </c>
      <c r="N782" s="4">
        <v>0</v>
      </c>
      <c r="O782" s="4">
        <v>487.32</v>
      </c>
      <c r="P782">
        <f>INDEX(Full1!J:J,MATCH(F782,Full1!D:D,0))</f>
        <v>212.68</v>
      </c>
      <c r="Q782" s="6">
        <f t="shared" si="25"/>
        <v>0</v>
      </c>
    </row>
    <row r="783" spans="1:17" hidden="1" x14ac:dyDescent="0.25">
      <c r="A783" s="2">
        <v>1</v>
      </c>
      <c r="B783" s="2">
        <v>49100</v>
      </c>
      <c r="C783" s="2" t="s">
        <v>505</v>
      </c>
      <c r="D783" s="2">
        <v>2140001</v>
      </c>
      <c r="E783" s="2" t="s">
        <v>505</v>
      </c>
      <c r="F783" s="2" t="str">
        <f t="shared" si="24"/>
        <v>1491002140001</v>
      </c>
      <c r="G783" s="2" t="s">
        <v>95</v>
      </c>
      <c r="H783" s="4">
        <v>500</v>
      </c>
      <c r="I783" s="4">
        <v>0</v>
      </c>
      <c r="J783" s="4">
        <v>500</v>
      </c>
      <c r="K783" s="4">
        <v>34.18</v>
      </c>
      <c r="L783" s="4">
        <v>34.18</v>
      </c>
      <c r="M783" s="4">
        <v>34.18</v>
      </c>
      <c r="N783" s="4">
        <v>0</v>
      </c>
      <c r="O783" s="4">
        <v>465.82</v>
      </c>
      <c r="P783">
        <f>INDEX(Full1!J:J,MATCH(F783,Full1!D:D,0))</f>
        <v>34.18</v>
      </c>
      <c r="Q783" s="6">
        <f t="shared" si="25"/>
        <v>0</v>
      </c>
    </row>
    <row r="784" spans="1:17" hidden="1" x14ac:dyDescent="0.25">
      <c r="A784" s="2">
        <v>1</v>
      </c>
      <c r="B784" s="2">
        <v>49100</v>
      </c>
      <c r="C784" s="2" t="s">
        <v>505</v>
      </c>
      <c r="D784" s="2">
        <v>2160001</v>
      </c>
      <c r="E784" s="2" t="s">
        <v>505</v>
      </c>
      <c r="F784" s="2" t="str">
        <f t="shared" si="24"/>
        <v>1491002160001</v>
      </c>
      <c r="G784" s="2" t="s">
        <v>35</v>
      </c>
      <c r="H784" s="4">
        <v>200</v>
      </c>
      <c r="I784" s="4">
        <v>0</v>
      </c>
      <c r="J784" s="4">
        <v>200</v>
      </c>
      <c r="K784" s="4">
        <v>0</v>
      </c>
      <c r="L784" s="4">
        <v>0</v>
      </c>
      <c r="M784" s="4">
        <v>0</v>
      </c>
      <c r="N784" s="4">
        <v>0</v>
      </c>
      <c r="O784" s="4">
        <v>200</v>
      </c>
      <c r="P784">
        <f>INDEX(Full1!J:J,MATCH(F784,Full1!D:D,0))</f>
        <v>0</v>
      </c>
      <c r="Q784" s="6">
        <f t="shared" si="25"/>
        <v>0</v>
      </c>
    </row>
    <row r="785" spans="1:17" hidden="1" x14ac:dyDescent="0.25">
      <c r="A785" s="2">
        <v>1</v>
      </c>
      <c r="B785" s="2">
        <v>49100</v>
      </c>
      <c r="C785" s="2" t="s">
        <v>505</v>
      </c>
      <c r="D785" s="2">
        <v>2160002</v>
      </c>
      <c r="E785" s="2" t="s">
        <v>505</v>
      </c>
      <c r="F785" s="2" t="str">
        <f t="shared" si="24"/>
        <v>1491002160002</v>
      </c>
      <c r="G785" s="2" t="s">
        <v>36</v>
      </c>
      <c r="H785" s="4">
        <v>600</v>
      </c>
      <c r="I785" s="4">
        <v>0</v>
      </c>
      <c r="J785" s="4">
        <v>600</v>
      </c>
      <c r="K785" s="4">
        <v>0</v>
      </c>
      <c r="L785" s="4">
        <v>0</v>
      </c>
      <c r="M785" s="4">
        <v>0</v>
      </c>
      <c r="N785" s="4">
        <v>0</v>
      </c>
      <c r="O785" s="4">
        <v>600</v>
      </c>
      <c r="P785">
        <f>INDEX(Full1!J:J,MATCH(F785,Full1!D:D,0))</f>
        <v>0</v>
      </c>
      <c r="Q785" s="6">
        <f t="shared" si="25"/>
        <v>0</v>
      </c>
    </row>
    <row r="786" spans="1:17" hidden="1" x14ac:dyDescent="0.25">
      <c r="A786" s="2">
        <v>1</v>
      </c>
      <c r="B786" s="2">
        <v>49100</v>
      </c>
      <c r="C786" s="2" t="s">
        <v>505</v>
      </c>
      <c r="D786" s="2">
        <v>2200001</v>
      </c>
      <c r="E786" s="2" t="s">
        <v>505</v>
      </c>
      <c r="F786" s="2" t="str">
        <f t="shared" si="24"/>
        <v>1491002200001</v>
      </c>
      <c r="G786" s="2" t="s">
        <v>37</v>
      </c>
      <c r="H786" s="4">
        <v>500</v>
      </c>
      <c r="I786" s="4">
        <v>0</v>
      </c>
      <c r="J786" s="4">
        <v>500</v>
      </c>
      <c r="K786" s="4">
        <v>216.89</v>
      </c>
      <c r="L786" s="4">
        <v>43.09</v>
      </c>
      <c r="M786" s="4">
        <v>43.09</v>
      </c>
      <c r="N786" s="4">
        <v>0</v>
      </c>
      <c r="O786" s="4">
        <v>456.91</v>
      </c>
      <c r="P786">
        <f>INDEX(Full1!J:J,MATCH(F786,Full1!D:D,0))</f>
        <v>43.09</v>
      </c>
      <c r="Q786" s="6">
        <f t="shared" si="25"/>
        <v>0</v>
      </c>
    </row>
    <row r="787" spans="1:17" hidden="1" x14ac:dyDescent="0.25">
      <c r="A787" s="2">
        <v>1</v>
      </c>
      <c r="B787" s="2">
        <v>49100</v>
      </c>
      <c r="C787" s="2" t="s">
        <v>505</v>
      </c>
      <c r="D787" s="2">
        <v>2200010</v>
      </c>
      <c r="E787" s="2" t="s">
        <v>505</v>
      </c>
      <c r="F787" s="2" t="str">
        <f t="shared" si="24"/>
        <v>1491002200010</v>
      </c>
      <c r="G787" s="2" t="s">
        <v>38</v>
      </c>
      <c r="H787" s="4">
        <v>538.46</v>
      </c>
      <c r="I787" s="4">
        <v>0</v>
      </c>
      <c r="J787" s="4">
        <v>538.46</v>
      </c>
      <c r="K787" s="4">
        <v>538.45000000000005</v>
      </c>
      <c r="L787" s="4">
        <v>292.98</v>
      </c>
      <c r="M787" s="4">
        <v>292.98</v>
      </c>
      <c r="N787" s="4">
        <v>0</v>
      </c>
      <c r="O787" s="4">
        <v>245.48</v>
      </c>
      <c r="P787">
        <f>INDEX(Full1!J:J,MATCH(F787,Full1!D:D,0))</f>
        <v>292.98</v>
      </c>
      <c r="Q787" s="6">
        <f t="shared" si="25"/>
        <v>0</v>
      </c>
    </row>
    <row r="788" spans="1:17" hidden="1" x14ac:dyDescent="0.25">
      <c r="A788" s="2">
        <v>1</v>
      </c>
      <c r="B788" s="2">
        <v>49100</v>
      </c>
      <c r="C788" s="2" t="s">
        <v>505</v>
      </c>
      <c r="D788" s="2">
        <v>2200101</v>
      </c>
      <c r="E788" s="2" t="s">
        <v>505</v>
      </c>
      <c r="F788" s="2" t="str">
        <f t="shared" si="24"/>
        <v>1491002200101</v>
      </c>
      <c r="G788" s="2" t="s">
        <v>57</v>
      </c>
      <c r="H788" s="4">
        <v>1200</v>
      </c>
      <c r="I788" s="4">
        <v>0</v>
      </c>
      <c r="J788" s="4">
        <v>1200</v>
      </c>
      <c r="K788" s="4">
        <v>1193.57</v>
      </c>
      <c r="L788" s="4">
        <v>1193.57</v>
      </c>
      <c r="M788" s="4">
        <v>1193.57</v>
      </c>
      <c r="N788" s="4">
        <v>0</v>
      </c>
      <c r="O788" s="4">
        <v>6.43</v>
      </c>
      <c r="P788">
        <f>INDEX(Full1!J:J,MATCH(F788,Full1!D:D,0))</f>
        <v>1193.57</v>
      </c>
      <c r="Q788" s="6">
        <f t="shared" si="25"/>
        <v>0</v>
      </c>
    </row>
    <row r="789" spans="1:17" hidden="1" x14ac:dyDescent="0.25">
      <c r="A789" s="2">
        <v>1</v>
      </c>
      <c r="B789" s="2">
        <v>49100</v>
      </c>
      <c r="C789" s="2" t="s">
        <v>505</v>
      </c>
      <c r="D789" s="2">
        <v>2219905</v>
      </c>
      <c r="E789" s="2" t="s">
        <v>505</v>
      </c>
      <c r="F789" s="2" t="str">
        <f t="shared" si="24"/>
        <v>1491002219905</v>
      </c>
      <c r="G789" s="2" t="s">
        <v>77</v>
      </c>
      <c r="H789" s="4">
        <v>300</v>
      </c>
      <c r="I789" s="4">
        <v>0</v>
      </c>
      <c r="J789" s="4">
        <v>300</v>
      </c>
      <c r="K789" s="4">
        <v>0</v>
      </c>
      <c r="L789" s="4">
        <v>0</v>
      </c>
      <c r="M789" s="4">
        <v>0</v>
      </c>
      <c r="N789" s="4">
        <v>0</v>
      </c>
      <c r="O789" s="4">
        <v>300</v>
      </c>
      <c r="P789">
        <f>INDEX(Full1!J:J,MATCH(F789,Full1!D:D,0))</f>
        <v>0</v>
      </c>
      <c r="Q789" s="6">
        <f t="shared" si="25"/>
        <v>0</v>
      </c>
    </row>
    <row r="790" spans="1:17" hidden="1" x14ac:dyDescent="0.25">
      <c r="A790" s="2">
        <v>1</v>
      </c>
      <c r="B790" s="2">
        <v>49100</v>
      </c>
      <c r="C790" s="2" t="s">
        <v>505</v>
      </c>
      <c r="D790" s="2">
        <v>2220001</v>
      </c>
      <c r="E790" s="2" t="s">
        <v>505</v>
      </c>
      <c r="F790" s="2" t="str">
        <f t="shared" si="24"/>
        <v>1491002220001</v>
      </c>
      <c r="G790" s="2" t="s">
        <v>39</v>
      </c>
      <c r="H790" s="4">
        <v>2500</v>
      </c>
      <c r="I790" s="4">
        <v>0</v>
      </c>
      <c r="J790" s="4">
        <v>2500</v>
      </c>
      <c r="K790" s="4">
        <v>2076.71</v>
      </c>
      <c r="L790" s="4">
        <v>1508.67</v>
      </c>
      <c r="M790" s="4">
        <v>1508.67</v>
      </c>
      <c r="N790" s="4">
        <v>0</v>
      </c>
      <c r="O790" s="4">
        <v>991.33</v>
      </c>
      <c r="P790">
        <f>INDEX(Full1!J:J,MATCH(F790,Full1!D:D,0))</f>
        <v>1508.67</v>
      </c>
      <c r="Q790" s="6">
        <f t="shared" si="25"/>
        <v>0</v>
      </c>
    </row>
    <row r="791" spans="1:17" hidden="1" x14ac:dyDescent="0.25">
      <c r="A791" s="2">
        <v>1</v>
      </c>
      <c r="B791" s="2">
        <v>49100</v>
      </c>
      <c r="C791" s="2" t="s">
        <v>505</v>
      </c>
      <c r="D791" s="2">
        <v>2220101</v>
      </c>
      <c r="E791" s="2" t="s">
        <v>505</v>
      </c>
      <c r="F791" s="2" t="str">
        <f t="shared" si="24"/>
        <v>1491002220101</v>
      </c>
      <c r="G791" s="2" t="s">
        <v>58</v>
      </c>
      <c r="H791" s="4">
        <v>100</v>
      </c>
      <c r="I791" s="4">
        <v>0</v>
      </c>
      <c r="J791" s="4">
        <v>100</v>
      </c>
      <c r="K791" s="4">
        <v>0</v>
      </c>
      <c r="L791" s="4">
        <v>0</v>
      </c>
      <c r="M791" s="4">
        <v>0</v>
      </c>
      <c r="N791" s="4">
        <v>0</v>
      </c>
      <c r="O791" s="4">
        <v>100</v>
      </c>
      <c r="P791">
        <f>INDEX(Full1!J:J,MATCH(F791,Full1!D:D,0))</f>
        <v>0</v>
      </c>
      <c r="Q791" s="6">
        <f t="shared" si="25"/>
        <v>0</v>
      </c>
    </row>
    <row r="792" spans="1:17" hidden="1" x14ac:dyDescent="0.25">
      <c r="A792" s="2">
        <v>1</v>
      </c>
      <c r="B792" s="2">
        <v>49100</v>
      </c>
      <c r="C792" s="2" t="s">
        <v>505</v>
      </c>
      <c r="D792" s="2">
        <v>2220301</v>
      </c>
      <c r="E792" s="2" t="s">
        <v>505</v>
      </c>
      <c r="F792" s="2" t="str">
        <f t="shared" si="24"/>
        <v>1491002220301</v>
      </c>
      <c r="G792" s="2" t="s">
        <v>92</v>
      </c>
      <c r="H792" s="4">
        <v>2250</v>
      </c>
      <c r="I792" s="4">
        <v>0</v>
      </c>
      <c r="J792" s="4">
        <v>2250</v>
      </c>
      <c r="K792" s="4">
        <v>1969</v>
      </c>
      <c r="L792" s="4">
        <v>1953</v>
      </c>
      <c r="M792" s="4">
        <v>1953</v>
      </c>
      <c r="N792" s="4">
        <v>0</v>
      </c>
      <c r="O792" s="4">
        <v>297</v>
      </c>
      <c r="P792">
        <f>INDEX(Full1!J:J,MATCH(F792,Full1!D:D,0))</f>
        <v>1953</v>
      </c>
      <c r="Q792" s="6">
        <f t="shared" si="25"/>
        <v>0</v>
      </c>
    </row>
    <row r="793" spans="1:17" hidden="1" x14ac:dyDescent="0.25">
      <c r="A793" s="2">
        <v>1</v>
      </c>
      <c r="B793" s="2">
        <v>49100</v>
      </c>
      <c r="C793" s="2" t="s">
        <v>505</v>
      </c>
      <c r="D793" s="2">
        <v>2240001</v>
      </c>
      <c r="E793" s="2" t="s">
        <v>505</v>
      </c>
      <c r="F793" s="2" t="str">
        <f t="shared" si="24"/>
        <v>1491002240001</v>
      </c>
      <c r="G793" s="2" t="s">
        <v>96</v>
      </c>
      <c r="H793" s="4">
        <v>400</v>
      </c>
      <c r="I793" s="4">
        <v>0</v>
      </c>
      <c r="J793" s="4">
        <v>400</v>
      </c>
      <c r="K793" s="4">
        <v>258.97000000000003</v>
      </c>
      <c r="L793" s="4">
        <v>258.95999999999998</v>
      </c>
      <c r="M793" s="4">
        <v>258.95999999999998</v>
      </c>
      <c r="N793" s="4">
        <v>0</v>
      </c>
      <c r="O793" s="4">
        <v>141.04</v>
      </c>
      <c r="P793">
        <f>INDEX(Full1!J:J,MATCH(F793,Full1!D:D,0))</f>
        <v>258.95999999999998</v>
      </c>
      <c r="Q793" s="6">
        <f t="shared" si="25"/>
        <v>0</v>
      </c>
    </row>
    <row r="794" spans="1:17" hidden="1" x14ac:dyDescent="0.25">
      <c r="A794" s="2">
        <v>1</v>
      </c>
      <c r="B794" s="2">
        <v>49100</v>
      </c>
      <c r="C794" s="2" t="s">
        <v>505</v>
      </c>
      <c r="D794" s="2">
        <v>2250000</v>
      </c>
      <c r="E794" s="2" t="s">
        <v>505</v>
      </c>
      <c r="F794" s="2" t="str">
        <f t="shared" si="24"/>
        <v>1491002250000</v>
      </c>
      <c r="G794" s="2" t="s">
        <v>97</v>
      </c>
      <c r="H794" s="4">
        <v>1300</v>
      </c>
      <c r="I794" s="4">
        <v>0</v>
      </c>
      <c r="J794" s="4">
        <v>1300</v>
      </c>
      <c r="K794" s="4">
        <v>1189.1500000000001</v>
      </c>
      <c r="L794" s="4">
        <v>1189.1500000000001</v>
      </c>
      <c r="M794" s="4">
        <v>1189.1500000000001</v>
      </c>
      <c r="N794" s="4">
        <v>0</v>
      </c>
      <c r="O794" s="4">
        <v>110.85</v>
      </c>
      <c r="P794">
        <f>INDEX(Full1!J:J,MATCH(F794,Full1!D:D,0))</f>
        <v>1189.1500000000001</v>
      </c>
      <c r="Q794" s="6">
        <f t="shared" si="25"/>
        <v>0</v>
      </c>
    </row>
    <row r="795" spans="1:17" hidden="1" x14ac:dyDescent="0.25">
      <c r="A795" s="2">
        <v>1</v>
      </c>
      <c r="B795" s="2">
        <v>49100</v>
      </c>
      <c r="C795" s="2" t="s">
        <v>505</v>
      </c>
      <c r="D795" s="2">
        <v>2260101</v>
      </c>
      <c r="E795" s="2" t="s">
        <v>505</v>
      </c>
      <c r="F795" s="2" t="str">
        <f t="shared" si="24"/>
        <v>1491002260101</v>
      </c>
      <c r="G795" s="2" t="s">
        <v>61</v>
      </c>
      <c r="H795" s="4">
        <v>1000</v>
      </c>
      <c r="I795" s="4">
        <v>0</v>
      </c>
      <c r="J795" s="4">
        <v>1000</v>
      </c>
      <c r="K795" s="4">
        <v>360</v>
      </c>
      <c r="L795" s="4">
        <v>360</v>
      </c>
      <c r="M795" s="4">
        <v>360</v>
      </c>
      <c r="N795" s="4">
        <v>0</v>
      </c>
      <c r="O795" s="4">
        <v>640</v>
      </c>
      <c r="P795">
        <f>INDEX(Full1!J:J,MATCH(F795,Full1!D:D,0))</f>
        <v>360</v>
      </c>
      <c r="Q795" s="6">
        <f t="shared" si="25"/>
        <v>0</v>
      </c>
    </row>
    <row r="796" spans="1:17" hidden="1" x14ac:dyDescent="0.25">
      <c r="A796" s="2">
        <v>1</v>
      </c>
      <c r="B796" s="2">
        <v>49100</v>
      </c>
      <c r="C796" s="2" t="s">
        <v>505</v>
      </c>
      <c r="D796" s="2">
        <v>2260201</v>
      </c>
      <c r="E796" s="2" t="s">
        <v>505</v>
      </c>
      <c r="F796" s="2" t="str">
        <f t="shared" si="24"/>
        <v>1491002260201</v>
      </c>
      <c r="G796" s="2" t="s">
        <v>62</v>
      </c>
      <c r="H796" s="4">
        <v>100</v>
      </c>
      <c r="I796" s="4">
        <v>0</v>
      </c>
      <c r="J796" s="4">
        <v>100</v>
      </c>
      <c r="K796" s="4">
        <v>153.88</v>
      </c>
      <c r="L796" s="4">
        <v>153.88</v>
      </c>
      <c r="M796" s="4">
        <v>153.88</v>
      </c>
      <c r="N796" s="4">
        <v>0</v>
      </c>
      <c r="O796" s="4">
        <v>-53.88</v>
      </c>
      <c r="P796">
        <f>INDEX(Full1!J:J,MATCH(F796,Full1!D:D,0))</f>
        <v>153.88</v>
      </c>
      <c r="Q796" s="6">
        <f t="shared" si="25"/>
        <v>0</v>
      </c>
    </row>
    <row r="797" spans="1:17" hidden="1" x14ac:dyDescent="0.25">
      <c r="A797" s="2">
        <v>1</v>
      </c>
      <c r="B797" s="2">
        <v>49100</v>
      </c>
      <c r="C797" s="2" t="s">
        <v>505</v>
      </c>
      <c r="D797" s="2">
        <v>2270600</v>
      </c>
      <c r="E797" s="2" t="s">
        <v>505</v>
      </c>
      <c r="F797" s="2" t="str">
        <f t="shared" si="24"/>
        <v>1491002270600</v>
      </c>
      <c r="G797" s="2" t="s">
        <v>67</v>
      </c>
      <c r="H797" s="4">
        <v>3500</v>
      </c>
      <c r="I797" s="4">
        <v>0</v>
      </c>
      <c r="J797" s="4">
        <v>3500</v>
      </c>
      <c r="K797" s="4">
        <v>3555.8</v>
      </c>
      <c r="L797" s="4">
        <v>3542.43</v>
      </c>
      <c r="M797" s="4">
        <v>3542.43</v>
      </c>
      <c r="N797" s="4">
        <v>0</v>
      </c>
      <c r="O797" s="4">
        <v>-42.43</v>
      </c>
      <c r="P797">
        <f>INDEX(Full1!J:J,MATCH(F797,Full1!D:D,0))</f>
        <v>3542.43</v>
      </c>
      <c r="Q797" s="6">
        <f t="shared" si="25"/>
        <v>0</v>
      </c>
    </row>
    <row r="798" spans="1:17" hidden="1" x14ac:dyDescent="0.25">
      <c r="A798" s="2">
        <v>1</v>
      </c>
      <c r="B798" s="2">
        <v>49100</v>
      </c>
      <c r="C798" s="2" t="s">
        <v>505</v>
      </c>
      <c r="D798" s="2">
        <v>2279900</v>
      </c>
      <c r="E798" s="2" t="s">
        <v>505</v>
      </c>
      <c r="F798" s="2" t="str">
        <f t="shared" si="24"/>
        <v>1491002279900</v>
      </c>
      <c r="G798" s="2" t="s">
        <v>68</v>
      </c>
      <c r="H798" s="4">
        <v>3000</v>
      </c>
      <c r="I798" s="4">
        <v>0</v>
      </c>
      <c r="J798" s="4">
        <v>3000</v>
      </c>
      <c r="K798" s="4">
        <v>6144.8</v>
      </c>
      <c r="L798" s="4">
        <v>5519.98</v>
      </c>
      <c r="M798" s="4">
        <v>5519.98</v>
      </c>
      <c r="N798" s="4">
        <v>0</v>
      </c>
      <c r="O798" s="4">
        <v>-2519.98</v>
      </c>
      <c r="P798">
        <f>INDEX(Full1!J:J,MATCH(F798,Full1!D:D,0))</f>
        <v>5519.98</v>
      </c>
      <c r="Q798" s="6">
        <f t="shared" si="25"/>
        <v>0</v>
      </c>
    </row>
    <row r="799" spans="1:17" hidden="1" x14ac:dyDescent="0.25">
      <c r="A799" s="2">
        <v>1</v>
      </c>
      <c r="B799" s="2">
        <v>49100</v>
      </c>
      <c r="C799" s="2" t="s">
        <v>505</v>
      </c>
      <c r="D799" s="2">
        <v>2302000</v>
      </c>
      <c r="E799" s="2" t="s">
        <v>505</v>
      </c>
      <c r="F799" s="2" t="str">
        <f t="shared" si="24"/>
        <v>1491002302000</v>
      </c>
      <c r="G799" s="2" t="s">
        <v>72</v>
      </c>
      <c r="H799" s="4">
        <v>50</v>
      </c>
      <c r="I799" s="4">
        <v>0</v>
      </c>
      <c r="J799" s="4">
        <v>50</v>
      </c>
      <c r="K799" s="4">
        <v>83.05</v>
      </c>
      <c r="L799" s="4">
        <v>83.05</v>
      </c>
      <c r="M799" s="4">
        <v>83.05</v>
      </c>
      <c r="N799" s="4">
        <v>0</v>
      </c>
      <c r="O799" s="4">
        <v>-33.049999999999997</v>
      </c>
      <c r="P799">
        <f>INDEX(Full1!J:J,MATCH(F799,Full1!D:D,0))</f>
        <v>83.05</v>
      </c>
      <c r="Q799" s="6">
        <f t="shared" si="25"/>
        <v>0</v>
      </c>
    </row>
    <row r="800" spans="1:17" hidden="1" x14ac:dyDescent="0.25">
      <c r="A800" s="2">
        <v>1</v>
      </c>
      <c r="B800" s="2">
        <v>49100</v>
      </c>
      <c r="C800" s="2" t="s">
        <v>505</v>
      </c>
      <c r="D800" s="2">
        <v>2312000</v>
      </c>
      <c r="E800" s="2" t="s">
        <v>505</v>
      </c>
      <c r="F800" s="2" t="str">
        <f t="shared" si="24"/>
        <v>1491002312000</v>
      </c>
      <c r="G800" s="2" t="s">
        <v>73</v>
      </c>
      <c r="H800" s="4">
        <v>200</v>
      </c>
      <c r="I800" s="4">
        <v>0</v>
      </c>
      <c r="J800" s="4">
        <v>200</v>
      </c>
      <c r="K800" s="4">
        <v>405.33</v>
      </c>
      <c r="L800" s="4">
        <v>405.33</v>
      </c>
      <c r="M800" s="4">
        <v>405.33</v>
      </c>
      <c r="N800" s="4">
        <v>0</v>
      </c>
      <c r="O800" s="4">
        <v>-205.33</v>
      </c>
      <c r="P800">
        <f>INDEX(Full1!J:J,MATCH(F800,Full1!D:D,0))</f>
        <v>405.33</v>
      </c>
      <c r="Q800" s="6">
        <f t="shared" si="25"/>
        <v>0</v>
      </c>
    </row>
    <row r="801" spans="1:17" hidden="1" x14ac:dyDescent="0.25">
      <c r="A801" s="2">
        <v>1</v>
      </c>
      <c r="B801" s="2">
        <v>49101</v>
      </c>
      <c r="C801" s="2" t="s">
        <v>505</v>
      </c>
      <c r="D801" s="2">
        <v>2279954</v>
      </c>
      <c r="E801" s="2" t="s">
        <v>505</v>
      </c>
      <c r="F801" s="2" t="str">
        <f t="shared" si="24"/>
        <v>1491012279954</v>
      </c>
      <c r="G801" s="2" t="s">
        <v>98</v>
      </c>
      <c r="H801" s="4">
        <v>4835.97</v>
      </c>
      <c r="I801" s="4">
        <v>0</v>
      </c>
      <c r="J801" s="4">
        <v>4835.97</v>
      </c>
      <c r="K801" s="4">
        <v>4835.96</v>
      </c>
      <c r="L801" s="4">
        <v>4835.96</v>
      </c>
      <c r="M801" s="4">
        <v>4835.96</v>
      </c>
      <c r="N801" s="4">
        <v>0</v>
      </c>
      <c r="O801" s="4">
        <v>0.01</v>
      </c>
      <c r="P801">
        <f>INDEX(Full1!J:J,MATCH(F801,Full1!D:D,0))</f>
        <v>4835.96</v>
      </c>
      <c r="Q801" s="6">
        <f t="shared" si="25"/>
        <v>0</v>
      </c>
    </row>
    <row r="802" spans="1:17" hidden="1" x14ac:dyDescent="0.25">
      <c r="A802" s="2">
        <v>1</v>
      </c>
      <c r="B802" s="2">
        <v>91200</v>
      </c>
      <c r="C802" s="2" t="s">
        <v>504</v>
      </c>
      <c r="D802" s="2">
        <v>1000101</v>
      </c>
      <c r="E802" s="2" t="s">
        <v>504</v>
      </c>
      <c r="F802" s="2" t="str">
        <f t="shared" si="24"/>
        <v>1912001000101</v>
      </c>
      <c r="G802" s="2" t="s">
        <v>99</v>
      </c>
      <c r="H802" s="4">
        <v>218945.36</v>
      </c>
      <c r="I802" s="4">
        <v>0</v>
      </c>
      <c r="J802" s="4">
        <v>218945.36</v>
      </c>
      <c r="K802" s="4">
        <v>207665.97</v>
      </c>
      <c r="L802" s="4">
        <v>207665.97</v>
      </c>
      <c r="M802" s="4">
        <v>207665.97</v>
      </c>
      <c r="N802" s="4">
        <v>0</v>
      </c>
      <c r="O802" s="4">
        <v>11279.39</v>
      </c>
      <c r="P802">
        <f>INDEX(Full1!J:J,MATCH(F802,Full1!D:D,0))</f>
        <v>207665.97</v>
      </c>
      <c r="Q802" s="6">
        <f t="shared" si="25"/>
        <v>0</v>
      </c>
    </row>
    <row r="803" spans="1:17" hidden="1" x14ac:dyDescent="0.25">
      <c r="A803" s="2">
        <v>1</v>
      </c>
      <c r="B803" s="2">
        <v>91200</v>
      </c>
      <c r="C803" s="2" t="s">
        <v>504</v>
      </c>
      <c r="D803" s="2">
        <v>1600001</v>
      </c>
      <c r="E803" s="2" t="s">
        <v>504</v>
      </c>
      <c r="F803" s="2" t="str">
        <f t="shared" si="24"/>
        <v>1912001600001</v>
      </c>
      <c r="G803" s="2" t="s">
        <v>33</v>
      </c>
      <c r="H803" s="4">
        <v>71266.36</v>
      </c>
      <c r="I803" s="4">
        <v>0</v>
      </c>
      <c r="J803" s="4">
        <v>71266.36</v>
      </c>
      <c r="K803" s="4">
        <v>65477.85</v>
      </c>
      <c r="L803" s="4">
        <v>65477.85</v>
      </c>
      <c r="M803" s="4">
        <v>65477.85</v>
      </c>
      <c r="N803" s="4">
        <v>0</v>
      </c>
      <c r="O803" s="4">
        <v>5788.51</v>
      </c>
      <c r="P803">
        <f>INDEX(Full1!J:J,MATCH(F803,Full1!D:D,0))</f>
        <v>65477.85</v>
      </c>
      <c r="Q803" s="6">
        <f t="shared" si="25"/>
        <v>0</v>
      </c>
    </row>
    <row r="804" spans="1:17" hidden="1" x14ac:dyDescent="0.25">
      <c r="A804" s="2">
        <v>1</v>
      </c>
      <c r="B804" s="2">
        <v>91200</v>
      </c>
      <c r="C804" s="2" t="s">
        <v>505</v>
      </c>
      <c r="D804" s="2">
        <v>2220001</v>
      </c>
      <c r="E804" s="2" t="s">
        <v>505</v>
      </c>
      <c r="F804" s="2" t="str">
        <f t="shared" si="24"/>
        <v>1912002220001</v>
      </c>
      <c r="G804" s="2" t="s">
        <v>39</v>
      </c>
      <c r="H804" s="4">
        <v>300</v>
      </c>
      <c r="I804" s="4">
        <v>0</v>
      </c>
      <c r="J804" s="4">
        <v>300</v>
      </c>
      <c r="K804" s="4">
        <v>300</v>
      </c>
      <c r="L804" s="4">
        <v>162.16</v>
      </c>
      <c r="M804" s="4">
        <v>162.16</v>
      </c>
      <c r="N804" s="4">
        <v>0</v>
      </c>
      <c r="O804" s="4">
        <v>137.84</v>
      </c>
      <c r="P804">
        <f>INDEX(Full1!J:J,MATCH(F804,Full1!D:D,0))</f>
        <v>162.16</v>
      </c>
      <c r="Q804" s="6">
        <f t="shared" si="25"/>
        <v>0</v>
      </c>
    </row>
    <row r="805" spans="1:17" hidden="1" x14ac:dyDescent="0.25">
      <c r="A805" s="2">
        <v>1</v>
      </c>
      <c r="B805" s="2">
        <v>91200</v>
      </c>
      <c r="C805" s="2" t="s">
        <v>505</v>
      </c>
      <c r="D805" s="2">
        <v>2260101</v>
      </c>
      <c r="E805" s="2" t="s">
        <v>505</v>
      </c>
      <c r="F805" s="2" t="str">
        <f t="shared" si="24"/>
        <v>1912002260101</v>
      </c>
      <c r="G805" s="2" t="s">
        <v>61</v>
      </c>
      <c r="H805" s="4">
        <v>1500</v>
      </c>
      <c r="I805" s="4">
        <v>0</v>
      </c>
      <c r="J805" s="4">
        <v>1500</v>
      </c>
      <c r="K805" s="4">
        <v>1178.1600000000001</v>
      </c>
      <c r="L805" s="4">
        <v>1178.1600000000001</v>
      </c>
      <c r="M805" s="4">
        <v>1178.1600000000001</v>
      </c>
      <c r="N805" s="4">
        <v>0</v>
      </c>
      <c r="O805" s="4">
        <v>321.83999999999997</v>
      </c>
      <c r="P805">
        <f>INDEX(Full1!J:J,MATCH(F805,Full1!D:D,0))</f>
        <v>1178.1600000000001</v>
      </c>
      <c r="Q805" s="6">
        <f t="shared" si="25"/>
        <v>0</v>
      </c>
    </row>
    <row r="806" spans="1:17" hidden="1" x14ac:dyDescent="0.25">
      <c r="A806" s="2">
        <v>1</v>
      </c>
      <c r="B806" s="2">
        <v>91200</v>
      </c>
      <c r="C806" s="2" t="s">
        <v>505</v>
      </c>
      <c r="D806" s="2">
        <v>2260102</v>
      </c>
      <c r="E806" s="2" t="s">
        <v>505</v>
      </c>
      <c r="F806" s="2" t="str">
        <f t="shared" si="24"/>
        <v>1912002260102</v>
      </c>
      <c r="G806" s="2" t="s">
        <v>100</v>
      </c>
      <c r="H806" s="4">
        <v>363</v>
      </c>
      <c r="I806" s="4">
        <v>0</v>
      </c>
      <c r="J806" s="4">
        <v>363</v>
      </c>
      <c r="K806" s="4">
        <v>314.11</v>
      </c>
      <c r="L806" s="4">
        <v>314.11</v>
      </c>
      <c r="M806" s="4">
        <v>314.11</v>
      </c>
      <c r="N806" s="4">
        <v>0</v>
      </c>
      <c r="O806" s="4">
        <v>48.89</v>
      </c>
      <c r="P806">
        <f>INDEX(Full1!J:J,MATCH(F806,Full1!D:D,0))</f>
        <v>314.11</v>
      </c>
      <c r="Q806" s="6">
        <f t="shared" si="25"/>
        <v>0</v>
      </c>
    </row>
    <row r="807" spans="1:17" hidden="1" x14ac:dyDescent="0.25">
      <c r="A807" s="2">
        <v>1</v>
      </c>
      <c r="B807" s="2">
        <v>91200</v>
      </c>
      <c r="C807" s="2" t="s">
        <v>505</v>
      </c>
      <c r="D807" s="2">
        <v>2269900</v>
      </c>
      <c r="E807" s="2" t="s">
        <v>505</v>
      </c>
      <c r="F807" s="2" t="str">
        <f t="shared" si="24"/>
        <v>1912002269900</v>
      </c>
      <c r="G807" s="2" t="s">
        <v>65</v>
      </c>
      <c r="H807" s="4">
        <v>1500</v>
      </c>
      <c r="I807" s="4">
        <v>0</v>
      </c>
      <c r="J807" s="4">
        <v>1500</v>
      </c>
      <c r="K807" s="4">
        <v>280.01</v>
      </c>
      <c r="L807" s="4">
        <v>280.01</v>
      </c>
      <c r="M807" s="4">
        <v>280.01</v>
      </c>
      <c r="N807" s="4">
        <v>0</v>
      </c>
      <c r="O807" s="4">
        <v>1219.99</v>
      </c>
      <c r="P807">
        <f>INDEX(Full1!J:J,MATCH(F807,Full1!D:D,0))</f>
        <v>280.01</v>
      </c>
      <c r="Q807" s="6">
        <f t="shared" si="25"/>
        <v>0</v>
      </c>
    </row>
    <row r="808" spans="1:17" hidden="1" x14ac:dyDescent="0.25">
      <c r="A808" s="2">
        <v>1</v>
      </c>
      <c r="B808" s="2">
        <v>91200</v>
      </c>
      <c r="C808" s="2" t="s">
        <v>505</v>
      </c>
      <c r="D808" s="2">
        <v>2269915</v>
      </c>
      <c r="E808" s="2" t="s">
        <v>505</v>
      </c>
      <c r="F808" s="2" t="str">
        <f t="shared" si="24"/>
        <v>1912002269915</v>
      </c>
      <c r="G808" s="2" t="s">
        <v>101</v>
      </c>
      <c r="H808" s="4">
        <v>14750</v>
      </c>
      <c r="I808" s="4">
        <v>0</v>
      </c>
      <c r="J808" s="4">
        <v>14750</v>
      </c>
      <c r="K808" s="4">
        <v>14284.58</v>
      </c>
      <c r="L808" s="4">
        <v>14284.58</v>
      </c>
      <c r="M808" s="4">
        <v>14284.58</v>
      </c>
      <c r="N808" s="4">
        <v>0</v>
      </c>
      <c r="O808" s="4">
        <v>465.42</v>
      </c>
      <c r="P808">
        <f>INDEX(Full1!J:J,MATCH(F808,Full1!D:D,0))</f>
        <v>14284.58</v>
      </c>
      <c r="Q808" s="6">
        <f t="shared" si="25"/>
        <v>0</v>
      </c>
    </row>
    <row r="809" spans="1:17" hidden="1" x14ac:dyDescent="0.25">
      <c r="A809" s="2">
        <v>1</v>
      </c>
      <c r="B809" s="2">
        <v>91200</v>
      </c>
      <c r="C809" s="2" t="s">
        <v>505</v>
      </c>
      <c r="D809" s="2">
        <v>2300001</v>
      </c>
      <c r="E809" s="2" t="s">
        <v>505</v>
      </c>
      <c r="F809" s="2" t="str">
        <f t="shared" si="24"/>
        <v>1912002300001</v>
      </c>
      <c r="G809" s="2" t="s">
        <v>102</v>
      </c>
      <c r="H809" s="4">
        <v>400</v>
      </c>
      <c r="I809" s="4">
        <v>0</v>
      </c>
      <c r="J809" s="4">
        <v>400</v>
      </c>
      <c r="K809" s="4">
        <v>0</v>
      </c>
      <c r="L809" s="4">
        <v>0</v>
      </c>
      <c r="M809" s="4">
        <v>0</v>
      </c>
      <c r="N809" s="4">
        <v>0</v>
      </c>
      <c r="O809" s="4">
        <v>400</v>
      </c>
      <c r="P809">
        <f>INDEX(Full1!J:J,MATCH(F809,Full1!D:D,0))</f>
        <v>0</v>
      </c>
      <c r="Q809" s="6">
        <f t="shared" si="25"/>
        <v>0</v>
      </c>
    </row>
    <row r="810" spans="1:17" hidden="1" x14ac:dyDescent="0.25">
      <c r="A810" s="2">
        <v>1</v>
      </c>
      <c r="B810" s="2">
        <v>91200</v>
      </c>
      <c r="C810" s="2" t="s">
        <v>505</v>
      </c>
      <c r="D810" s="2">
        <v>2300002</v>
      </c>
      <c r="E810" s="2" t="s">
        <v>505</v>
      </c>
      <c r="F810" s="2" t="str">
        <f t="shared" si="24"/>
        <v>1912002300002</v>
      </c>
      <c r="G810" s="2" t="s">
        <v>103</v>
      </c>
      <c r="H810" s="4">
        <v>36500</v>
      </c>
      <c r="I810" s="4">
        <v>0</v>
      </c>
      <c r="J810" s="4">
        <v>36500</v>
      </c>
      <c r="K810" s="4">
        <v>38935</v>
      </c>
      <c r="L810" s="4">
        <v>38935</v>
      </c>
      <c r="M810" s="4">
        <v>38935</v>
      </c>
      <c r="N810" s="4">
        <v>0</v>
      </c>
      <c r="O810" s="4">
        <v>-2435</v>
      </c>
      <c r="P810">
        <f>INDEX(Full1!J:J,MATCH(F810,Full1!D:D,0))</f>
        <v>38935</v>
      </c>
      <c r="Q810" s="6">
        <f t="shared" si="25"/>
        <v>0</v>
      </c>
    </row>
    <row r="811" spans="1:17" hidden="1" x14ac:dyDescent="0.25">
      <c r="A811" s="2">
        <v>1</v>
      </c>
      <c r="B811" s="2">
        <v>91200</v>
      </c>
      <c r="C811" s="2" t="s">
        <v>505</v>
      </c>
      <c r="D811" s="2">
        <v>2302000</v>
      </c>
      <c r="E811" s="2" t="s">
        <v>505</v>
      </c>
      <c r="F811" s="2" t="str">
        <f t="shared" si="24"/>
        <v>1912002302000</v>
      </c>
      <c r="G811" s="2" t="s">
        <v>72</v>
      </c>
      <c r="H811" s="4">
        <v>0</v>
      </c>
      <c r="I811" s="4">
        <v>0</v>
      </c>
      <c r="J811" s="4">
        <v>0</v>
      </c>
      <c r="K811" s="4">
        <v>824.45</v>
      </c>
      <c r="L811" s="4">
        <v>824.45</v>
      </c>
      <c r="M811" s="4">
        <v>824.45</v>
      </c>
      <c r="N811" s="4">
        <v>0</v>
      </c>
      <c r="O811" s="4">
        <v>-824.45</v>
      </c>
      <c r="P811">
        <f>INDEX(Full1!J:J,MATCH(F811,Full1!D:D,0))</f>
        <v>824.45</v>
      </c>
      <c r="Q811" s="6">
        <f t="shared" si="25"/>
        <v>0</v>
      </c>
    </row>
    <row r="812" spans="1:17" hidden="1" x14ac:dyDescent="0.25">
      <c r="A812" s="2">
        <v>1</v>
      </c>
      <c r="B812" s="2">
        <v>91200</v>
      </c>
      <c r="C812" s="2" t="s">
        <v>505</v>
      </c>
      <c r="D812" s="2">
        <v>2310000</v>
      </c>
      <c r="E812" s="2" t="s">
        <v>505</v>
      </c>
      <c r="F812" s="2" t="str">
        <f t="shared" si="24"/>
        <v>1912002310000</v>
      </c>
      <c r="G812" s="2" t="s">
        <v>104</v>
      </c>
      <c r="H812" s="4">
        <v>600</v>
      </c>
      <c r="I812" s="4">
        <v>0</v>
      </c>
      <c r="J812" s="4">
        <v>600</v>
      </c>
      <c r="K812" s="4">
        <v>939</v>
      </c>
      <c r="L812" s="4">
        <v>939</v>
      </c>
      <c r="M812" s="4">
        <v>939</v>
      </c>
      <c r="N812" s="4">
        <v>0</v>
      </c>
      <c r="O812" s="4">
        <v>-339</v>
      </c>
      <c r="P812">
        <f>INDEX(Full1!J:J,MATCH(F812,Full1!D:D,0))</f>
        <v>939</v>
      </c>
      <c r="Q812" s="6">
        <f t="shared" si="25"/>
        <v>0</v>
      </c>
    </row>
    <row r="813" spans="1:17" hidden="1" x14ac:dyDescent="0.25">
      <c r="A813" s="2">
        <v>1</v>
      </c>
      <c r="B813" s="2">
        <v>91200</v>
      </c>
      <c r="C813" s="2" t="s">
        <v>505</v>
      </c>
      <c r="D813" s="2">
        <v>2330001</v>
      </c>
      <c r="E813" s="2" t="s">
        <v>505</v>
      </c>
      <c r="F813" s="2" t="str">
        <f t="shared" si="24"/>
        <v>1912002330001</v>
      </c>
      <c r="G813" s="2" t="s">
        <v>105</v>
      </c>
      <c r="H813" s="4">
        <v>17100</v>
      </c>
      <c r="I813" s="4">
        <v>0</v>
      </c>
      <c r="J813" s="4">
        <v>17100</v>
      </c>
      <c r="K813" s="4">
        <v>15399.71</v>
      </c>
      <c r="L813" s="4">
        <v>15399.71</v>
      </c>
      <c r="M813" s="4">
        <v>15399.71</v>
      </c>
      <c r="N813" s="4">
        <v>0</v>
      </c>
      <c r="O813" s="4">
        <v>1700.29</v>
      </c>
      <c r="P813">
        <f>INDEX(Full1!J:J,MATCH(F813,Full1!D:D,0))</f>
        <v>15399.71</v>
      </c>
      <c r="Q813" s="6">
        <f t="shared" si="25"/>
        <v>0</v>
      </c>
    </row>
    <row r="814" spans="1:17" hidden="1" x14ac:dyDescent="0.25">
      <c r="A814" s="2">
        <v>1</v>
      </c>
      <c r="B814" s="2">
        <v>91200</v>
      </c>
      <c r="C814" s="2" t="s">
        <v>507</v>
      </c>
      <c r="D814" s="2">
        <v>4800079</v>
      </c>
      <c r="E814" s="2" t="s">
        <v>507</v>
      </c>
      <c r="F814" s="2" t="str">
        <f t="shared" si="24"/>
        <v>1912004800079</v>
      </c>
      <c r="G814" s="2" t="s">
        <v>106</v>
      </c>
      <c r="H814" s="4">
        <v>12700</v>
      </c>
      <c r="I814" s="4">
        <v>0</v>
      </c>
      <c r="J814" s="4">
        <v>12700</v>
      </c>
      <c r="K814" s="4">
        <v>11640.73</v>
      </c>
      <c r="L814" s="4">
        <v>11640.73</v>
      </c>
      <c r="M814" s="4">
        <v>10332.69</v>
      </c>
      <c r="N814" s="4">
        <v>1308.04</v>
      </c>
      <c r="O814" s="4">
        <v>1059.27</v>
      </c>
      <c r="P814">
        <f>INDEX(Full1!J:J,MATCH(F814,Full1!D:D,0))</f>
        <v>11640.73</v>
      </c>
      <c r="Q814" s="6">
        <f t="shared" si="25"/>
        <v>0</v>
      </c>
    </row>
    <row r="815" spans="1:17" hidden="1" x14ac:dyDescent="0.25">
      <c r="A815" s="2">
        <v>1</v>
      </c>
      <c r="B815" s="2">
        <v>91200</v>
      </c>
      <c r="C815" s="2" t="s">
        <v>507</v>
      </c>
      <c r="D815" s="2">
        <v>4800199</v>
      </c>
      <c r="E815" s="2" t="s">
        <v>507</v>
      </c>
      <c r="F815" s="2" t="str">
        <f t="shared" si="24"/>
        <v>1912004800199</v>
      </c>
      <c r="G815" s="2" t="s">
        <v>107</v>
      </c>
      <c r="H815" s="4">
        <v>0</v>
      </c>
      <c r="I815" s="4">
        <v>1600</v>
      </c>
      <c r="J815" s="4">
        <v>1600</v>
      </c>
      <c r="K815" s="4">
        <v>1600</v>
      </c>
      <c r="L815" s="4">
        <v>1600</v>
      </c>
      <c r="M815" s="4">
        <v>1600</v>
      </c>
      <c r="N815" s="4">
        <v>0</v>
      </c>
      <c r="O815" s="4">
        <v>0</v>
      </c>
      <c r="P815">
        <f>INDEX(Full1!J:J,MATCH(F815,Full1!D:D,0))</f>
        <v>1600</v>
      </c>
      <c r="Q815" s="6">
        <f t="shared" si="25"/>
        <v>0</v>
      </c>
    </row>
    <row r="816" spans="1:17" hidden="1" x14ac:dyDescent="0.25">
      <c r="A816" s="2">
        <v>1</v>
      </c>
      <c r="B816" s="2">
        <v>92000</v>
      </c>
      <c r="C816" s="2" t="s">
        <v>504</v>
      </c>
      <c r="D816" s="2">
        <v>1200001</v>
      </c>
      <c r="E816" s="2" t="s">
        <v>504</v>
      </c>
      <c r="F816" s="2" t="str">
        <f t="shared" si="24"/>
        <v>1920001200001</v>
      </c>
      <c r="G816" s="2" t="s">
        <v>44</v>
      </c>
      <c r="H816" s="4">
        <v>50886.78</v>
      </c>
      <c r="I816" s="4">
        <v>0</v>
      </c>
      <c r="J816" s="4">
        <v>50886.78</v>
      </c>
      <c r="K816" s="4">
        <v>51398.879999999997</v>
      </c>
      <c r="L816" s="4">
        <v>51398.879999999997</v>
      </c>
      <c r="M816" s="4">
        <v>51398.879999999997</v>
      </c>
      <c r="N816" s="4">
        <v>0</v>
      </c>
      <c r="O816" s="4">
        <v>-512.1</v>
      </c>
      <c r="P816">
        <f>INDEX(Full1!J:J,MATCH(F816,Full1!D:D,0))</f>
        <v>51398.879999999997</v>
      </c>
      <c r="Q816" s="6">
        <f t="shared" si="25"/>
        <v>0</v>
      </c>
    </row>
    <row r="817" spans="1:17" hidden="1" x14ac:dyDescent="0.25">
      <c r="A817" s="2">
        <v>1</v>
      </c>
      <c r="B817" s="2">
        <v>92000</v>
      </c>
      <c r="C817" s="2" t="s">
        <v>504</v>
      </c>
      <c r="D817" s="2">
        <v>1200301</v>
      </c>
      <c r="E817" s="2" t="s">
        <v>504</v>
      </c>
      <c r="F817" s="2" t="str">
        <f t="shared" si="24"/>
        <v>1920001200301</v>
      </c>
      <c r="G817" s="2" t="s">
        <v>13</v>
      </c>
      <c r="H817" s="4">
        <v>22845.58</v>
      </c>
      <c r="I817" s="4">
        <v>0</v>
      </c>
      <c r="J817" s="4">
        <v>22845.58</v>
      </c>
      <c r="K817" s="4">
        <v>23077.52</v>
      </c>
      <c r="L817" s="4">
        <v>23077.52</v>
      </c>
      <c r="M817" s="4">
        <v>23077.52</v>
      </c>
      <c r="N817" s="4">
        <v>0</v>
      </c>
      <c r="O817" s="4">
        <v>-231.94</v>
      </c>
      <c r="P817">
        <f>INDEX(Full1!J:J,MATCH(F817,Full1!D:D,0))</f>
        <v>23077.52</v>
      </c>
      <c r="Q817" s="6">
        <f t="shared" si="25"/>
        <v>0</v>
      </c>
    </row>
    <row r="818" spans="1:17" hidden="1" x14ac:dyDescent="0.25">
      <c r="A818" s="2">
        <v>1</v>
      </c>
      <c r="B818" s="2">
        <v>92000</v>
      </c>
      <c r="C818" s="2" t="s">
        <v>504</v>
      </c>
      <c r="D818" s="2">
        <v>1200601</v>
      </c>
      <c r="E818" s="2" t="s">
        <v>504</v>
      </c>
      <c r="F818" s="2" t="str">
        <f t="shared" si="24"/>
        <v>1920001200601</v>
      </c>
      <c r="G818" s="2" t="s">
        <v>15</v>
      </c>
      <c r="H818" s="4">
        <v>22331.22</v>
      </c>
      <c r="I818" s="4">
        <v>0</v>
      </c>
      <c r="J818" s="4">
        <v>22331.22</v>
      </c>
      <c r="K818" s="4">
        <v>22552.7</v>
      </c>
      <c r="L818" s="4">
        <v>22552.7</v>
      </c>
      <c r="M818" s="4">
        <v>22552.7</v>
      </c>
      <c r="N818" s="4">
        <v>0</v>
      </c>
      <c r="O818" s="4">
        <v>-221.48</v>
      </c>
      <c r="P818">
        <f>INDEX(Full1!J:J,MATCH(F818,Full1!D:D,0))</f>
        <v>22552.7</v>
      </c>
      <c r="Q818" s="6">
        <f t="shared" si="25"/>
        <v>0</v>
      </c>
    </row>
    <row r="819" spans="1:17" hidden="1" x14ac:dyDescent="0.25">
      <c r="A819" s="2">
        <v>1</v>
      </c>
      <c r="B819" s="2">
        <v>92000</v>
      </c>
      <c r="C819" s="2" t="s">
        <v>504</v>
      </c>
      <c r="D819" s="2">
        <v>1210001</v>
      </c>
      <c r="E819" s="2" t="s">
        <v>504</v>
      </c>
      <c r="F819" s="2" t="str">
        <f t="shared" si="24"/>
        <v>1920001210001</v>
      </c>
      <c r="G819" s="2" t="s">
        <v>16</v>
      </c>
      <c r="H819" s="4">
        <v>51783.199999999997</v>
      </c>
      <c r="I819" s="4">
        <v>0</v>
      </c>
      <c r="J819" s="4">
        <v>51783.199999999997</v>
      </c>
      <c r="K819" s="4">
        <v>52290.98</v>
      </c>
      <c r="L819" s="4">
        <v>52290.98</v>
      </c>
      <c r="M819" s="4">
        <v>52290.98</v>
      </c>
      <c r="N819" s="4">
        <v>0</v>
      </c>
      <c r="O819" s="4">
        <v>-507.78</v>
      </c>
      <c r="P819">
        <f>INDEX(Full1!J:J,MATCH(F819,Full1!D:D,0))</f>
        <v>52290.98</v>
      </c>
      <c r="Q819" s="6">
        <f t="shared" si="25"/>
        <v>0</v>
      </c>
    </row>
    <row r="820" spans="1:17" hidden="1" x14ac:dyDescent="0.25">
      <c r="A820" s="2">
        <v>1</v>
      </c>
      <c r="B820" s="2">
        <v>92000</v>
      </c>
      <c r="C820" s="2" t="s">
        <v>504</v>
      </c>
      <c r="D820" s="2">
        <v>1210101</v>
      </c>
      <c r="E820" s="2" t="s">
        <v>504</v>
      </c>
      <c r="F820" s="2" t="str">
        <f t="shared" si="24"/>
        <v>1920001210101</v>
      </c>
      <c r="G820" s="2" t="s">
        <v>17</v>
      </c>
      <c r="H820" s="4">
        <v>75752.740000000005</v>
      </c>
      <c r="I820" s="4">
        <v>0</v>
      </c>
      <c r="J820" s="4">
        <v>75752.740000000005</v>
      </c>
      <c r="K820" s="4">
        <v>76495.58</v>
      </c>
      <c r="L820" s="4">
        <v>76495.58</v>
      </c>
      <c r="M820" s="4">
        <v>76495.58</v>
      </c>
      <c r="N820" s="4">
        <v>0</v>
      </c>
      <c r="O820" s="4">
        <v>-742.84</v>
      </c>
      <c r="P820">
        <f>INDEX(Full1!J:J,MATCH(F820,Full1!D:D,0))</f>
        <v>76495.58</v>
      </c>
      <c r="Q820" s="6">
        <f t="shared" si="25"/>
        <v>0</v>
      </c>
    </row>
    <row r="821" spans="1:17" hidden="1" x14ac:dyDescent="0.25">
      <c r="A821" s="2">
        <v>1</v>
      </c>
      <c r="B821" s="2">
        <v>92000</v>
      </c>
      <c r="C821" s="2" t="s">
        <v>504</v>
      </c>
      <c r="D821" s="2">
        <v>1300001</v>
      </c>
      <c r="E821" s="2" t="s">
        <v>504</v>
      </c>
      <c r="F821" s="2" t="str">
        <f t="shared" si="24"/>
        <v>1920001300001</v>
      </c>
      <c r="G821" s="2" t="s">
        <v>18</v>
      </c>
      <c r="H821" s="4">
        <v>177527.52</v>
      </c>
      <c r="I821" s="4">
        <v>0</v>
      </c>
      <c r="J821" s="4">
        <v>177527.52</v>
      </c>
      <c r="K821" s="4">
        <v>187020.57</v>
      </c>
      <c r="L821" s="4">
        <v>187020.57</v>
      </c>
      <c r="M821" s="4">
        <v>187020.57</v>
      </c>
      <c r="N821" s="4">
        <v>0</v>
      </c>
      <c r="O821" s="4">
        <v>-9493.0499999999993</v>
      </c>
      <c r="P821">
        <f>INDEX(Full1!J:J,MATCH(F821,Full1!D:D,0))</f>
        <v>187020.57</v>
      </c>
      <c r="Q821" s="6">
        <f t="shared" si="25"/>
        <v>0</v>
      </c>
    </row>
    <row r="822" spans="1:17" hidden="1" x14ac:dyDescent="0.25">
      <c r="A822" s="2">
        <v>1</v>
      </c>
      <c r="B822" s="2">
        <v>92000</v>
      </c>
      <c r="C822" s="2" t="s">
        <v>504</v>
      </c>
      <c r="D822" s="2">
        <v>1300002</v>
      </c>
      <c r="E822" s="2" t="s">
        <v>504</v>
      </c>
      <c r="F822" s="2" t="str">
        <f t="shared" si="24"/>
        <v>1920001300002</v>
      </c>
      <c r="G822" s="2" t="s">
        <v>19</v>
      </c>
      <c r="H822" s="4">
        <v>45888.72</v>
      </c>
      <c r="I822" s="4">
        <v>0</v>
      </c>
      <c r="J822" s="4">
        <v>45888.72</v>
      </c>
      <c r="K822" s="4">
        <v>45647.99</v>
      </c>
      <c r="L822" s="4">
        <v>45647.99</v>
      </c>
      <c r="M822" s="4">
        <v>45647.99</v>
      </c>
      <c r="N822" s="4">
        <v>0</v>
      </c>
      <c r="O822" s="4">
        <v>240.73</v>
      </c>
      <c r="P822">
        <f>INDEX(Full1!J:J,MATCH(F822,Full1!D:D,0))</f>
        <v>45647.99</v>
      </c>
      <c r="Q822" s="6">
        <f t="shared" si="25"/>
        <v>0</v>
      </c>
    </row>
    <row r="823" spans="1:17" hidden="1" x14ac:dyDescent="0.25">
      <c r="A823" s="2">
        <v>1</v>
      </c>
      <c r="B823" s="2">
        <v>92000</v>
      </c>
      <c r="C823" s="2" t="s">
        <v>504</v>
      </c>
      <c r="D823" s="2">
        <v>1300101</v>
      </c>
      <c r="E823" s="2" t="s">
        <v>504</v>
      </c>
      <c r="F823" s="2" t="str">
        <f t="shared" si="24"/>
        <v>1920001300101</v>
      </c>
      <c r="G823" s="2" t="s">
        <v>20</v>
      </c>
      <c r="H823" s="4">
        <v>0</v>
      </c>
      <c r="I823" s="4">
        <v>0</v>
      </c>
      <c r="J823" s="4">
        <v>0</v>
      </c>
      <c r="K823" s="4">
        <v>1265.2</v>
      </c>
      <c r="L823" s="4">
        <v>1265.2</v>
      </c>
      <c r="M823" s="4">
        <v>1265.2</v>
      </c>
      <c r="N823" s="4">
        <v>0</v>
      </c>
      <c r="O823" s="4">
        <v>-1265.2</v>
      </c>
      <c r="P823">
        <f>INDEX(Full1!J:J,MATCH(F823,Full1!D:D,0))</f>
        <v>1265.2</v>
      </c>
      <c r="Q823" s="6">
        <f t="shared" si="25"/>
        <v>0</v>
      </c>
    </row>
    <row r="824" spans="1:17" hidden="1" x14ac:dyDescent="0.25">
      <c r="A824" s="2">
        <v>1</v>
      </c>
      <c r="B824" s="2">
        <v>92000</v>
      </c>
      <c r="C824" s="2" t="s">
        <v>504</v>
      </c>
      <c r="D824" s="2">
        <v>1300201</v>
      </c>
      <c r="E824" s="2" t="s">
        <v>504</v>
      </c>
      <c r="F824" s="2" t="str">
        <f t="shared" si="24"/>
        <v>1920001300201</v>
      </c>
      <c r="G824" s="2" t="s">
        <v>21</v>
      </c>
      <c r="H824" s="4">
        <v>104937.84</v>
      </c>
      <c r="I824" s="4">
        <v>0</v>
      </c>
      <c r="J824" s="4">
        <v>104937.84</v>
      </c>
      <c r="K824" s="4">
        <v>110267.21</v>
      </c>
      <c r="L824" s="4">
        <v>110267.21</v>
      </c>
      <c r="M824" s="4">
        <v>110267.21</v>
      </c>
      <c r="N824" s="4">
        <v>0</v>
      </c>
      <c r="O824" s="4">
        <v>-5329.37</v>
      </c>
      <c r="P824">
        <f>INDEX(Full1!J:J,MATCH(F824,Full1!D:D,0))</f>
        <v>110267.21</v>
      </c>
      <c r="Q824" s="6">
        <f t="shared" si="25"/>
        <v>0</v>
      </c>
    </row>
    <row r="825" spans="1:17" hidden="1" x14ac:dyDescent="0.25">
      <c r="A825" s="2">
        <v>1</v>
      </c>
      <c r="B825" s="2">
        <v>92000</v>
      </c>
      <c r="C825" s="2" t="s">
        <v>504</v>
      </c>
      <c r="D825" s="2">
        <v>1300202</v>
      </c>
      <c r="E825" s="2" t="s">
        <v>504</v>
      </c>
      <c r="F825" s="2" t="str">
        <f t="shared" si="24"/>
        <v>1920001300202</v>
      </c>
      <c r="G825" s="2" t="s">
        <v>22</v>
      </c>
      <c r="H825" s="4">
        <v>104006.7</v>
      </c>
      <c r="I825" s="4">
        <v>0</v>
      </c>
      <c r="J825" s="4">
        <v>104006.7</v>
      </c>
      <c r="K825" s="4">
        <v>109175.52</v>
      </c>
      <c r="L825" s="4">
        <v>109175.52</v>
      </c>
      <c r="M825" s="4">
        <v>109175.52</v>
      </c>
      <c r="N825" s="4">
        <v>0</v>
      </c>
      <c r="O825" s="4">
        <v>-5168.82</v>
      </c>
      <c r="P825">
        <f>INDEX(Full1!J:J,MATCH(F825,Full1!D:D,0))</f>
        <v>109175.52</v>
      </c>
      <c r="Q825" s="6">
        <f t="shared" si="25"/>
        <v>0</v>
      </c>
    </row>
    <row r="826" spans="1:17" hidden="1" x14ac:dyDescent="0.25">
      <c r="A826" s="2">
        <v>1</v>
      </c>
      <c r="B826" s="2">
        <v>92000</v>
      </c>
      <c r="C826" s="2" t="s">
        <v>504</v>
      </c>
      <c r="D826" s="2">
        <v>1310001</v>
      </c>
      <c r="E826" s="2" t="s">
        <v>504</v>
      </c>
      <c r="F826" s="2" t="str">
        <f t="shared" si="24"/>
        <v>1920001310001</v>
      </c>
      <c r="G826" s="2" t="s">
        <v>23</v>
      </c>
      <c r="H826" s="4">
        <v>26337.81</v>
      </c>
      <c r="I826" s="4">
        <v>0</v>
      </c>
      <c r="J826" s="4">
        <v>26337.81</v>
      </c>
      <c r="K826" s="4">
        <v>17797.830000000002</v>
      </c>
      <c r="L826" s="4">
        <v>17797.830000000002</v>
      </c>
      <c r="M826" s="4">
        <v>17797.830000000002</v>
      </c>
      <c r="N826" s="4">
        <v>0</v>
      </c>
      <c r="O826" s="4">
        <v>8539.98</v>
      </c>
      <c r="P826">
        <f>INDEX(Full1!J:J,MATCH(F826,Full1!D:D,0))</f>
        <v>17797.830000000002</v>
      </c>
      <c r="Q826" s="6">
        <f t="shared" si="25"/>
        <v>0</v>
      </c>
    </row>
    <row r="827" spans="1:17" hidden="1" x14ac:dyDescent="0.25">
      <c r="A827" s="2">
        <v>1</v>
      </c>
      <c r="B827" s="2">
        <v>92000</v>
      </c>
      <c r="C827" s="2" t="s">
        <v>504</v>
      </c>
      <c r="D827" s="2">
        <v>1310003</v>
      </c>
      <c r="E827" s="2" t="s">
        <v>504</v>
      </c>
      <c r="F827" s="2" t="str">
        <f t="shared" si="24"/>
        <v>1920001310003</v>
      </c>
      <c r="G827" s="2" t="s">
        <v>25</v>
      </c>
      <c r="H827" s="4">
        <v>13505.8</v>
      </c>
      <c r="I827" s="4">
        <v>0</v>
      </c>
      <c r="J827" s="4">
        <v>13505.8</v>
      </c>
      <c r="K827" s="4">
        <v>8583.9</v>
      </c>
      <c r="L827" s="4">
        <v>8583.9</v>
      </c>
      <c r="M827" s="4">
        <v>8583.9</v>
      </c>
      <c r="N827" s="4">
        <v>0</v>
      </c>
      <c r="O827" s="4">
        <v>4921.8999999999996</v>
      </c>
      <c r="P827">
        <f>INDEX(Full1!J:J,MATCH(F827,Full1!D:D,0))</f>
        <v>8583.9</v>
      </c>
      <c r="Q827" s="6">
        <f t="shared" si="25"/>
        <v>0</v>
      </c>
    </row>
    <row r="828" spans="1:17" hidden="1" x14ac:dyDescent="0.25">
      <c r="A828" s="2">
        <v>1</v>
      </c>
      <c r="B828" s="2">
        <v>92000</v>
      </c>
      <c r="C828" s="2" t="s">
        <v>504</v>
      </c>
      <c r="D828" s="2">
        <v>1310004</v>
      </c>
      <c r="E828" s="2" t="s">
        <v>504</v>
      </c>
      <c r="F828" s="2" t="str">
        <f t="shared" si="24"/>
        <v>1920001310004</v>
      </c>
      <c r="G828" s="2" t="s">
        <v>26</v>
      </c>
      <c r="H828" s="4">
        <v>13769.42</v>
      </c>
      <c r="I828" s="4">
        <v>0</v>
      </c>
      <c r="J828" s="4">
        <v>13769.42</v>
      </c>
      <c r="K828" s="4">
        <v>9415.14</v>
      </c>
      <c r="L828" s="4">
        <v>9415.14</v>
      </c>
      <c r="M828" s="4">
        <v>9415.14</v>
      </c>
      <c r="N828" s="4">
        <v>0</v>
      </c>
      <c r="O828" s="4">
        <v>4354.28</v>
      </c>
      <c r="P828">
        <f>INDEX(Full1!J:J,MATCH(F828,Full1!D:D,0))</f>
        <v>9415.14</v>
      </c>
      <c r="Q828" s="6">
        <f t="shared" si="25"/>
        <v>0</v>
      </c>
    </row>
    <row r="829" spans="1:17" hidden="1" x14ac:dyDescent="0.25">
      <c r="A829" s="2">
        <v>1</v>
      </c>
      <c r="B829" s="2">
        <v>92000</v>
      </c>
      <c r="C829" s="2" t="s">
        <v>504</v>
      </c>
      <c r="D829" s="2">
        <v>1310005</v>
      </c>
      <c r="E829" s="2" t="s">
        <v>504</v>
      </c>
      <c r="F829" s="2" t="str">
        <f t="shared" si="24"/>
        <v>1920001310005</v>
      </c>
      <c r="G829" s="2" t="s">
        <v>27</v>
      </c>
      <c r="H829" s="4">
        <v>0</v>
      </c>
      <c r="I829" s="4">
        <v>0</v>
      </c>
      <c r="J829" s="4">
        <v>0</v>
      </c>
      <c r="K829" s="4">
        <v>24.8</v>
      </c>
      <c r="L829" s="4">
        <v>24.8</v>
      </c>
      <c r="M829" s="4">
        <v>24.8</v>
      </c>
      <c r="N829" s="4">
        <v>0</v>
      </c>
      <c r="O829" s="4">
        <v>-24.8</v>
      </c>
      <c r="P829">
        <f>INDEX(Full1!J:J,MATCH(F829,Full1!D:D,0))</f>
        <v>24.8</v>
      </c>
      <c r="Q829" s="6">
        <f t="shared" si="25"/>
        <v>0</v>
      </c>
    </row>
    <row r="830" spans="1:17" hidden="1" x14ac:dyDescent="0.25">
      <c r="A830" s="2">
        <v>1</v>
      </c>
      <c r="B830" s="2">
        <v>92000</v>
      </c>
      <c r="C830" s="2" t="s">
        <v>504</v>
      </c>
      <c r="D830" s="2">
        <v>1500001</v>
      </c>
      <c r="E830" s="2" t="s">
        <v>504</v>
      </c>
      <c r="F830" s="2" t="str">
        <f t="shared" si="24"/>
        <v>1920001500001</v>
      </c>
      <c r="G830" s="2" t="s">
        <v>28</v>
      </c>
      <c r="H830" s="4">
        <v>14705.6</v>
      </c>
      <c r="I830" s="4">
        <v>-5000</v>
      </c>
      <c r="J830" s="4">
        <v>9705.6</v>
      </c>
      <c r="K830" s="4">
        <v>9796.93</v>
      </c>
      <c r="L830" s="4">
        <v>9796.93</v>
      </c>
      <c r="M830" s="4">
        <v>9796.93</v>
      </c>
      <c r="N830" s="4">
        <v>0</v>
      </c>
      <c r="O830" s="4">
        <v>-91.33</v>
      </c>
      <c r="P830">
        <f>INDEX(Full1!J:J,MATCH(F830,Full1!D:D,0))</f>
        <v>9796.93</v>
      </c>
      <c r="Q830" s="6">
        <f t="shared" si="25"/>
        <v>0</v>
      </c>
    </row>
    <row r="831" spans="1:17" hidden="1" x14ac:dyDescent="0.25">
      <c r="A831" s="2">
        <v>1</v>
      </c>
      <c r="B831" s="2">
        <v>92000</v>
      </c>
      <c r="C831" s="2" t="s">
        <v>504</v>
      </c>
      <c r="D831" s="2">
        <v>1500002</v>
      </c>
      <c r="E831" s="2" t="s">
        <v>504</v>
      </c>
      <c r="F831" s="2" t="str">
        <f t="shared" si="24"/>
        <v>1920001500002</v>
      </c>
      <c r="G831" s="2" t="s">
        <v>29</v>
      </c>
      <c r="H831" s="4">
        <v>1303.56</v>
      </c>
      <c r="I831" s="4">
        <v>0</v>
      </c>
      <c r="J831" s="4">
        <v>1303.56</v>
      </c>
      <c r="K831" s="4">
        <v>6807.26</v>
      </c>
      <c r="L831" s="4">
        <v>6807.26</v>
      </c>
      <c r="M831" s="4">
        <v>6807.26</v>
      </c>
      <c r="N831" s="4">
        <v>0</v>
      </c>
      <c r="O831" s="4">
        <v>-5503.7</v>
      </c>
      <c r="P831">
        <f>INDEX(Full1!J:J,MATCH(F831,Full1!D:D,0))</f>
        <v>6807.26</v>
      </c>
      <c r="Q831" s="6">
        <f t="shared" si="25"/>
        <v>0</v>
      </c>
    </row>
    <row r="832" spans="1:17" hidden="1" x14ac:dyDescent="0.25">
      <c r="A832" s="2">
        <v>1</v>
      </c>
      <c r="B832" s="2">
        <v>92000</v>
      </c>
      <c r="C832" s="2" t="s">
        <v>504</v>
      </c>
      <c r="D832" s="2">
        <v>1500003</v>
      </c>
      <c r="E832" s="2" t="s">
        <v>504</v>
      </c>
      <c r="F832" s="2" t="str">
        <f t="shared" si="24"/>
        <v>1920001500003</v>
      </c>
      <c r="G832" s="2" t="s">
        <v>30</v>
      </c>
      <c r="H832" s="4">
        <v>45000</v>
      </c>
      <c r="I832" s="4">
        <v>-37550.5</v>
      </c>
      <c r="J832" s="4">
        <v>7449.5</v>
      </c>
      <c r="K832" s="4">
        <v>247.77</v>
      </c>
      <c r="L832" s="4">
        <v>247.77</v>
      </c>
      <c r="M832" s="4">
        <v>247.77</v>
      </c>
      <c r="N832" s="4">
        <v>0</v>
      </c>
      <c r="O832" s="4">
        <v>7201.73</v>
      </c>
      <c r="P832">
        <f>INDEX(Full1!J:J,MATCH(F832,Full1!D:D,0))</f>
        <v>247.77</v>
      </c>
      <c r="Q832" s="6">
        <f t="shared" si="25"/>
        <v>0</v>
      </c>
    </row>
    <row r="833" spans="1:17" hidden="1" x14ac:dyDescent="0.25">
      <c r="A833" s="2">
        <v>1</v>
      </c>
      <c r="B833" s="2">
        <v>92000</v>
      </c>
      <c r="C833" s="2" t="s">
        <v>504</v>
      </c>
      <c r="D833" s="2">
        <v>1510001</v>
      </c>
      <c r="E833" s="2" t="s">
        <v>504</v>
      </c>
      <c r="F833" s="2" t="str">
        <f t="shared" si="24"/>
        <v>1920001510001</v>
      </c>
      <c r="G833" s="2" t="s">
        <v>31</v>
      </c>
      <c r="H833" s="4">
        <v>0</v>
      </c>
      <c r="I833" s="4">
        <v>0</v>
      </c>
      <c r="J833" s="4">
        <v>0</v>
      </c>
      <c r="K833" s="4">
        <v>889.69</v>
      </c>
      <c r="L833" s="4">
        <v>889.69</v>
      </c>
      <c r="M833" s="4">
        <v>889.69</v>
      </c>
      <c r="N833" s="4">
        <v>0</v>
      </c>
      <c r="O833" s="4">
        <v>-889.69</v>
      </c>
      <c r="P833">
        <f>INDEX(Full1!J:J,MATCH(F833,Full1!D:D,0))</f>
        <v>889.69</v>
      </c>
      <c r="Q833" s="6">
        <f t="shared" si="25"/>
        <v>0</v>
      </c>
    </row>
    <row r="834" spans="1:17" hidden="1" x14ac:dyDescent="0.25">
      <c r="A834" s="2">
        <v>1</v>
      </c>
      <c r="B834" s="2">
        <v>92000</v>
      </c>
      <c r="C834" s="2" t="s">
        <v>504</v>
      </c>
      <c r="D834" s="2">
        <v>1510002</v>
      </c>
      <c r="E834" s="2" t="s">
        <v>504</v>
      </c>
      <c r="F834" s="2" t="str">
        <f t="shared" si="24"/>
        <v>1920001510002</v>
      </c>
      <c r="G834" s="2" t="s">
        <v>32</v>
      </c>
      <c r="H834" s="4">
        <v>0</v>
      </c>
      <c r="I834" s="4">
        <v>0</v>
      </c>
      <c r="J834" s="4">
        <v>0</v>
      </c>
      <c r="K834" s="4">
        <v>147.36000000000001</v>
      </c>
      <c r="L834" s="4">
        <v>147.36000000000001</v>
      </c>
      <c r="M834" s="4">
        <v>147.36000000000001</v>
      </c>
      <c r="N834" s="4">
        <v>0</v>
      </c>
      <c r="O834" s="4">
        <v>-147.36000000000001</v>
      </c>
      <c r="P834">
        <f>INDEX(Full1!J:J,MATCH(F834,Full1!D:D,0))</f>
        <v>147.36000000000001</v>
      </c>
      <c r="Q834" s="6">
        <f t="shared" si="25"/>
        <v>0</v>
      </c>
    </row>
    <row r="835" spans="1:17" hidden="1" x14ac:dyDescent="0.25">
      <c r="A835" s="2">
        <v>1</v>
      </c>
      <c r="B835" s="2">
        <v>92000</v>
      </c>
      <c r="C835" s="2" t="s">
        <v>504</v>
      </c>
      <c r="D835" s="2">
        <v>1600001</v>
      </c>
      <c r="E835" s="2" t="s">
        <v>504</v>
      </c>
      <c r="F835" s="2" t="str">
        <f t="shared" ref="F835:F898" si="26">_xlfn.CONCAT(A835,B835,D835)</f>
        <v>1920001600001</v>
      </c>
      <c r="G835" s="2" t="s">
        <v>33</v>
      </c>
      <c r="H835" s="4">
        <v>205557.88</v>
      </c>
      <c r="I835" s="4">
        <v>0</v>
      </c>
      <c r="J835" s="4">
        <v>205557.88</v>
      </c>
      <c r="K835" s="4">
        <v>215883.24</v>
      </c>
      <c r="L835" s="4">
        <v>215883.24</v>
      </c>
      <c r="M835" s="4">
        <v>215883.24</v>
      </c>
      <c r="N835" s="4">
        <v>0</v>
      </c>
      <c r="O835" s="4">
        <v>-10325.36</v>
      </c>
      <c r="P835">
        <f>INDEX(Full1!J:J,MATCH(F835,Full1!D:D,0))</f>
        <v>215883.24</v>
      </c>
      <c r="Q835" s="6">
        <f t="shared" ref="Q835:Q898" si="27">+L835-P835</f>
        <v>0</v>
      </c>
    </row>
    <row r="836" spans="1:17" hidden="1" x14ac:dyDescent="0.25">
      <c r="A836" s="2">
        <v>1</v>
      </c>
      <c r="B836" s="2">
        <v>92000</v>
      </c>
      <c r="C836" s="2" t="s">
        <v>504</v>
      </c>
      <c r="D836" s="2">
        <v>1620001</v>
      </c>
      <c r="E836" s="2" t="s">
        <v>504</v>
      </c>
      <c r="F836" s="2" t="str">
        <f t="shared" si="26"/>
        <v>1920001620001</v>
      </c>
      <c r="G836" s="2" t="s">
        <v>45</v>
      </c>
      <c r="H836" s="4">
        <v>2000</v>
      </c>
      <c r="I836" s="4">
        <v>0</v>
      </c>
      <c r="J836" s="4">
        <v>2000</v>
      </c>
      <c r="K836" s="4">
        <v>464</v>
      </c>
      <c r="L836" s="4">
        <v>464</v>
      </c>
      <c r="M836" s="4">
        <v>464</v>
      </c>
      <c r="N836" s="4">
        <v>0</v>
      </c>
      <c r="O836" s="4">
        <v>1536</v>
      </c>
      <c r="P836">
        <f>INDEX(Full1!J:J,MATCH(F836,Full1!D:D,0))</f>
        <v>464</v>
      </c>
      <c r="Q836" s="6">
        <f t="shared" si="27"/>
        <v>0</v>
      </c>
    </row>
    <row r="837" spans="1:17" hidden="1" x14ac:dyDescent="0.25">
      <c r="A837" s="2">
        <v>1</v>
      </c>
      <c r="B837" s="2">
        <v>92000</v>
      </c>
      <c r="C837" s="2" t="s">
        <v>504</v>
      </c>
      <c r="D837" s="2">
        <v>1620401</v>
      </c>
      <c r="E837" s="2" t="s">
        <v>504</v>
      </c>
      <c r="F837" s="2" t="str">
        <f t="shared" si="26"/>
        <v>1920001620401</v>
      </c>
      <c r="G837" s="2" t="s">
        <v>54</v>
      </c>
      <c r="H837" s="4">
        <v>34500</v>
      </c>
      <c r="I837" s="4">
        <v>0</v>
      </c>
      <c r="J837" s="4">
        <v>34500</v>
      </c>
      <c r="K837" s="4">
        <v>34947.980000000003</v>
      </c>
      <c r="L837" s="4">
        <v>34947.980000000003</v>
      </c>
      <c r="M837" s="4">
        <v>34947.980000000003</v>
      </c>
      <c r="N837" s="4">
        <v>0</v>
      </c>
      <c r="O837" s="4">
        <v>-447.98</v>
      </c>
      <c r="P837">
        <f>INDEX(Full1!J:J,MATCH(F837,Full1!D:D,0))</f>
        <v>34947.980000000003</v>
      </c>
      <c r="Q837" s="6">
        <f t="shared" si="27"/>
        <v>0</v>
      </c>
    </row>
    <row r="838" spans="1:17" hidden="1" x14ac:dyDescent="0.25">
      <c r="A838" s="2">
        <v>1</v>
      </c>
      <c r="B838" s="2">
        <v>92000</v>
      </c>
      <c r="C838" s="2" t="s">
        <v>505</v>
      </c>
      <c r="D838" s="2">
        <v>2060001</v>
      </c>
      <c r="E838" s="2" t="s">
        <v>505</v>
      </c>
      <c r="F838" s="2" t="str">
        <f t="shared" si="26"/>
        <v>1920002060001</v>
      </c>
      <c r="G838" s="2" t="s">
        <v>34</v>
      </c>
      <c r="H838" s="4">
        <v>4071.99</v>
      </c>
      <c r="I838" s="4">
        <v>0</v>
      </c>
      <c r="J838" s="4">
        <v>4071.99</v>
      </c>
      <c r="K838" s="4">
        <v>4071.99</v>
      </c>
      <c r="L838" s="4">
        <v>3498.11</v>
      </c>
      <c r="M838" s="4">
        <v>3498.11</v>
      </c>
      <c r="N838" s="4">
        <v>0</v>
      </c>
      <c r="O838" s="4">
        <v>573.88</v>
      </c>
      <c r="P838">
        <f>INDEX(Full1!J:J,MATCH(F838,Full1!D:D,0))</f>
        <v>3498.11</v>
      </c>
      <c r="Q838" s="6">
        <f t="shared" si="27"/>
        <v>0</v>
      </c>
    </row>
    <row r="839" spans="1:17" hidden="1" x14ac:dyDescent="0.25">
      <c r="A839" s="2">
        <v>1</v>
      </c>
      <c r="B839" s="2">
        <v>92000</v>
      </c>
      <c r="C839" s="2" t="s">
        <v>505</v>
      </c>
      <c r="D839" s="2">
        <v>2150001</v>
      </c>
      <c r="E839" s="2" t="s">
        <v>505</v>
      </c>
      <c r="F839" s="2" t="str">
        <f t="shared" si="26"/>
        <v>1920002150001</v>
      </c>
      <c r="G839" s="2" t="s">
        <v>56</v>
      </c>
      <c r="H839" s="4">
        <v>0</v>
      </c>
      <c r="I839" s="4">
        <v>0</v>
      </c>
      <c r="J839" s="4">
        <v>0</v>
      </c>
      <c r="K839" s="4">
        <v>815.84</v>
      </c>
      <c r="L839" s="4">
        <v>815.84</v>
      </c>
      <c r="M839" s="4">
        <v>815.84</v>
      </c>
      <c r="N839" s="4">
        <v>0</v>
      </c>
      <c r="O839" s="4">
        <v>-815.84</v>
      </c>
      <c r="P839">
        <f>INDEX(Full1!J:J,MATCH(F839,Full1!D:D,0))</f>
        <v>815.84</v>
      </c>
      <c r="Q839" s="6">
        <f t="shared" si="27"/>
        <v>0</v>
      </c>
    </row>
    <row r="840" spans="1:17" hidden="1" x14ac:dyDescent="0.25">
      <c r="A840" s="2">
        <v>1</v>
      </c>
      <c r="B840" s="2">
        <v>92000</v>
      </c>
      <c r="C840" s="2" t="s">
        <v>505</v>
      </c>
      <c r="D840" s="2">
        <v>2160001</v>
      </c>
      <c r="E840" s="2" t="s">
        <v>505</v>
      </c>
      <c r="F840" s="2" t="str">
        <f t="shared" si="26"/>
        <v>1920002160001</v>
      </c>
      <c r="G840" s="2" t="s">
        <v>35</v>
      </c>
      <c r="H840" s="4">
        <v>17900</v>
      </c>
      <c r="I840" s="4">
        <v>214.78</v>
      </c>
      <c r="J840" s="4">
        <v>18114.78</v>
      </c>
      <c r="K840" s="4">
        <v>7556.73</v>
      </c>
      <c r="L840" s="4">
        <v>6145.56</v>
      </c>
      <c r="M840" s="4">
        <v>6145.56</v>
      </c>
      <c r="N840" s="4">
        <v>0</v>
      </c>
      <c r="O840" s="4">
        <v>11969.22</v>
      </c>
      <c r="P840">
        <f>INDEX(Full1!J:J,MATCH(F840,Full1!D:D,0))</f>
        <v>6145.56</v>
      </c>
      <c r="Q840" s="6">
        <f t="shared" si="27"/>
        <v>0</v>
      </c>
    </row>
    <row r="841" spans="1:17" hidden="1" x14ac:dyDescent="0.25">
      <c r="A841" s="2">
        <v>1</v>
      </c>
      <c r="B841" s="2">
        <v>92000</v>
      </c>
      <c r="C841" s="2" t="s">
        <v>505</v>
      </c>
      <c r="D841" s="2">
        <v>2160002</v>
      </c>
      <c r="E841" s="2" t="s">
        <v>505</v>
      </c>
      <c r="F841" s="2" t="str">
        <f t="shared" si="26"/>
        <v>1920002160002</v>
      </c>
      <c r="G841" s="2" t="s">
        <v>36</v>
      </c>
      <c r="H841" s="4">
        <v>2500</v>
      </c>
      <c r="I841" s="4">
        <v>0</v>
      </c>
      <c r="J841" s="4">
        <v>2500</v>
      </c>
      <c r="K841" s="4">
        <v>2654.71</v>
      </c>
      <c r="L841" s="4">
        <v>2654.71</v>
      </c>
      <c r="M841" s="4">
        <v>2654.71</v>
      </c>
      <c r="N841" s="4">
        <v>0</v>
      </c>
      <c r="O841" s="4">
        <v>-154.71</v>
      </c>
      <c r="P841">
        <f>INDEX(Full1!J:J,MATCH(F841,Full1!D:D,0))</f>
        <v>2654.71</v>
      </c>
      <c r="Q841" s="6">
        <f t="shared" si="27"/>
        <v>0</v>
      </c>
    </row>
    <row r="842" spans="1:17" hidden="1" x14ac:dyDescent="0.25">
      <c r="A842" s="2">
        <v>1</v>
      </c>
      <c r="B842" s="2">
        <v>92000</v>
      </c>
      <c r="C842" s="2" t="s">
        <v>505</v>
      </c>
      <c r="D842" s="2">
        <v>2200001</v>
      </c>
      <c r="E842" s="2" t="s">
        <v>505</v>
      </c>
      <c r="F842" s="2" t="str">
        <f t="shared" si="26"/>
        <v>1920002200001</v>
      </c>
      <c r="G842" s="2" t="s">
        <v>37</v>
      </c>
      <c r="H842" s="4">
        <v>6000</v>
      </c>
      <c r="I842" s="4">
        <v>0</v>
      </c>
      <c r="J842" s="4">
        <v>6000</v>
      </c>
      <c r="K842" s="4">
        <v>9864.11</v>
      </c>
      <c r="L842" s="4">
        <v>7980.45</v>
      </c>
      <c r="M842" s="4">
        <v>7980.45</v>
      </c>
      <c r="N842" s="4">
        <v>0</v>
      </c>
      <c r="O842" s="4">
        <v>-1980.45</v>
      </c>
      <c r="P842">
        <f>INDEX(Full1!J:J,MATCH(F842,Full1!D:D,0))</f>
        <v>7980.45</v>
      </c>
      <c r="Q842" s="6">
        <f t="shared" si="27"/>
        <v>0</v>
      </c>
    </row>
    <row r="843" spans="1:17" hidden="1" x14ac:dyDescent="0.25">
      <c r="A843" s="2">
        <v>1</v>
      </c>
      <c r="B843" s="2">
        <v>92000</v>
      </c>
      <c r="C843" s="2" t="s">
        <v>505</v>
      </c>
      <c r="D843" s="2">
        <v>2200010</v>
      </c>
      <c r="E843" s="2" t="s">
        <v>505</v>
      </c>
      <c r="F843" s="2" t="str">
        <f t="shared" si="26"/>
        <v>1920002200010</v>
      </c>
      <c r="G843" s="2" t="s">
        <v>38</v>
      </c>
      <c r="H843" s="4">
        <v>6356.05</v>
      </c>
      <c r="I843" s="4">
        <v>0</v>
      </c>
      <c r="J843" s="4">
        <v>6356.05</v>
      </c>
      <c r="K843" s="4">
        <v>8050.78</v>
      </c>
      <c r="L843" s="4">
        <v>6051.55</v>
      </c>
      <c r="M843" s="4">
        <v>6051.55</v>
      </c>
      <c r="N843" s="4">
        <v>0</v>
      </c>
      <c r="O843" s="4">
        <v>304.5</v>
      </c>
      <c r="P843">
        <f>INDEX(Full1!J:J,MATCH(F843,Full1!D:D,0))</f>
        <v>6051.55</v>
      </c>
      <c r="Q843" s="6">
        <f t="shared" si="27"/>
        <v>0</v>
      </c>
    </row>
    <row r="844" spans="1:17" hidden="1" x14ac:dyDescent="0.25">
      <c r="A844" s="2">
        <v>1</v>
      </c>
      <c r="B844" s="2">
        <v>92000</v>
      </c>
      <c r="C844" s="2" t="s">
        <v>505</v>
      </c>
      <c r="D844" s="2">
        <v>2200101</v>
      </c>
      <c r="E844" s="2" t="s">
        <v>505</v>
      </c>
      <c r="F844" s="2" t="str">
        <f t="shared" si="26"/>
        <v>1920002200101</v>
      </c>
      <c r="G844" s="2" t="s">
        <v>57</v>
      </c>
      <c r="H844" s="4">
        <v>2500</v>
      </c>
      <c r="I844" s="4">
        <v>0</v>
      </c>
      <c r="J844" s="4">
        <v>2500</v>
      </c>
      <c r="K844" s="4">
        <v>1915.35</v>
      </c>
      <c r="L844" s="4">
        <v>1915.35</v>
      </c>
      <c r="M844" s="4">
        <v>1915.35</v>
      </c>
      <c r="N844" s="4">
        <v>0</v>
      </c>
      <c r="O844" s="4">
        <v>584.65</v>
      </c>
      <c r="P844">
        <f>INDEX(Full1!J:J,MATCH(F844,Full1!D:D,0))</f>
        <v>1915.35</v>
      </c>
      <c r="Q844" s="6">
        <f t="shared" si="27"/>
        <v>0</v>
      </c>
    </row>
    <row r="845" spans="1:17" hidden="1" x14ac:dyDescent="0.25">
      <c r="A845" s="2">
        <v>1</v>
      </c>
      <c r="B845" s="2">
        <v>92000</v>
      </c>
      <c r="C845" s="2" t="s">
        <v>505</v>
      </c>
      <c r="D845" s="2">
        <v>2210501</v>
      </c>
      <c r="E845" s="2" t="s">
        <v>505</v>
      </c>
      <c r="F845" s="2" t="str">
        <f t="shared" si="26"/>
        <v>1920002210501</v>
      </c>
      <c r="G845" s="2" t="s">
        <v>108</v>
      </c>
      <c r="H845" s="4">
        <v>1300</v>
      </c>
      <c r="I845" s="4">
        <v>0</v>
      </c>
      <c r="J845" s="4">
        <v>1300</v>
      </c>
      <c r="K845" s="4">
        <v>1574.99</v>
      </c>
      <c r="L845" s="4">
        <v>1574.99</v>
      </c>
      <c r="M845" s="4">
        <v>1574.99</v>
      </c>
      <c r="N845" s="4">
        <v>0</v>
      </c>
      <c r="O845" s="4">
        <v>-274.99</v>
      </c>
      <c r="P845">
        <f>INDEX(Full1!J:J,MATCH(F845,Full1!D:D,0))</f>
        <v>1574.99</v>
      </c>
      <c r="Q845" s="6">
        <f t="shared" si="27"/>
        <v>0</v>
      </c>
    </row>
    <row r="846" spans="1:17" hidden="1" x14ac:dyDescent="0.25">
      <c r="A846" s="2">
        <v>1</v>
      </c>
      <c r="B846" s="2">
        <v>92000</v>
      </c>
      <c r="C846" s="2" t="s">
        <v>505</v>
      </c>
      <c r="D846" s="2">
        <v>2211001</v>
      </c>
      <c r="E846" s="2" t="s">
        <v>505</v>
      </c>
      <c r="F846" s="2" t="str">
        <f t="shared" si="26"/>
        <v>1920002211001</v>
      </c>
      <c r="G846" s="2" t="s">
        <v>76</v>
      </c>
      <c r="H846" s="4">
        <v>1000</v>
      </c>
      <c r="I846" s="4">
        <v>0</v>
      </c>
      <c r="J846" s="4">
        <v>1000</v>
      </c>
      <c r="K846" s="4">
        <v>1492.16</v>
      </c>
      <c r="L846" s="4">
        <v>1492.16</v>
      </c>
      <c r="M846" s="4">
        <v>1492.16</v>
      </c>
      <c r="N846" s="4">
        <v>0</v>
      </c>
      <c r="O846" s="4">
        <v>-492.16</v>
      </c>
      <c r="P846">
        <f>INDEX(Full1!J:J,MATCH(F846,Full1!D:D,0))</f>
        <v>1492.16</v>
      </c>
      <c r="Q846" s="6">
        <f t="shared" si="27"/>
        <v>0</v>
      </c>
    </row>
    <row r="847" spans="1:17" hidden="1" x14ac:dyDescent="0.25">
      <c r="A847" s="2">
        <v>1</v>
      </c>
      <c r="B847" s="2">
        <v>92000</v>
      </c>
      <c r="C847" s="2" t="s">
        <v>505</v>
      </c>
      <c r="D847" s="2">
        <v>2220001</v>
      </c>
      <c r="E847" s="2" t="s">
        <v>505</v>
      </c>
      <c r="F847" s="2" t="str">
        <f t="shared" si="26"/>
        <v>1920002220001</v>
      </c>
      <c r="G847" s="2" t="s">
        <v>39</v>
      </c>
      <c r="H847" s="4">
        <v>10000</v>
      </c>
      <c r="I847" s="4">
        <v>0</v>
      </c>
      <c r="J847" s="4">
        <v>10000</v>
      </c>
      <c r="K847" s="4">
        <v>4967.43</v>
      </c>
      <c r="L847" s="4">
        <v>3638.5</v>
      </c>
      <c r="M847" s="4">
        <v>3638.5</v>
      </c>
      <c r="N847" s="4">
        <v>0</v>
      </c>
      <c r="O847" s="4">
        <v>6361.5</v>
      </c>
      <c r="P847">
        <f>INDEX(Full1!J:J,MATCH(F847,Full1!D:D,0))</f>
        <v>3638.5</v>
      </c>
      <c r="Q847" s="6">
        <f t="shared" si="27"/>
        <v>0</v>
      </c>
    </row>
    <row r="848" spans="1:17" hidden="1" x14ac:dyDescent="0.25">
      <c r="A848" s="2">
        <v>1</v>
      </c>
      <c r="B848" s="2">
        <v>92000</v>
      </c>
      <c r="C848" s="2" t="s">
        <v>505</v>
      </c>
      <c r="D848" s="2">
        <v>2220101</v>
      </c>
      <c r="E848" s="2" t="s">
        <v>505</v>
      </c>
      <c r="F848" s="2" t="str">
        <f t="shared" si="26"/>
        <v>1920002220101</v>
      </c>
      <c r="G848" s="2" t="s">
        <v>58</v>
      </c>
      <c r="H848" s="4">
        <v>22198.9</v>
      </c>
      <c r="I848" s="4">
        <v>0</v>
      </c>
      <c r="J848" s="4">
        <v>22198.9</v>
      </c>
      <c r="K848" s="4">
        <v>22469.9</v>
      </c>
      <c r="L848" s="4">
        <v>16443.150000000001</v>
      </c>
      <c r="M848" s="4">
        <v>16443.150000000001</v>
      </c>
      <c r="N848" s="4">
        <v>0</v>
      </c>
      <c r="O848" s="4">
        <v>5755.75</v>
      </c>
      <c r="P848">
        <f>INDEX(Full1!J:J,MATCH(F848,Full1!D:D,0))</f>
        <v>16443.150000000001</v>
      </c>
      <c r="Q848" s="6">
        <f t="shared" si="27"/>
        <v>0</v>
      </c>
    </row>
    <row r="849" spans="1:17" hidden="1" x14ac:dyDescent="0.25">
      <c r="A849" s="2">
        <v>1</v>
      </c>
      <c r="B849" s="2">
        <v>92000</v>
      </c>
      <c r="C849" s="2" t="s">
        <v>505</v>
      </c>
      <c r="D849" s="2">
        <v>2220301</v>
      </c>
      <c r="E849" s="2" t="s">
        <v>505</v>
      </c>
      <c r="F849" s="2" t="str">
        <f t="shared" si="26"/>
        <v>1920002220301</v>
      </c>
      <c r="G849" s="2" t="s">
        <v>92</v>
      </c>
      <c r="H849" s="4">
        <v>5000</v>
      </c>
      <c r="I849" s="4">
        <v>0</v>
      </c>
      <c r="J849" s="4">
        <v>5000</v>
      </c>
      <c r="K849" s="4">
        <v>2216.42</v>
      </c>
      <c r="L849" s="4">
        <v>2216.42</v>
      </c>
      <c r="M849" s="4">
        <v>2216.42</v>
      </c>
      <c r="N849" s="4">
        <v>0</v>
      </c>
      <c r="O849" s="4">
        <v>2783.58</v>
      </c>
      <c r="P849">
        <f>INDEX(Full1!J:J,MATCH(F849,Full1!D:D,0))</f>
        <v>2216.42</v>
      </c>
      <c r="Q849" s="6">
        <f t="shared" si="27"/>
        <v>0</v>
      </c>
    </row>
    <row r="850" spans="1:17" hidden="1" x14ac:dyDescent="0.25">
      <c r="A850" s="2">
        <v>1</v>
      </c>
      <c r="B850" s="2">
        <v>92000</v>
      </c>
      <c r="C850" s="2" t="s">
        <v>505</v>
      </c>
      <c r="D850" s="2">
        <v>2230001</v>
      </c>
      <c r="E850" s="2" t="s">
        <v>505</v>
      </c>
      <c r="F850" s="2" t="str">
        <f t="shared" si="26"/>
        <v>1920002230001</v>
      </c>
      <c r="G850" s="2" t="s">
        <v>60</v>
      </c>
      <c r="H850" s="4">
        <v>100</v>
      </c>
      <c r="I850" s="4">
        <v>0</v>
      </c>
      <c r="J850" s="4">
        <v>100</v>
      </c>
      <c r="K850" s="4">
        <v>13.07</v>
      </c>
      <c r="L850" s="4">
        <v>13.07</v>
      </c>
      <c r="M850" s="4">
        <v>13.07</v>
      </c>
      <c r="N850" s="4">
        <v>0</v>
      </c>
      <c r="O850" s="4">
        <v>86.93</v>
      </c>
      <c r="P850">
        <f>INDEX(Full1!J:J,MATCH(F850,Full1!D:D,0))</f>
        <v>13.07</v>
      </c>
      <c r="Q850" s="6">
        <f t="shared" si="27"/>
        <v>0</v>
      </c>
    </row>
    <row r="851" spans="1:17" hidden="1" x14ac:dyDescent="0.25">
      <c r="A851" s="2">
        <v>1</v>
      </c>
      <c r="B851" s="2">
        <v>92000</v>
      </c>
      <c r="C851" s="2" t="s">
        <v>505</v>
      </c>
      <c r="D851" s="2">
        <v>2240001</v>
      </c>
      <c r="E851" s="2" t="s">
        <v>505</v>
      </c>
      <c r="F851" s="2" t="str">
        <f t="shared" si="26"/>
        <v>1920002240001</v>
      </c>
      <c r="G851" s="2" t="s">
        <v>96</v>
      </c>
      <c r="H851" s="4">
        <v>33000</v>
      </c>
      <c r="I851" s="4">
        <v>0</v>
      </c>
      <c r="J851" s="4">
        <v>33000</v>
      </c>
      <c r="K851" s="4">
        <v>28259.43</v>
      </c>
      <c r="L851" s="4">
        <v>27456.17</v>
      </c>
      <c r="M851" s="4">
        <v>27456.17</v>
      </c>
      <c r="N851" s="4">
        <v>0</v>
      </c>
      <c r="O851" s="4">
        <v>5543.83</v>
      </c>
      <c r="P851">
        <f>INDEX(Full1!J:J,MATCH(F851,Full1!D:D,0))</f>
        <v>27456.17</v>
      </c>
      <c r="Q851" s="6">
        <f t="shared" si="27"/>
        <v>0</v>
      </c>
    </row>
    <row r="852" spans="1:17" hidden="1" x14ac:dyDescent="0.25">
      <c r="A852" s="2">
        <v>1</v>
      </c>
      <c r="B852" s="2">
        <v>92000</v>
      </c>
      <c r="C852" s="2" t="s">
        <v>505</v>
      </c>
      <c r="D852" s="2">
        <v>2240002</v>
      </c>
      <c r="E852" s="2" t="s">
        <v>505</v>
      </c>
      <c r="F852" s="2" t="str">
        <f t="shared" si="26"/>
        <v>1920002240002</v>
      </c>
      <c r="G852" s="2" t="s">
        <v>109</v>
      </c>
      <c r="H852" s="4">
        <v>5000</v>
      </c>
      <c r="I852" s="4">
        <v>0</v>
      </c>
      <c r="J852" s="4">
        <v>5000</v>
      </c>
      <c r="K852" s="4">
        <v>3868.22</v>
      </c>
      <c r="L852" s="4">
        <v>3868.22</v>
      </c>
      <c r="M852" s="4">
        <v>3868.22</v>
      </c>
      <c r="N852" s="4">
        <v>0</v>
      </c>
      <c r="O852" s="4">
        <v>1131.78</v>
      </c>
      <c r="P852">
        <f>INDEX(Full1!J:J,MATCH(F852,Full1!D:D,0))</f>
        <v>3868.22</v>
      </c>
      <c r="Q852" s="6">
        <f t="shared" si="27"/>
        <v>0</v>
      </c>
    </row>
    <row r="853" spans="1:17" hidden="1" x14ac:dyDescent="0.25">
      <c r="A853" s="2">
        <v>1</v>
      </c>
      <c r="B853" s="2">
        <v>92000</v>
      </c>
      <c r="C853" s="2" t="s">
        <v>505</v>
      </c>
      <c r="D853" s="2">
        <v>2240003</v>
      </c>
      <c r="E853" s="2" t="s">
        <v>505</v>
      </c>
      <c r="F853" s="2" t="str">
        <f t="shared" si="26"/>
        <v>1920002240003</v>
      </c>
      <c r="G853" s="2" t="s">
        <v>110</v>
      </c>
      <c r="H853" s="4">
        <v>30000</v>
      </c>
      <c r="I853" s="4">
        <v>0</v>
      </c>
      <c r="J853" s="4">
        <v>30000</v>
      </c>
      <c r="K853" s="4">
        <v>29475.63</v>
      </c>
      <c r="L853" s="4">
        <v>29475.63</v>
      </c>
      <c r="M853" s="4">
        <v>29475.63</v>
      </c>
      <c r="N853" s="4">
        <v>0</v>
      </c>
      <c r="O853" s="4">
        <v>524.37</v>
      </c>
      <c r="P853">
        <f>INDEX(Full1!J:J,MATCH(F853,Full1!D:D,0))</f>
        <v>29475.63</v>
      </c>
      <c r="Q853" s="6">
        <f t="shared" si="27"/>
        <v>0</v>
      </c>
    </row>
    <row r="854" spans="1:17" hidden="1" x14ac:dyDescent="0.25">
      <c r="A854" s="2">
        <v>1</v>
      </c>
      <c r="B854" s="2">
        <v>92000</v>
      </c>
      <c r="C854" s="2" t="s">
        <v>505</v>
      </c>
      <c r="D854" s="2">
        <v>2260102</v>
      </c>
      <c r="E854" s="2" t="s">
        <v>505</v>
      </c>
      <c r="F854" s="2" t="str">
        <f t="shared" si="26"/>
        <v>1920002260102</v>
      </c>
      <c r="G854" s="2" t="s">
        <v>100</v>
      </c>
      <c r="H854" s="4">
        <v>13000</v>
      </c>
      <c r="I854" s="4">
        <v>0</v>
      </c>
      <c r="J854" s="4">
        <v>13000</v>
      </c>
      <c r="K854" s="4">
        <v>15012.88</v>
      </c>
      <c r="L854" s="4">
        <v>976.88</v>
      </c>
      <c r="M854" s="4">
        <v>976.88</v>
      </c>
      <c r="N854" s="4">
        <v>0</v>
      </c>
      <c r="O854" s="4">
        <v>12023.12</v>
      </c>
      <c r="P854">
        <f>INDEX(Full1!J:J,MATCH(F854,Full1!D:D,0))</f>
        <v>976.88</v>
      </c>
      <c r="Q854" s="6">
        <f t="shared" si="27"/>
        <v>0</v>
      </c>
    </row>
    <row r="855" spans="1:17" hidden="1" x14ac:dyDescent="0.25">
      <c r="A855" s="2">
        <v>1</v>
      </c>
      <c r="B855" s="2">
        <v>92000</v>
      </c>
      <c r="C855" s="2" t="s">
        <v>505</v>
      </c>
      <c r="D855" s="2">
        <v>2260201</v>
      </c>
      <c r="E855" s="2" t="s">
        <v>505</v>
      </c>
      <c r="F855" s="2" t="str">
        <f t="shared" si="26"/>
        <v>1920002260201</v>
      </c>
      <c r="G855" s="2" t="s">
        <v>62</v>
      </c>
      <c r="H855" s="4">
        <v>42000</v>
      </c>
      <c r="I855" s="4">
        <v>25023.31</v>
      </c>
      <c r="J855" s="4">
        <v>67023.31</v>
      </c>
      <c r="K855" s="4">
        <v>62936.59</v>
      </c>
      <c r="L855" s="4">
        <v>52826.31</v>
      </c>
      <c r="M855" s="4">
        <v>52826.31</v>
      </c>
      <c r="N855" s="4">
        <v>0</v>
      </c>
      <c r="O855" s="4">
        <v>14197</v>
      </c>
      <c r="P855">
        <f>INDEX(Full1!J:J,MATCH(F855,Full1!D:D,0))</f>
        <v>52826.31</v>
      </c>
      <c r="Q855" s="6">
        <f t="shared" si="27"/>
        <v>0</v>
      </c>
    </row>
    <row r="856" spans="1:17" hidden="1" x14ac:dyDescent="0.25">
      <c r="A856" s="2">
        <v>1</v>
      </c>
      <c r="B856" s="2">
        <v>92000</v>
      </c>
      <c r="C856" s="2" t="s">
        <v>505</v>
      </c>
      <c r="D856" s="2">
        <v>2260300</v>
      </c>
      <c r="E856" s="2" t="s">
        <v>505</v>
      </c>
      <c r="F856" s="2" t="str">
        <f t="shared" si="26"/>
        <v>1920002260300</v>
      </c>
      <c r="G856" s="2" t="s">
        <v>111</v>
      </c>
      <c r="H856" s="4">
        <v>1000</v>
      </c>
      <c r="I856" s="4">
        <v>0</v>
      </c>
      <c r="J856" s="4">
        <v>1000</v>
      </c>
      <c r="K856" s="4">
        <v>1388.85</v>
      </c>
      <c r="L856" s="4">
        <v>1388.85</v>
      </c>
      <c r="M856" s="4">
        <v>1388.85</v>
      </c>
      <c r="N856" s="4">
        <v>0</v>
      </c>
      <c r="O856" s="4">
        <v>-388.85</v>
      </c>
      <c r="P856">
        <f>INDEX(Full1!J:J,MATCH(F856,Full1!D:D,0))</f>
        <v>1388.85</v>
      </c>
      <c r="Q856" s="6">
        <f t="shared" si="27"/>
        <v>0</v>
      </c>
    </row>
    <row r="857" spans="1:17" hidden="1" x14ac:dyDescent="0.25">
      <c r="A857" s="2">
        <v>1</v>
      </c>
      <c r="B857" s="2">
        <v>92000</v>
      </c>
      <c r="C857" s="2" t="s">
        <v>505</v>
      </c>
      <c r="D857" s="2">
        <v>2260301</v>
      </c>
      <c r="E857" s="2" t="s">
        <v>505</v>
      </c>
      <c r="F857" s="2" t="str">
        <f t="shared" si="26"/>
        <v>1920002260301</v>
      </c>
      <c r="G857" s="2" t="s">
        <v>112</v>
      </c>
      <c r="H857" s="4">
        <v>400</v>
      </c>
      <c r="I857" s="4">
        <v>8000</v>
      </c>
      <c r="J857" s="4">
        <v>8400</v>
      </c>
      <c r="K857" s="4">
        <v>3829.3</v>
      </c>
      <c r="L857" s="4">
        <v>3829.3</v>
      </c>
      <c r="M857" s="4">
        <v>3829.3</v>
      </c>
      <c r="N857" s="4">
        <v>0</v>
      </c>
      <c r="O857" s="4">
        <v>4570.7</v>
      </c>
      <c r="P857">
        <f>INDEX(Full1!J:J,MATCH(F857,Full1!D:D,0))</f>
        <v>3829.3</v>
      </c>
      <c r="Q857" s="6">
        <f t="shared" si="27"/>
        <v>0</v>
      </c>
    </row>
    <row r="858" spans="1:17" hidden="1" x14ac:dyDescent="0.25">
      <c r="A858" s="2">
        <v>1</v>
      </c>
      <c r="B858" s="2">
        <v>92000</v>
      </c>
      <c r="C858" s="2" t="s">
        <v>505</v>
      </c>
      <c r="D858" s="2">
        <v>2260401</v>
      </c>
      <c r="E858" s="2" t="s">
        <v>505</v>
      </c>
      <c r="F858" s="2" t="str">
        <f t="shared" si="26"/>
        <v>1920002260401</v>
      </c>
      <c r="G858" s="2" t="s">
        <v>113</v>
      </c>
      <c r="H858" s="4">
        <v>25000</v>
      </c>
      <c r="I858" s="4">
        <v>0</v>
      </c>
      <c r="J858" s="4">
        <v>25000</v>
      </c>
      <c r="K858" s="4">
        <v>34401.53</v>
      </c>
      <c r="L858" s="4">
        <v>22846.03</v>
      </c>
      <c r="M858" s="4">
        <v>22846.03</v>
      </c>
      <c r="N858" s="4">
        <v>0</v>
      </c>
      <c r="O858" s="4">
        <v>2153.9699999999998</v>
      </c>
      <c r="P858">
        <f>INDEX(Full1!J:J,MATCH(F858,Full1!D:D,0))</f>
        <v>22846.03</v>
      </c>
      <c r="Q858" s="6">
        <f t="shared" si="27"/>
        <v>0</v>
      </c>
    </row>
    <row r="859" spans="1:17" hidden="1" x14ac:dyDescent="0.25">
      <c r="A859" s="2">
        <v>1</v>
      </c>
      <c r="B859" s="2">
        <v>92000</v>
      </c>
      <c r="C859" s="2" t="s">
        <v>505</v>
      </c>
      <c r="D859" s="2">
        <v>2269900</v>
      </c>
      <c r="E859" s="2" t="s">
        <v>505</v>
      </c>
      <c r="F859" s="2" t="str">
        <f t="shared" si="26"/>
        <v>1920002269900</v>
      </c>
      <c r="G859" s="2" t="s">
        <v>65</v>
      </c>
      <c r="H859" s="4">
        <v>2000</v>
      </c>
      <c r="I859" s="4">
        <v>0</v>
      </c>
      <c r="J859" s="4">
        <v>2000</v>
      </c>
      <c r="K859" s="4">
        <v>1826.24</v>
      </c>
      <c r="L859" s="4">
        <v>1826.24</v>
      </c>
      <c r="M859" s="4">
        <v>1826.24</v>
      </c>
      <c r="N859" s="4">
        <v>0</v>
      </c>
      <c r="O859" s="4">
        <v>173.76</v>
      </c>
      <c r="P859">
        <f>INDEX(Full1!J:J,MATCH(F859,Full1!D:D,0))</f>
        <v>1826.24</v>
      </c>
      <c r="Q859" s="6">
        <f t="shared" si="27"/>
        <v>0</v>
      </c>
    </row>
    <row r="860" spans="1:17" hidden="1" x14ac:dyDescent="0.25">
      <c r="A860" s="2">
        <v>1</v>
      </c>
      <c r="B860" s="2">
        <v>92000</v>
      </c>
      <c r="C860" s="2" t="s">
        <v>505</v>
      </c>
      <c r="D860" s="2">
        <v>2270501</v>
      </c>
      <c r="E860" s="2" t="s">
        <v>505</v>
      </c>
      <c r="F860" s="2" t="str">
        <f t="shared" si="26"/>
        <v>1920002270501</v>
      </c>
      <c r="G860" s="2" t="s">
        <v>114</v>
      </c>
      <c r="H860" s="4">
        <v>2500</v>
      </c>
      <c r="I860" s="4">
        <v>0</v>
      </c>
      <c r="J860" s="4">
        <v>2500</v>
      </c>
      <c r="K860" s="4">
        <v>2203.91</v>
      </c>
      <c r="L860" s="4">
        <v>2203.91</v>
      </c>
      <c r="M860" s="4">
        <v>2203.91</v>
      </c>
      <c r="N860" s="4">
        <v>0</v>
      </c>
      <c r="O860" s="4">
        <v>296.08999999999997</v>
      </c>
      <c r="P860">
        <f>INDEX(Full1!J:J,MATCH(F860,Full1!D:D,0))</f>
        <v>2203.91</v>
      </c>
      <c r="Q860" s="6">
        <f t="shared" si="27"/>
        <v>0</v>
      </c>
    </row>
    <row r="861" spans="1:17" hidden="1" x14ac:dyDescent="0.25">
      <c r="A861" s="2">
        <v>1</v>
      </c>
      <c r="B861" s="2">
        <v>92000</v>
      </c>
      <c r="C861" s="2" t="s">
        <v>505</v>
      </c>
      <c r="D861" s="2">
        <v>2270601</v>
      </c>
      <c r="E861" s="2" t="s">
        <v>505</v>
      </c>
      <c r="F861" s="2" t="str">
        <f t="shared" si="26"/>
        <v>1920002270601</v>
      </c>
      <c r="G861" s="2" t="s">
        <v>115</v>
      </c>
      <c r="H861" s="4">
        <v>24700</v>
      </c>
      <c r="I861" s="4">
        <v>0</v>
      </c>
      <c r="J861" s="4">
        <v>24700</v>
      </c>
      <c r="K861" s="4">
        <v>22615.73</v>
      </c>
      <c r="L861" s="4">
        <v>20298.52</v>
      </c>
      <c r="M861" s="4">
        <v>20298.52</v>
      </c>
      <c r="N861" s="4">
        <v>0</v>
      </c>
      <c r="O861" s="4">
        <v>4401.4799999999996</v>
      </c>
      <c r="P861">
        <f>INDEX(Full1!J:J,MATCH(F861,Full1!D:D,0))</f>
        <v>20298.52</v>
      </c>
      <c r="Q861" s="6">
        <f t="shared" si="27"/>
        <v>0</v>
      </c>
    </row>
    <row r="862" spans="1:17" hidden="1" x14ac:dyDescent="0.25">
      <c r="A862" s="2">
        <v>1</v>
      </c>
      <c r="B862" s="2">
        <v>92000</v>
      </c>
      <c r="C862" s="2" t="s">
        <v>505</v>
      </c>
      <c r="D862" s="2">
        <v>2279900</v>
      </c>
      <c r="E862" s="2" t="s">
        <v>505</v>
      </c>
      <c r="F862" s="2" t="str">
        <f t="shared" si="26"/>
        <v>1920002279900</v>
      </c>
      <c r="G862" s="2" t="s">
        <v>68</v>
      </c>
      <c r="H862" s="4">
        <v>4000</v>
      </c>
      <c r="I862" s="4">
        <v>0</v>
      </c>
      <c r="J862" s="4">
        <v>4000</v>
      </c>
      <c r="K862" s="4">
        <v>4580.7</v>
      </c>
      <c r="L862" s="4">
        <v>2673.38</v>
      </c>
      <c r="M862" s="4">
        <v>2673.38</v>
      </c>
      <c r="N862" s="4">
        <v>0</v>
      </c>
      <c r="O862" s="4">
        <v>1326.62</v>
      </c>
      <c r="P862">
        <f>INDEX(Full1!J:J,MATCH(F862,Full1!D:D,0))</f>
        <v>2673.38</v>
      </c>
      <c r="Q862" s="6">
        <f t="shared" si="27"/>
        <v>0</v>
      </c>
    </row>
    <row r="863" spans="1:17" hidden="1" x14ac:dyDescent="0.25">
      <c r="A863" s="2">
        <v>1</v>
      </c>
      <c r="B863" s="2">
        <v>92000</v>
      </c>
      <c r="C863" s="2" t="s">
        <v>505</v>
      </c>
      <c r="D863" s="2">
        <v>2279924</v>
      </c>
      <c r="E863" s="2" t="s">
        <v>505</v>
      </c>
      <c r="F863" s="2" t="str">
        <f t="shared" si="26"/>
        <v>1920002279924</v>
      </c>
      <c r="G863" s="2" t="s">
        <v>116</v>
      </c>
      <c r="H863" s="4">
        <v>0</v>
      </c>
      <c r="I863" s="4">
        <v>0</v>
      </c>
      <c r="J863" s="4">
        <v>0</v>
      </c>
      <c r="K863" s="4">
        <v>2500</v>
      </c>
      <c r="L863" s="4">
        <v>1689.76</v>
      </c>
      <c r="M863" s="4">
        <v>1689.76</v>
      </c>
      <c r="N863" s="4">
        <v>0</v>
      </c>
      <c r="O863" s="4">
        <v>-1689.76</v>
      </c>
      <c r="P863">
        <f>INDEX(Full1!J:J,MATCH(F863,Full1!D:D,0))</f>
        <v>1689.76</v>
      </c>
      <c r="Q863" s="6">
        <f t="shared" si="27"/>
        <v>0</v>
      </c>
    </row>
    <row r="864" spans="1:17" hidden="1" x14ac:dyDescent="0.25">
      <c r="A864" s="2">
        <v>1</v>
      </c>
      <c r="B864" s="2">
        <v>92000</v>
      </c>
      <c r="C864" s="2" t="s">
        <v>505</v>
      </c>
      <c r="D864" s="2">
        <v>2279939</v>
      </c>
      <c r="E864" s="2" t="s">
        <v>505</v>
      </c>
      <c r="F864" s="2" t="str">
        <f t="shared" si="26"/>
        <v>1920002279939</v>
      </c>
      <c r="G864" s="2" t="s">
        <v>117</v>
      </c>
      <c r="H864" s="4">
        <v>5500</v>
      </c>
      <c r="I864" s="4">
        <v>0</v>
      </c>
      <c r="J864" s="4">
        <v>5500</v>
      </c>
      <c r="K864" s="4">
        <v>5609.36</v>
      </c>
      <c r="L864" s="4">
        <v>5609.36</v>
      </c>
      <c r="M864" s="4">
        <v>5609.36</v>
      </c>
      <c r="N864" s="4">
        <v>0</v>
      </c>
      <c r="O864" s="4">
        <v>-109.36</v>
      </c>
      <c r="P864">
        <f>INDEX(Full1!J:J,MATCH(F864,Full1!D:D,0))</f>
        <v>5609.36</v>
      </c>
      <c r="Q864" s="6">
        <f t="shared" si="27"/>
        <v>0</v>
      </c>
    </row>
    <row r="865" spans="1:17" hidden="1" x14ac:dyDescent="0.25">
      <c r="A865" s="2">
        <v>1</v>
      </c>
      <c r="B865" s="2">
        <v>92000</v>
      </c>
      <c r="C865" s="2" t="s">
        <v>505</v>
      </c>
      <c r="D865" s="2">
        <v>2279940</v>
      </c>
      <c r="E865" s="2" t="s">
        <v>505</v>
      </c>
      <c r="F865" s="2" t="str">
        <f t="shared" si="26"/>
        <v>1920002279940</v>
      </c>
      <c r="G865" s="2" t="s">
        <v>41</v>
      </c>
      <c r="H865" s="4">
        <v>84989.77</v>
      </c>
      <c r="I865" s="4">
        <v>0</v>
      </c>
      <c r="J865" s="4">
        <v>84989.77</v>
      </c>
      <c r="K865" s="4">
        <v>87333.82</v>
      </c>
      <c r="L865" s="4">
        <v>84726.81</v>
      </c>
      <c r="M865" s="4">
        <v>84726.81</v>
      </c>
      <c r="N865" s="4">
        <v>0</v>
      </c>
      <c r="O865" s="4">
        <v>262.95999999999998</v>
      </c>
      <c r="P865">
        <f>INDEX(Full1!J:J,MATCH(F865,Full1!D:D,0))</f>
        <v>84726.81</v>
      </c>
      <c r="Q865" s="6">
        <f t="shared" si="27"/>
        <v>0</v>
      </c>
    </row>
    <row r="866" spans="1:17" hidden="1" x14ac:dyDescent="0.25">
      <c r="A866" s="2">
        <v>1</v>
      </c>
      <c r="B866" s="2">
        <v>92000</v>
      </c>
      <c r="C866" s="2" t="s">
        <v>505</v>
      </c>
      <c r="D866" s="2">
        <v>2279941</v>
      </c>
      <c r="E866" s="2" t="s">
        <v>505</v>
      </c>
      <c r="F866" s="2" t="str">
        <f t="shared" si="26"/>
        <v>1920002279941</v>
      </c>
      <c r="G866" s="2" t="s">
        <v>118</v>
      </c>
      <c r="H866" s="4">
        <v>8900</v>
      </c>
      <c r="I866" s="4">
        <v>0</v>
      </c>
      <c r="J866" s="4">
        <v>8900</v>
      </c>
      <c r="K866" s="4">
        <v>12044.41</v>
      </c>
      <c r="L866" s="4">
        <v>8965.2900000000009</v>
      </c>
      <c r="M866" s="4">
        <v>8965.2900000000009</v>
      </c>
      <c r="N866" s="4">
        <v>0</v>
      </c>
      <c r="O866" s="4">
        <v>-65.290000000000006</v>
      </c>
      <c r="P866">
        <f>INDEX(Full1!J:J,MATCH(F866,Full1!D:D,0))</f>
        <v>8965.2900000000009</v>
      </c>
      <c r="Q866" s="6">
        <f t="shared" si="27"/>
        <v>0</v>
      </c>
    </row>
    <row r="867" spans="1:17" hidden="1" x14ac:dyDescent="0.25">
      <c r="A867" s="2">
        <v>1</v>
      </c>
      <c r="B867" s="2">
        <v>92000</v>
      </c>
      <c r="C867" s="2" t="s">
        <v>505</v>
      </c>
      <c r="D867" s="2">
        <v>2279955</v>
      </c>
      <c r="E867" s="2" t="s">
        <v>505</v>
      </c>
      <c r="F867" s="2" t="str">
        <f t="shared" si="26"/>
        <v>1920002279955</v>
      </c>
      <c r="G867" s="2" t="s">
        <v>119</v>
      </c>
      <c r="H867" s="4">
        <v>24500</v>
      </c>
      <c r="I867" s="4">
        <v>17908</v>
      </c>
      <c r="J867" s="4">
        <v>42408</v>
      </c>
      <c r="K867" s="4">
        <v>29643.98</v>
      </c>
      <c r="L867" s="4">
        <v>11735.98</v>
      </c>
      <c r="M867" s="4">
        <v>11735.98</v>
      </c>
      <c r="N867" s="4">
        <v>0</v>
      </c>
      <c r="O867" s="4">
        <v>30672.02</v>
      </c>
      <c r="P867">
        <f>INDEX(Full1!J:J,MATCH(F867,Full1!D:D,0))</f>
        <v>11735.98</v>
      </c>
      <c r="Q867" s="6">
        <f t="shared" si="27"/>
        <v>0</v>
      </c>
    </row>
    <row r="868" spans="1:17" hidden="1" x14ac:dyDescent="0.25">
      <c r="A868" s="2">
        <v>1</v>
      </c>
      <c r="B868" s="2">
        <v>92000</v>
      </c>
      <c r="C868" s="2" t="s">
        <v>505</v>
      </c>
      <c r="D868" s="2">
        <v>2279962</v>
      </c>
      <c r="E868" s="2" t="s">
        <v>505</v>
      </c>
      <c r="F868" s="2" t="str">
        <f t="shared" si="26"/>
        <v>1920002279962</v>
      </c>
      <c r="G868" s="2" t="s">
        <v>120</v>
      </c>
      <c r="H868" s="4">
        <v>6100</v>
      </c>
      <c r="I868" s="4">
        <v>0</v>
      </c>
      <c r="J868" s="4">
        <v>6100</v>
      </c>
      <c r="K868" s="4">
        <v>5922.51</v>
      </c>
      <c r="L868" s="4">
        <v>5846.48</v>
      </c>
      <c r="M868" s="4">
        <v>5846.48</v>
      </c>
      <c r="N868" s="4">
        <v>0</v>
      </c>
      <c r="O868" s="4">
        <v>253.52</v>
      </c>
      <c r="P868">
        <f>INDEX(Full1!J:J,MATCH(F868,Full1!D:D,0))</f>
        <v>5846.48</v>
      </c>
      <c r="Q868" s="6">
        <f t="shared" si="27"/>
        <v>0</v>
      </c>
    </row>
    <row r="869" spans="1:17" hidden="1" x14ac:dyDescent="0.25">
      <c r="A869" s="2">
        <v>1</v>
      </c>
      <c r="B869" s="2">
        <v>92000</v>
      </c>
      <c r="C869" s="2" t="s">
        <v>505</v>
      </c>
      <c r="D869" s="2">
        <v>2279964</v>
      </c>
      <c r="E869" s="2" t="s">
        <v>505</v>
      </c>
      <c r="F869" s="2" t="str">
        <f t="shared" si="26"/>
        <v>1920002279964</v>
      </c>
      <c r="G869" s="2" t="s">
        <v>121</v>
      </c>
      <c r="H869" s="4">
        <v>25041.61</v>
      </c>
      <c r="I869" s="4">
        <v>3130.13</v>
      </c>
      <c r="J869" s="4">
        <v>28171.74</v>
      </c>
      <c r="K869" s="4">
        <v>37450.1</v>
      </c>
      <c r="L869" s="4">
        <v>4214.79</v>
      </c>
      <c r="M869" s="4">
        <v>4214.79</v>
      </c>
      <c r="N869" s="4">
        <v>0</v>
      </c>
      <c r="O869" s="4">
        <v>23956.95</v>
      </c>
      <c r="P869">
        <f>INDEX(Full1!J:J,MATCH(F869,Full1!D:D,0))</f>
        <v>4214.79</v>
      </c>
      <c r="Q869" s="6">
        <f t="shared" si="27"/>
        <v>0</v>
      </c>
    </row>
    <row r="870" spans="1:17" hidden="1" x14ac:dyDescent="0.25">
      <c r="A870" s="2">
        <v>1</v>
      </c>
      <c r="B870" s="2">
        <v>92000</v>
      </c>
      <c r="C870" s="2" t="s">
        <v>505</v>
      </c>
      <c r="D870" s="2">
        <v>2302000</v>
      </c>
      <c r="E870" s="2" t="s">
        <v>505</v>
      </c>
      <c r="F870" s="2" t="str">
        <f t="shared" si="26"/>
        <v>1920002302000</v>
      </c>
      <c r="G870" s="2" t="s">
        <v>72</v>
      </c>
      <c r="H870" s="4">
        <v>1000</v>
      </c>
      <c r="I870" s="4">
        <v>0</v>
      </c>
      <c r="J870" s="4">
        <v>1000</v>
      </c>
      <c r="K870" s="4">
        <v>352.15</v>
      </c>
      <c r="L870" s="4">
        <v>352.15</v>
      </c>
      <c r="M870" s="4">
        <v>352.15</v>
      </c>
      <c r="N870" s="4">
        <v>0</v>
      </c>
      <c r="O870" s="4">
        <v>647.85</v>
      </c>
      <c r="P870">
        <f>INDEX(Full1!J:J,MATCH(F870,Full1!D:D,0))</f>
        <v>352.15</v>
      </c>
      <c r="Q870" s="6">
        <f t="shared" si="27"/>
        <v>0</v>
      </c>
    </row>
    <row r="871" spans="1:17" hidden="1" x14ac:dyDescent="0.25">
      <c r="A871" s="2">
        <v>1</v>
      </c>
      <c r="B871" s="2">
        <v>92000</v>
      </c>
      <c r="C871" s="2" t="s">
        <v>505</v>
      </c>
      <c r="D871" s="2">
        <v>2312000</v>
      </c>
      <c r="E871" s="2" t="s">
        <v>505</v>
      </c>
      <c r="F871" s="2" t="str">
        <f t="shared" si="26"/>
        <v>1920002312000</v>
      </c>
      <c r="G871" s="2" t="s">
        <v>73</v>
      </c>
      <c r="H871" s="4">
        <v>1000</v>
      </c>
      <c r="I871" s="4">
        <v>0</v>
      </c>
      <c r="J871" s="4">
        <v>1000</v>
      </c>
      <c r="K871" s="4">
        <v>371.28</v>
      </c>
      <c r="L871" s="4">
        <v>371.28</v>
      </c>
      <c r="M871" s="4">
        <v>371.28</v>
      </c>
      <c r="N871" s="4">
        <v>0</v>
      </c>
      <c r="O871" s="4">
        <v>628.72</v>
      </c>
      <c r="P871">
        <f>INDEX(Full1!J:J,MATCH(F871,Full1!D:D,0))</f>
        <v>371.28</v>
      </c>
      <c r="Q871" s="6">
        <f t="shared" si="27"/>
        <v>0</v>
      </c>
    </row>
    <row r="872" spans="1:17" hidden="1" x14ac:dyDescent="0.25">
      <c r="A872" s="2">
        <v>1</v>
      </c>
      <c r="B872" s="2">
        <v>92000</v>
      </c>
      <c r="C872" s="2" t="s">
        <v>505</v>
      </c>
      <c r="D872" s="2">
        <v>2330000</v>
      </c>
      <c r="E872" s="2" t="s">
        <v>505</v>
      </c>
      <c r="F872" s="2" t="str">
        <f t="shared" si="26"/>
        <v>1920002330000</v>
      </c>
      <c r="G872" s="2" t="s">
        <v>122</v>
      </c>
      <c r="H872" s="4">
        <v>800</v>
      </c>
      <c r="I872" s="4">
        <v>0</v>
      </c>
      <c r="J872" s="4">
        <v>800</v>
      </c>
      <c r="K872" s="4">
        <v>1351.92</v>
      </c>
      <c r="L872" s="4">
        <v>1351.92</v>
      </c>
      <c r="M872" s="4">
        <v>1351.92</v>
      </c>
      <c r="N872" s="4">
        <v>0</v>
      </c>
      <c r="O872" s="4">
        <v>-551.91999999999996</v>
      </c>
      <c r="P872">
        <f>INDEX(Full1!J:J,MATCH(F872,Full1!D:D,0))</f>
        <v>1351.92</v>
      </c>
      <c r="Q872" s="6">
        <f t="shared" si="27"/>
        <v>0</v>
      </c>
    </row>
    <row r="873" spans="1:17" x14ac:dyDescent="0.25">
      <c r="A873" s="2">
        <v>1</v>
      </c>
      <c r="B873" s="2">
        <v>92000</v>
      </c>
      <c r="C873" s="2" t="s">
        <v>506</v>
      </c>
      <c r="D873" s="2">
        <v>6360000</v>
      </c>
      <c r="E873" s="2" t="s">
        <v>506</v>
      </c>
      <c r="F873" s="2" t="str">
        <f t="shared" si="26"/>
        <v>1920006360000</v>
      </c>
      <c r="G873" s="2" t="s">
        <v>51</v>
      </c>
      <c r="H873" s="4">
        <v>14500</v>
      </c>
      <c r="I873" s="4">
        <v>0</v>
      </c>
      <c r="J873" s="4">
        <v>14500</v>
      </c>
      <c r="K873" s="4">
        <v>17088.3</v>
      </c>
      <c r="L873" s="4">
        <v>3325.66</v>
      </c>
      <c r="M873" s="4">
        <v>3325.66</v>
      </c>
      <c r="N873" s="4">
        <v>0</v>
      </c>
      <c r="O873" s="4">
        <v>11174.34</v>
      </c>
      <c r="P873">
        <f>INDEX(Full1!J:J,MATCH(F873,Full1!D:D,0))</f>
        <v>3325.66</v>
      </c>
      <c r="Q873" s="6">
        <f t="shared" si="27"/>
        <v>0</v>
      </c>
    </row>
    <row r="874" spans="1:17" x14ac:dyDescent="0.25">
      <c r="A874" s="2">
        <v>1</v>
      </c>
      <c r="B874" s="2">
        <v>92000</v>
      </c>
      <c r="C874" s="2" t="s">
        <v>506</v>
      </c>
      <c r="D874" s="2">
        <v>6410001</v>
      </c>
      <c r="E874" s="2" t="s">
        <v>506</v>
      </c>
      <c r="F874" s="2" t="str">
        <f t="shared" si="26"/>
        <v>1920006410001</v>
      </c>
      <c r="G874" s="2" t="s">
        <v>43</v>
      </c>
      <c r="H874" s="4">
        <v>10000</v>
      </c>
      <c r="I874" s="4">
        <v>0</v>
      </c>
      <c r="J874" s="4">
        <v>10000</v>
      </c>
      <c r="K874" s="4">
        <v>1052.6500000000001</v>
      </c>
      <c r="L874" s="4">
        <v>1052.6500000000001</v>
      </c>
      <c r="M874" s="4">
        <v>1052.6500000000001</v>
      </c>
      <c r="N874" s="4">
        <v>0</v>
      </c>
      <c r="O874" s="4">
        <v>8947.35</v>
      </c>
      <c r="P874">
        <f>INDEX(Full1!J:J,MATCH(F874,Full1!D:D,0))</f>
        <v>1052.6500000000001</v>
      </c>
      <c r="Q874" s="6">
        <f t="shared" si="27"/>
        <v>0</v>
      </c>
    </row>
    <row r="875" spans="1:17" hidden="1" x14ac:dyDescent="0.25">
      <c r="A875" s="2">
        <v>1</v>
      </c>
      <c r="B875" s="2">
        <v>92001</v>
      </c>
      <c r="C875" s="2" t="s">
        <v>505</v>
      </c>
      <c r="D875" s="2">
        <v>2060001</v>
      </c>
      <c r="E875" s="2" t="s">
        <v>505</v>
      </c>
      <c r="F875" s="2" t="str">
        <f t="shared" si="26"/>
        <v>1920012060001</v>
      </c>
      <c r="G875" s="2" t="s">
        <v>34</v>
      </c>
      <c r="H875" s="4">
        <v>300</v>
      </c>
      <c r="I875" s="4">
        <v>0</v>
      </c>
      <c r="J875" s="4">
        <v>300</v>
      </c>
      <c r="K875" s="4">
        <v>290.39999999999998</v>
      </c>
      <c r="L875" s="4">
        <v>290.39999999999998</v>
      </c>
      <c r="M875" s="4">
        <v>290.39999999999998</v>
      </c>
      <c r="N875" s="4">
        <v>0</v>
      </c>
      <c r="O875" s="4">
        <v>9.6</v>
      </c>
      <c r="P875">
        <f>INDEX(Full1!J:J,MATCH(F875,Full1!D:D,0))</f>
        <v>290.39999999999998</v>
      </c>
      <c r="Q875" s="6">
        <f t="shared" si="27"/>
        <v>0</v>
      </c>
    </row>
    <row r="876" spans="1:17" hidden="1" x14ac:dyDescent="0.25">
      <c r="A876" s="2">
        <v>1</v>
      </c>
      <c r="B876" s="2">
        <v>92001</v>
      </c>
      <c r="C876" s="2" t="s">
        <v>505</v>
      </c>
      <c r="D876" s="2">
        <v>2200001</v>
      </c>
      <c r="E876" s="2" t="s">
        <v>505</v>
      </c>
      <c r="F876" s="2" t="str">
        <f t="shared" si="26"/>
        <v>1920012200001</v>
      </c>
      <c r="G876" s="2" t="s">
        <v>37</v>
      </c>
      <c r="H876" s="4">
        <v>1250</v>
      </c>
      <c r="I876" s="4">
        <v>0</v>
      </c>
      <c r="J876" s="4">
        <v>1250</v>
      </c>
      <c r="K876" s="4">
        <v>1961.69</v>
      </c>
      <c r="L876" s="4">
        <v>1679.25</v>
      </c>
      <c r="M876" s="4">
        <v>1679.25</v>
      </c>
      <c r="N876" s="4">
        <v>0</v>
      </c>
      <c r="O876" s="4">
        <v>-429.25</v>
      </c>
      <c r="P876">
        <f>INDEX(Full1!J:J,MATCH(F876,Full1!D:D,0))</f>
        <v>1679.25</v>
      </c>
      <c r="Q876" s="6">
        <f t="shared" si="27"/>
        <v>0</v>
      </c>
    </row>
    <row r="877" spans="1:17" hidden="1" x14ac:dyDescent="0.25">
      <c r="A877" s="2">
        <v>1</v>
      </c>
      <c r="B877" s="2">
        <v>92001</v>
      </c>
      <c r="C877" s="2" t="s">
        <v>505</v>
      </c>
      <c r="D877" s="2">
        <v>2200010</v>
      </c>
      <c r="E877" s="2" t="s">
        <v>505</v>
      </c>
      <c r="F877" s="2" t="str">
        <f t="shared" si="26"/>
        <v>1920012200010</v>
      </c>
      <c r="G877" s="2" t="s">
        <v>38</v>
      </c>
      <c r="H877" s="4">
        <v>1000</v>
      </c>
      <c r="I877" s="4">
        <v>0</v>
      </c>
      <c r="J877" s="4">
        <v>1000</v>
      </c>
      <c r="K877" s="4">
        <v>51.76</v>
      </c>
      <c r="L877" s="4">
        <v>51.76</v>
      </c>
      <c r="M877" s="4">
        <v>51.76</v>
      </c>
      <c r="N877" s="4">
        <v>0</v>
      </c>
      <c r="O877" s="4">
        <v>948.24</v>
      </c>
      <c r="P877">
        <f>INDEX(Full1!J:J,MATCH(F877,Full1!D:D,0))</f>
        <v>51.76</v>
      </c>
      <c r="Q877" s="6">
        <f t="shared" si="27"/>
        <v>0</v>
      </c>
    </row>
    <row r="878" spans="1:17" hidden="1" x14ac:dyDescent="0.25">
      <c r="A878" s="2">
        <v>1</v>
      </c>
      <c r="B878" s="2">
        <v>92001</v>
      </c>
      <c r="C878" s="2" t="s">
        <v>505</v>
      </c>
      <c r="D878" s="2">
        <v>2200101</v>
      </c>
      <c r="E878" s="2" t="s">
        <v>505</v>
      </c>
      <c r="F878" s="2" t="str">
        <f t="shared" si="26"/>
        <v>1920012200101</v>
      </c>
      <c r="G878" s="2" t="s">
        <v>57</v>
      </c>
      <c r="H878" s="4">
        <v>0</v>
      </c>
      <c r="I878" s="4">
        <v>0</v>
      </c>
      <c r="J878" s="4">
        <v>0</v>
      </c>
      <c r="K878" s="4">
        <v>375.85</v>
      </c>
      <c r="L878" s="4">
        <v>375.85</v>
      </c>
      <c r="M878" s="4">
        <v>375.85</v>
      </c>
      <c r="N878" s="4">
        <v>0</v>
      </c>
      <c r="O878" s="4">
        <v>-375.85</v>
      </c>
      <c r="P878">
        <f>INDEX(Full1!J:J,MATCH(F878,Full1!D:D,0))</f>
        <v>375.85</v>
      </c>
      <c r="Q878" s="6">
        <f t="shared" si="27"/>
        <v>0</v>
      </c>
    </row>
    <row r="879" spans="1:17" hidden="1" x14ac:dyDescent="0.25">
      <c r="A879" s="2">
        <v>1</v>
      </c>
      <c r="B879" s="2">
        <v>92001</v>
      </c>
      <c r="C879" s="2" t="s">
        <v>505</v>
      </c>
      <c r="D879" s="2">
        <v>2210501</v>
      </c>
      <c r="E879" s="2" t="s">
        <v>505</v>
      </c>
      <c r="F879" s="2" t="str">
        <f t="shared" si="26"/>
        <v>1920012210501</v>
      </c>
      <c r="G879" s="2" t="s">
        <v>123</v>
      </c>
      <c r="H879" s="4">
        <v>0</v>
      </c>
      <c r="I879" s="4">
        <v>0</v>
      </c>
      <c r="J879" s="4">
        <v>0</v>
      </c>
      <c r="K879" s="4">
        <v>100.64</v>
      </c>
      <c r="L879" s="4">
        <v>100.64</v>
      </c>
      <c r="M879" s="4">
        <v>100.64</v>
      </c>
      <c r="N879" s="4">
        <v>0</v>
      </c>
      <c r="O879" s="4">
        <v>-100.64</v>
      </c>
      <c r="P879">
        <f>INDEX(Full1!J:J,MATCH(F879,Full1!D:D,0))</f>
        <v>100.64</v>
      </c>
      <c r="Q879" s="6">
        <f t="shared" si="27"/>
        <v>0</v>
      </c>
    </row>
    <row r="880" spans="1:17" hidden="1" x14ac:dyDescent="0.25">
      <c r="A880" s="2">
        <v>1</v>
      </c>
      <c r="B880" s="2">
        <v>92001</v>
      </c>
      <c r="C880" s="2" t="s">
        <v>505</v>
      </c>
      <c r="D880" s="2">
        <v>2211001</v>
      </c>
      <c r="E880" s="2" t="s">
        <v>505</v>
      </c>
      <c r="F880" s="2" t="str">
        <f t="shared" si="26"/>
        <v>1920012211001</v>
      </c>
      <c r="G880" s="2" t="s">
        <v>76</v>
      </c>
      <c r="H880" s="4">
        <v>100</v>
      </c>
      <c r="I880" s="4">
        <v>0</v>
      </c>
      <c r="J880" s="4">
        <v>100</v>
      </c>
      <c r="K880" s="4">
        <v>97.43</v>
      </c>
      <c r="L880" s="4">
        <v>97.43</v>
      </c>
      <c r="M880" s="4">
        <v>97.43</v>
      </c>
      <c r="N880" s="4">
        <v>0</v>
      </c>
      <c r="O880" s="4">
        <v>2.57</v>
      </c>
      <c r="P880">
        <f>INDEX(Full1!J:J,MATCH(F880,Full1!D:D,0))</f>
        <v>97.43</v>
      </c>
      <c r="Q880" s="6">
        <f t="shared" si="27"/>
        <v>0</v>
      </c>
    </row>
    <row r="881" spans="1:17" hidden="1" x14ac:dyDescent="0.25">
      <c r="A881" s="2">
        <v>1</v>
      </c>
      <c r="B881" s="2">
        <v>92001</v>
      </c>
      <c r="C881" s="2" t="s">
        <v>505</v>
      </c>
      <c r="D881" s="2">
        <v>2220001</v>
      </c>
      <c r="E881" s="2" t="s">
        <v>505</v>
      </c>
      <c r="F881" s="2" t="str">
        <f t="shared" si="26"/>
        <v>1920012220001</v>
      </c>
      <c r="G881" s="2" t="s">
        <v>39</v>
      </c>
      <c r="H881" s="4">
        <v>1200</v>
      </c>
      <c r="I881" s="4">
        <v>0</v>
      </c>
      <c r="J881" s="4">
        <v>1200</v>
      </c>
      <c r="K881" s="4">
        <v>696.24</v>
      </c>
      <c r="L881" s="4">
        <v>644.26</v>
      </c>
      <c r="M881" s="4">
        <v>644.26</v>
      </c>
      <c r="N881" s="4">
        <v>0</v>
      </c>
      <c r="O881" s="4">
        <v>555.74</v>
      </c>
      <c r="P881">
        <f>INDEX(Full1!J:J,MATCH(F881,Full1!D:D,0))</f>
        <v>644.26</v>
      </c>
      <c r="Q881" s="6">
        <f t="shared" si="27"/>
        <v>0</v>
      </c>
    </row>
    <row r="882" spans="1:17" hidden="1" x14ac:dyDescent="0.25">
      <c r="A882" s="2">
        <v>1</v>
      </c>
      <c r="B882" s="2">
        <v>92001</v>
      </c>
      <c r="C882" s="2" t="s">
        <v>505</v>
      </c>
      <c r="D882" s="2">
        <v>2220101</v>
      </c>
      <c r="E882" s="2" t="s">
        <v>505</v>
      </c>
      <c r="F882" s="2" t="str">
        <f t="shared" si="26"/>
        <v>1920012220101</v>
      </c>
      <c r="G882" s="2" t="s">
        <v>58</v>
      </c>
      <c r="H882" s="4">
        <v>4824.72</v>
      </c>
      <c r="I882" s="4">
        <v>0</v>
      </c>
      <c r="J882" s="4">
        <v>4824.72</v>
      </c>
      <c r="K882" s="4">
        <v>4824.72</v>
      </c>
      <c r="L882" s="4">
        <v>4447.92</v>
      </c>
      <c r="M882" s="4">
        <v>4447.92</v>
      </c>
      <c r="N882" s="4">
        <v>0</v>
      </c>
      <c r="O882" s="4">
        <v>376.8</v>
      </c>
      <c r="P882">
        <f>INDEX(Full1!J:J,MATCH(F882,Full1!D:D,0))</f>
        <v>4447.92</v>
      </c>
      <c r="Q882" s="6">
        <f t="shared" si="27"/>
        <v>0</v>
      </c>
    </row>
    <row r="883" spans="1:17" hidden="1" x14ac:dyDescent="0.25">
      <c r="A883" s="2">
        <v>1</v>
      </c>
      <c r="B883" s="2">
        <v>92002</v>
      </c>
      <c r="C883" s="2" t="s">
        <v>504</v>
      </c>
      <c r="D883" s="2">
        <v>1300001</v>
      </c>
      <c r="E883" s="2" t="s">
        <v>504</v>
      </c>
      <c r="F883" s="2" t="str">
        <f t="shared" si="26"/>
        <v>1920021300001</v>
      </c>
      <c r="G883" s="2" t="s">
        <v>18</v>
      </c>
      <c r="H883" s="4">
        <v>26618.55</v>
      </c>
      <c r="I883" s="4">
        <v>0</v>
      </c>
      <c r="J883" s="4">
        <v>26618.55</v>
      </c>
      <c r="K883" s="4">
        <v>43267.66</v>
      </c>
      <c r="L883" s="4">
        <v>43267.66</v>
      </c>
      <c r="M883" s="4">
        <v>43267.66</v>
      </c>
      <c r="N883" s="4">
        <v>0</v>
      </c>
      <c r="O883" s="4">
        <v>-16649.11</v>
      </c>
      <c r="P883">
        <f>INDEX(Full1!J:J,MATCH(F883,Full1!D:D,0))</f>
        <v>43267.66</v>
      </c>
      <c r="Q883" s="6">
        <f t="shared" si="27"/>
        <v>0</v>
      </c>
    </row>
    <row r="884" spans="1:17" hidden="1" x14ac:dyDescent="0.25">
      <c r="A884" s="2">
        <v>1</v>
      </c>
      <c r="B884" s="2">
        <v>92002</v>
      </c>
      <c r="C884" s="2" t="s">
        <v>504</v>
      </c>
      <c r="D884" s="2">
        <v>1300002</v>
      </c>
      <c r="E884" s="2" t="s">
        <v>504</v>
      </c>
      <c r="F884" s="2" t="str">
        <f t="shared" si="26"/>
        <v>1920021300002</v>
      </c>
      <c r="G884" s="2" t="s">
        <v>19</v>
      </c>
      <c r="H884" s="4">
        <v>4221.95</v>
      </c>
      <c r="I884" s="4">
        <v>0</v>
      </c>
      <c r="J884" s="4">
        <v>4221.95</v>
      </c>
      <c r="K884" s="4">
        <v>6816.74</v>
      </c>
      <c r="L884" s="4">
        <v>6816.74</v>
      </c>
      <c r="M884" s="4">
        <v>6816.74</v>
      </c>
      <c r="N884" s="4">
        <v>0</v>
      </c>
      <c r="O884" s="4">
        <v>-2594.79</v>
      </c>
      <c r="P884">
        <f>INDEX(Full1!J:J,MATCH(F884,Full1!D:D,0))</f>
        <v>6816.74</v>
      </c>
      <c r="Q884" s="6">
        <f t="shared" si="27"/>
        <v>0</v>
      </c>
    </row>
    <row r="885" spans="1:17" hidden="1" x14ac:dyDescent="0.25">
      <c r="A885" s="2">
        <v>1</v>
      </c>
      <c r="B885" s="2">
        <v>92002</v>
      </c>
      <c r="C885" s="2" t="s">
        <v>504</v>
      </c>
      <c r="D885" s="2">
        <v>1300101</v>
      </c>
      <c r="E885" s="2" t="s">
        <v>504</v>
      </c>
      <c r="F885" s="2" t="str">
        <f t="shared" si="26"/>
        <v>1920021300101</v>
      </c>
      <c r="G885" s="2" t="s">
        <v>20</v>
      </c>
      <c r="H885" s="4">
        <v>3000</v>
      </c>
      <c r="I885" s="4">
        <v>0</v>
      </c>
      <c r="J885" s="4">
        <v>3000</v>
      </c>
      <c r="K885" s="4">
        <v>1198.6400000000001</v>
      </c>
      <c r="L885" s="4">
        <v>1198.6400000000001</v>
      </c>
      <c r="M885" s="4">
        <v>1198.6400000000001</v>
      </c>
      <c r="N885" s="4">
        <v>0</v>
      </c>
      <c r="O885" s="4">
        <v>1801.36</v>
      </c>
      <c r="P885">
        <f>INDEX(Full1!J:J,MATCH(F885,Full1!D:D,0))</f>
        <v>1198.6400000000001</v>
      </c>
      <c r="Q885" s="6">
        <f t="shared" si="27"/>
        <v>0</v>
      </c>
    </row>
    <row r="886" spans="1:17" hidden="1" x14ac:dyDescent="0.25">
      <c r="A886" s="2">
        <v>1</v>
      </c>
      <c r="B886" s="2">
        <v>92002</v>
      </c>
      <c r="C886" s="2" t="s">
        <v>504</v>
      </c>
      <c r="D886" s="2">
        <v>1300201</v>
      </c>
      <c r="E886" s="2" t="s">
        <v>504</v>
      </c>
      <c r="F886" s="2" t="str">
        <f t="shared" si="26"/>
        <v>1920021300201</v>
      </c>
      <c r="G886" s="2" t="s">
        <v>21</v>
      </c>
      <c r="H886" s="4">
        <v>14810.04</v>
      </c>
      <c r="I886" s="4">
        <v>0</v>
      </c>
      <c r="J886" s="4">
        <v>14810.04</v>
      </c>
      <c r="K886" s="4">
        <v>23472.61</v>
      </c>
      <c r="L886" s="4">
        <v>23472.61</v>
      </c>
      <c r="M886" s="4">
        <v>23472.61</v>
      </c>
      <c r="N886" s="4">
        <v>0</v>
      </c>
      <c r="O886" s="4">
        <v>-8662.57</v>
      </c>
      <c r="P886">
        <f>INDEX(Full1!J:J,MATCH(F886,Full1!D:D,0))</f>
        <v>23472.61</v>
      </c>
      <c r="Q886" s="6">
        <f t="shared" si="27"/>
        <v>0</v>
      </c>
    </row>
    <row r="887" spans="1:17" hidden="1" x14ac:dyDescent="0.25">
      <c r="A887" s="2">
        <v>1</v>
      </c>
      <c r="B887" s="2">
        <v>92002</v>
      </c>
      <c r="C887" s="2" t="s">
        <v>504</v>
      </c>
      <c r="D887" s="2">
        <v>1300202</v>
      </c>
      <c r="E887" s="2" t="s">
        <v>504</v>
      </c>
      <c r="F887" s="2" t="str">
        <f t="shared" si="26"/>
        <v>1920021300202</v>
      </c>
      <c r="G887" s="2" t="s">
        <v>22</v>
      </c>
      <c r="H887" s="4">
        <v>16651.18</v>
      </c>
      <c r="I887" s="4">
        <v>0</v>
      </c>
      <c r="J887" s="4">
        <v>16651.18</v>
      </c>
      <c r="K887" s="4">
        <v>27592.57</v>
      </c>
      <c r="L887" s="4">
        <v>27592.57</v>
      </c>
      <c r="M887" s="4">
        <v>27592.57</v>
      </c>
      <c r="N887" s="4">
        <v>0</v>
      </c>
      <c r="O887" s="4">
        <v>-10941.39</v>
      </c>
      <c r="P887">
        <f>INDEX(Full1!J:J,MATCH(F887,Full1!D:D,0))</f>
        <v>27592.57</v>
      </c>
      <c r="Q887" s="6">
        <f t="shared" si="27"/>
        <v>0</v>
      </c>
    </row>
    <row r="888" spans="1:17" hidden="1" x14ac:dyDescent="0.25">
      <c r="A888" s="2">
        <v>1</v>
      </c>
      <c r="B888" s="2">
        <v>92002</v>
      </c>
      <c r="C888" s="2" t="s">
        <v>504</v>
      </c>
      <c r="D888" s="2">
        <v>1310001</v>
      </c>
      <c r="E888" s="2" t="s">
        <v>504</v>
      </c>
      <c r="F888" s="2" t="str">
        <f t="shared" si="26"/>
        <v>1920021310001</v>
      </c>
      <c r="G888" s="2" t="s">
        <v>23</v>
      </c>
      <c r="H888" s="4">
        <v>36498.269999999997</v>
      </c>
      <c r="I888" s="4">
        <v>0</v>
      </c>
      <c r="J888" s="4">
        <v>36498.269999999997</v>
      </c>
      <c r="K888" s="4">
        <v>24069.87</v>
      </c>
      <c r="L888" s="4">
        <v>24069.87</v>
      </c>
      <c r="M888" s="4">
        <v>24069.87</v>
      </c>
      <c r="N888" s="4">
        <v>0</v>
      </c>
      <c r="O888" s="4">
        <v>12428.4</v>
      </c>
      <c r="P888">
        <f>INDEX(Full1!J:J,MATCH(F888,Full1!D:D,0))</f>
        <v>24069.87</v>
      </c>
      <c r="Q888" s="6">
        <f t="shared" si="27"/>
        <v>0</v>
      </c>
    </row>
    <row r="889" spans="1:17" hidden="1" x14ac:dyDescent="0.25">
      <c r="A889" s="2">
        <v>1</v>
      </c>
      <c r="B889" s="2">
        <v>92002</v>
      </c>
      <c r="C889" s="2" t="s">
        <v>504</v>
      </c>
      <c r="D889" s="2">
        <v>1310002</v>
      </c>
      <c r="E889" s="2" t="s">
        <v>504</v>
      </c>
      <c r="F889" s="2" t="str">
        <f t="shared" si="26"/>
        <v>1920021310002</v>
      </c>
      <c r="G889" s="2" t="s">
        <v>24</v>
      </c>
      <c r="H889" s="4">
        <v>3301.78</v>
      </c>
      <c r="I889" s="4">
        <v>0</v>
      </c>
      <c r="J889" s="4">
        <v>3301.78</v>
      </c>
      <c r="K889" s="4">
        <v>85.67</v>
      </c>
      <c r="L889" s="4">
        <v>85.67</v>
      </c>
      <c r="M889" s="4">
        <v>85.67</v>
      </c>
      <c r="N889" s="4">
        <v>0</v>
      </c>
      <c r="O889" s="4">
        <v>3216.11</v>
      </c>
      <c r="P889">
        <f>INDEX(Full1!J:J,MATCH(F889,Full1!D:D,0))</f>
        <v>85.67</v>
      </c>
      <c r="Q889" s="6">
        <f t="shared" si="27"/>
        <v>0</v>
      </c>
    </row>
    <row r="890" spans="1:17" hidden="1" x14ac:dyDescent="0.25">
      <c r="A890" s="2">
        <v>1</v>
      </c>
      <c r="B890" s="2">
        <v>92002</v>
      </c>
      <c r="C890" s="2" t="s">
        <v>504</v>
      </c>
      <c r="D890" s="2">
        <v>1310003</v>
      </c>
      <c r="E890" s="2" t="s">
        <v>504</v>
      </c>
      <c r="F890" s="2" t="str">
        <f t="shared" si="26"/>
        <v>1920021310003</v>
      </c>
      <c r="G890" s="2" t="s">
        <v>25</v>
      </c>
      <c r="H890" s="4">
        <v>20306.3</v>
      </c>
      <c r="I890" s="4">
        <v>0</v>
      </c>
      <c r="J890" s="4">
        <v>20306.3</v>
      </c>
      <c r="K890" s="4">
        <v>12971.4</v>
      </c>
      <c r="L890" s="4">
        <v>12971.4</v>
      </c>
      <c r="M890" s="4">
        <v>12971.4</v>
      </c>
      <c r="N890" s="4">
        <v>0</v>
      </c>
      <c r="O890" s="4">
        <v>7334.9</v>
      </c>
      <c r="P890">
        <f>INDEX(Full1!J:J,MATCH(F890,Full1!D:D,0))</f>
        <v>12971.4</v>
      </c>
      <c r="Q890" s="6">
        <f t="shared" si="27"/>
        <v>0</v>
      </c>
    </row>
    <row r="891" spans="1:17" hidden="1" x14ac:dyDescent="0.25">
      <c r="A891" s="2">
        <v>1</v>
      </c>
      <c r="B891" s="2">
        <v>92002</v>
      </c>
      <c r="C891" s="2" t="s">
        <v>504</v>
      </c>
      <c r="D891" s="2">
        <v>1310004</v>
      </c>
      <c r="E891" s="2" t="s">
        <v>504</v>
      </c>
      <c r="F891" s="2" t="str">
        <f t="shared" si="26"/>
        <v>1920021310004</v>
      </c>
      <c r="G891" s="2" t="s">
        <v>26</v>
      </c>
      <c r="H891" s="4">
        <v>23795.01</v>
      </c>
      <c r="I891" s="4">
        <v>0</v>
      </c>
      <c r="J891" s="4">
        <v>23795.01</v>
      </c>
      <c r="K891" s="4">
        <v>12884.38</v>
      </c>
      <c r="L891" s="4">
        <v>12884.38</v>
      </c>
      <c r="M891" s="4">
        <v>12884.38</v>
      </c>
      <c r="N891" s="4">
        <v>0</v>
      </c>
      <c r="O891" s="4">
        <v>10910.63</v>
      </c>
      <c r="P891">
        <f>INDEX(Full1!J:J,MATCH(F891,Full1!D:D,0))</f>
        <v>12884.38</v>
      </c>
      <c r="Q891" s="6">
        <f t="shared" si="27"/>
        <v>0</v>
      </c>
    </row>
    <row r="892" spans="1:17" hidden="1" x14ac:dyDescent="0.25">
      <c r="A892" s="2">
        <v>1</v>
      </c>
      <c r="B892" s="2">
        <v>92002</v>
      </c>
      <c r="C892" s="2" t="s">
        <v>504</v>
      </c>
      <c r="D892" s="2">
        <v>1310005</v>
      </c>
      <c r="E892" s="2" t="s">
        <v>504</v>
      </c>
      <c r="F892" s="2" t="str">
        <f t="shared" si="26"/>
        <v>1920021310005</v>
      </c>
      <c r="G892" s="2" t="s">
        <v>27</v>
      </c>
      <c r="H892" s="4">
        <v>0</v>
      </c>
      <c r="I892" s="4">
        <v>0</v>
      </c>
      <c r="J892" s="4">
        <v>0</v>
      </c>
      <c r="K892" s="4">
        <v>2691.48</v>
      </c>
      <c r="L892" s="4">
        <v>2691.48</v>
      </c>
      <c r="M892" s="4">
        <v>2691.48</v>
      </c>
      <c r="N892" s="4">
        <v>0</v>
      </c>
      <c r="O892" s="4">
        <v>-2691.48</v>
      </c>
      <c r="P892">
        <f>INDEX(Full1!J:J,MATCH(F892,Full1!D:D,0))</f>
        <v>2691.48</v>
      </c>
      <c r="Q892" s="6">
        <f t="shared" si="27"/>
        <v>0</v>
      </c>
    </row>
    <row r="893" spans="1:17" hidden="1" x14ac:dyDescent="0.25">
      <c r="A893" s="2">
        <v>1</v>
      </c>
      <c r="B893" s="2">
        <v>92002</v>
      </c>
      <c r="C893" s="2" t="s">
        <v>504</v>
      </c>
      <c r="D893" s="2">
        <v>1500002</v>
      </c>
      <c r="E893" s="2" t="s">
        <v>504</v>
      </c>
      <c r="F893" s="2" t="str">
        <f t="shared" si="26"/>
        <v>1920021500002</v>
      </c>
      <c r="G893" s="2" t="s">
        <v>29</v>
      </c>
      <c r="H893" s="4">
        <v>0</v>
      </c>
      <c r="I893" s="4">
        <v>1966.22</v>
      </c>
      <c r="J893" s="4">
        <v>1966.22</v>
      </c>
      <c r="K893" s="4">
        <v>1659.98</v>
      </c>
      <c r="L893" s="4">
        <v>1659.98</v>
      </c>
      <c r="M893" s="4">
        <v>1659.98</v>
      </c>
      <c r="N893" s="4">
        <v>0</v>
      </c>
      <c r="O893" s="4">
        <v>306.24</v>
      </c>
      <c r="P893">
        <f>INDEX(Full1!J:J,MATCH(F893,Full1!D:D,0))</f>
        <v>1659.98</v>
      </c>
      <c r="Q893" s="6">
        <f t="shared" si="27"/>
        <v>0</v>
      </c>
    </row>
    <row r="894" spans="1:17" hidden="1" x14ac:dyDescent="0.25">
      <c r="A894" s="2">
        <v>1</v>
      </c>
      <c r="B894" s="2">
        <v>92002</v>
      </c>
      <c r="C894" s="2" t="s">
        <v>504</v>
      </c>
      <c r="D894" s="2">
        <v>1500003</v>
      </c>
      <c r="E894" s="2" t="s">
        <v>504</v>
      </c>
      <c r="F894" s="2" t="str">
        <f t="shared" si="26"/>
        <v>1920021500003</v>
      </c>
      <c r="G894" s="2" t="s">
        <v>30</v>
      </c>
      <c r="H894" s="4">
        <v>0</v>
      </c>
      <c r="I894" s="4">
        <v>0</v>
      </c>
      <c r="J894" s="4">
        <v>0</v>
      </c>
      <c r="K894" s="4">
        <v>306.23</v>
      </c>
      <c r="L894" s="4">
        <v>306.23</v>
      </c>
      <c r="M894" s="4">
        <v>306.23</v>
      </c>
      <c r="N894" s="4">
        <v>0</v>
      </c>
      <c r="O894" s="4">
        <v>-306.23</v>
      </c>
      <c r="P894">
        <f>INDEX(Full1!J:J,MATCH(F894,Full1!D:D,0))</f>
        <v>306.23</v>
      </c>
      <c r="Q894" s="6">
        <f t="shared" si="27"/>
        <v>0</v>
      </c>
    </row>
    <row r="895" spans="1:17" hidden="1" x14ac:dyDescent="0.25">
      <c r="A895" s="2">
        <v>1</v>
      </c>
      <c r="B895" s="2">
        <v>92002</v>
      </c>
      <c r="C895" s="2" t="s">
        <v>504</v>
      </c>
      <c r="D895" s="2">
        <v>1510002</v>
      </c>
      <c r="E895" s="2" t="s">
        <v>504</v>
      </c>
      <c r="F895" s="2" t="str">
        <f t="shared" si="26"/>
        <v>1920021510002</v>
      </c>
      <c r="G895" s="2" t="s">
        <v>32</v>
      </c>
      <c r="H895" s="4">
        <v>0</v>
      </c>
      <c r="I895" s="4">
        <v>0</v>
      </c>
      <c r="J895" s="4">
        <v>0</v>
      </c>
      <c r="K895" s="4">
        <v>1260.98</v>
      </c>
      <c r="L895" s="4">
        <v>1260.98</v>
      </c>
      <c r="M895" s="4">
        <v>1260.98</v>
      </c>
      <c r="N895" s="4">
        <v>0</v>
      </c>
      <c r="O895" s="4">
        <v>-1260.98</v>
      </c>
      <c r="P895">
        <f>INDEX(Full1!J:J,MATCH(F895,Full1!D:D,0))</f>
        <v>1260.98</v>
      </c>
      <c r="Q895" s="6">
        <f t="shared" si="27"/>
        <v>0</v>
      </c>
    </row>
    <row r="896" spans="1:17" hidden="1" x14ac:dyDescent="0.25">
      <c r="A896" s="2">
        <v>1</v>
      </c>
      <c r="B896" s="2">
        <v>92002</v>
      </c>
      <c r="C896" s="2" t="s">
        <v>504</v>
      </c>
      <c r="D896" s="2">
        <v>1600001</v>
      </c>
      <c r="E896" s="2" t="s">
        <v>504</v>
      </c>
      <c r="F896" s="2" t="str">
        <f t="shared" si="26"/>
        <v>1920021600001</v>
      </c>
      <c r="G896" s="2" t="s">
        <v>33</v>
      </c>
      <c r="H896" s="4">
        <v>47905.48</v>
      </c>
      <c r="I896" s="4">
        <v>-10000</v>
      </c>
      <c r="J896" s="4">
        <v>37905.480000000003</v>
      </c>
      <c r="K896" s="4">
        <v>26395.23</v>
      </c>
      <c r="L896" s="4">
        <v>26395.23</v>
      </c>
      <c r="M896" s="4">
        <v>26395.23</v>
      </c>
      <c r="N896" s="4">
        <v>0</v>
      </c>
      <c r="O896" s="4">
        <v>11510.25</v>
      </c>
      <c r="P896">
        <f>INDEX(Full1!J:J,MATCH(F896,Full1!D:D,0))</f>
        <v>26395.23</v>
      </c>
      <c r="Q896" s="6">
        <f t="shared" si="27"/>
        <v>0</v>
      </c>
    </row>
    <row r="897" spans="1:17" hidden="1" x14ac:dyDescent="0.25">
      <c r="A897" s="2">
        <v>1</v>
      </c>
      <c r="B897" s="2">
        <v>92400</v>
      </c>
      <c r="C897" s="2" t="s">
        <v>504</v>
      </c>
      <c r="D897" s="2">
        <v>1300001</v>
      </c>
      <c r="E897" s="2" t="s">
        <v>504</v>
      </c>
      <c r="F897" s="2" t="str">
        <f t="shared" si="26"/>
        <v>1924001300001</v>
      </c>
      <c r="G897" s="2" t="s">
        <v>18</v>
      </c>
      <c r="H897" s="4">
        <v>11422.79</v>
      </c>
      <c r="I897" s="4">
        <v>0</v>
      </c>
      <c r="J897" s="4">
        <v>11422.79</v>
      </c>
      <c r="K897" s="4">
        <v>11538.76</v>
      </c>
      <c r="L897" s="4">
        <v>11538.76</v>
      </c>
      <c r="M897" s="4">
        <v>11538.76</v>
      </c>
      <c r="N897" s="4">
        <v>0</v>
      </c>
      <c r="O897" s="4">
        <v>-115.97</v>
      </c>
      <c r="P897">
        <f>INDEX(Full1!J:J,MATCH(F897,Full1!D:D,0))</f>
        <v>11538.76</v>
      </c>
      <c r="Q897" s="6">
        <f t="shared" si="27"/>
        <v>0</v>
      </c>
    </row>
    <row r="898" spans="1:17" hidden="1" x14ac:dyDescent="0.25">
      <c r="A898" s="2">
        <v>1</v>
      </c>
      <c r="B898" s="2">
        <v>92400</v>
      </c>
      <c r="C898" s="2" t="s">
        <v>504</v>
      </c>
      <c r="D898" s="2">
        <v>1300002</v>
      </c>
      <c r="E898" s="2" t="s">
        <v>504</v>
      </c>
      <c r="F898" s="2" t="str">
        <f t="shared" si="26"/>
        <v>1924001300002</v>
      </c>
      <c r="G898" s="2" t="s">
        <v>19</v>
      </c>
      <c r="H898" s="4">
        <v>4181.18</v>
      </c>
      <c r="I898" s="4">
        <v>0</v>
      </c>
      <c r="J898" s="4">
        <v>4181.18</v>
      </c>
      <c r="K898" s="4">
        <v>4222.2</v>
      </c>
      <c r="L898" s="4">
        <v>4222.2</v>
      </c>
      <c r="M898" s="4">
        <v>4222.2</v>
      </c>
      <c r="N898" s="4">
        <v>0</v>
      </c>
      <c r="O898" s="4">
        <v>-41.02</v>
      </c>
      <c r="P898">
        <f>INDEX(Full1!J:J,MATCH(F898,Full1!D:D,0))</f>
        <v>4222.2</v>
      </c>
      <c r="Q898" s="6">
        <f t="shared" si="27"/>
        <v>0</v>
      </c>
    </row>
    <row r="899" spans="1:17" hidden="1" x14ac:dyDescent="0.25">
      <c r="A899" s="2">
        <v>1</v>
      </c>
      <c r="B899" s="2">
        <v>92400</v>
      </c>
      <c r="C899" s="2" t="s">
        <v>504</v>
      </c>
      <c r="D899" s="2">
        <v>1300201</v>
      </c>
      <c r="E899" s="2" t="s">
        <v>504</v>
      </c>
      <c r="F899" s="2" t="str">
        <f t="shared" ref="F899:F962" si="28">_xlfn.CONCAT(A899,B899,D899)</f>
        <v>1924001300201</v>
      </c>
      <c r="G899" s="2" t="s">
        <v>21</v>
      </c>
      <c r="H899" s="4">
        <v>6389.6</v>
      </c>
      <c r="I899" s="4">
        <v>0</v>
      </c>
      <c r="J899" s="4">
        <v>6389.6</v>
      </c>
      <c r="K899" s="4">
        <v>6452.18</v>
      </c>
      <c r="L899" s="4">
        <v>6452.18</v>
      </c>
      <c r="M899" s="4">
        <v>6452.18</v>
      </c>
      <c r="N899" s="4">
        <v>0</v>
      </c>
      <c r="O899" s="4">
        <v>-62.58</v>
      </c>
      <c r="P899">
        <f>INDEX(Full1!J:J,MATCH(F899,Full1!D:D,0))</f>
        <v>6452.18</v>
      </c>
      <c r="Q899" s="6">
        <f t="shared" ref="Q899:Q962" si="29">+L899-P899</f>
        <v>0</v>
      </c>
    </row>
    <row r="900" spans="1:17" hidden="1" x14ac:dyDescent="0.25">
      <c r="A900" s="2">
        <v>1</v>
      </c>
      <c r="B900" s="2">
        <v>92400</v>
      </c>
      <c r="C900" s="2" t="s">
        <v>504</v>
      </c>
      <c r="D900" s="2">
        <v>1300202</v>
      </c>
      <c r="E900" s="2" t="s">
        <v>504</v>
      </c>
      <c r="F900" s="2" t="str">
        <f t="shared" si="28"/>
        <v>1924001300202</v>
      </c>
      <c r="G900" s="2" t="s">
        <v>22</v>
      </c>
      <c r="H900" s="4">
        <v>5924.1</v>
      </c>
      <c r="I900" s="4">
        <v>0</v>
      </c>
      <c r="J900" s="4">
        <v>5924.1</v>
      </c>
      <c r="K900" s="4">
        <v>5982.06</v>
      </c>
      <c r="L900" s="4">
        <v>5982.06</v>
      </c>
      <c r="M900" s="4">
        <v>5982.06</v>
      </c>
      <c r="N900" s="4">
        <v>0</v>
      </c>
      <c r="O900" s="4">
        <v>-57.96</v>
      </c>
      <c r="P900">
        <f>INDEX(Full1!J:J,MATCH(F900,Full1!D:D,0))</f>
        <v>5982.06</v>
      </c>
      <c r="Q900" s="6">
        <f t="shared" si="29"/>
        <v>0</v>
      </c>
    </row>
    <row r="901" spans="1:17" hidden="1" x14ac:dyDescent="0.25">
      <c r="A901" s="2">
        <v>1</v>
      </c>
      <c r="B901" s="2">
        <v>92400</v>
      </c>
      <c r="C901" s="2" t="s">
        <v>504</v>
      </c>
      <c r="D901" s="2">
        <v>1500002</v>
      </c>
      <c r="E901" s="2" t="s">
        <v>504</v>
      </c>
      <c r="F901" s="2" t="str">
        <f t="shared" si="28"/>
        <v>1924001500002</v>
      </c>
      <c r="G901" s="2" t="s">
        <v>29</v>
      </c>
      <c r="H901" s="4">
        <v>0</v>
      </c>
      <c r="I901" s="4">
        <v>249.85</v>
      </c>
      <c r="J901" s="4">
        <v>249.85</v>
      </c>
      <c r="K901" s="4">
        <v>275.99</v>
      </c>
      <c r="L901" s="4">
        <v>275.99</v>
      </c>
      <c r="M901" s="4">
        <v>275.99</v>
      </c>
      <c r="N901" s="4">
        <v>0</v>
      </c>
      <c r="O901" s="4">
        <v>-26.14</v>
      </c>
      <c r="P901">
        <f>INDEX(Full1!J:J,MATCH(F901,Full1!D:D,0))</f>
        <v>275.99</v>
      </c>
      <c r="Q901" s="6">
        <f t="shared" si="29"/>
        <v>0</v>
      </c>
    </row>
    <row r="902" spans="1:17" hidden="1" x14ac:dyDescent="0.25">
      <c r="A902" s="2">
        <v>1</v>
      </c>
      <c r="B902" s="2">
        <v>92400</v>
      </c>
      <c r="C902" s="2" t="s">
        <v>504</v>
      </c>
      <c r="D902" s="2">
        <v>1600001</v>
      </c>
      <c r="E902" s="2" t="s">
        <v>504</v>
      </c>
      <c r="F902" s="2" t="str">
        <f t="shared" si="28"/>
        <v>1924001600001</v>
      </c>
      <c r="G902" s="2" t="s">
        <v>33</v>
      </c>
      <c r="H902" s="4">
        <v>8753.52</v>
      </c>
      <c r="I902" s="4">
        <v>0</v>
      </c>
      <c r="J902" s="4">
        <v>8753.52</v>
      </c>
      <c r="K902" s="4">
        <v>9039.57</v>
      </c>
      <c r="L902" s="4">
        <v>9039.57</v>
      </c>
      <c r="M902" s="4">
        <v>9039.57</v>
      </c>
      <c r="N902" s="4">
        <v>0</v>
      </c>
      <c r="O902" s="4">
        <v>-286.05</v>
      </c>
      <c r="P902">
        <f>INDEX(Full1!J:J,MATCH(F902,Full1!D:D,0))</f>
        <v>9039.57</v>
      </c>
      <c r="Q902" s="6">
        <f t="shared" si="29"/>
        <v>0</v>
      </c>
    </row>
    <row r="903" spans="1:17" hidden="1" x14ac:dyDescent="0.25">
      <c r="A903" s="2">
        <v>1</v>
      </c>
      <c r="B903" s="2">
        <v>92400</v>
      </c>
      <c r="C903" s="2" t="s">
        <v>505</v>
      </c>
      <c r="D903" s="2">
        <v>2060001</v>
      </c>
      <c r="E903" s="2" t="s">
        <v>505</v>
      </c>
      <c r="F903" s="2" t="str">
        <f t="shared" si="28"/>
        <v>1924002060001</v>
      </c>
      <c r="G903" s="2" t="s">
        <v>34</v>
      </c>
      <c r="H903" s="4">
        <v>43.56</v>
      </c>
      <c r="I903" s="4">
        <v>0</v>
      </c>
      <c r="J903" s="4">
        <v>43.56</v>
      </c>
      <c r="K903" s="4">
        <v>43.56</v>
      </c>
      <c r="L903" s="4">
        <v>39.93</v>
      </c>
      <c r="M903" s="4">
        <v>39.93</v>
      </c>
      <c r="N903" s="4">
        <v>0</v>
      </c>
      <c r="O903" s="4">
        <v>3.63</v>
      </c>
      <c r="P903">
        <f>INDEX(Full1!J:J,MATCH(F903,Full1!D:D,0))</f>
        <v>39.93</v>
      </c>
      <c r="Q903" s="6">
        <f t="shared" si="29"/>
        <v>0</v>
      </c>
    </row>
    <row r="904" spans="1:17" hidden="1" x14ac:dyDescent="0.25">
      <c r="A904" s="2">
        <v>1</v>
      </c>
      <c r="B904" s="2">
        <v>92400</v>
      </c>
      <c r="C904" s="2" t="s">
        <v>505</v>
      </c>
      <c r="D904" s="2">
        <v>2160001</v>
      </c>
      <c r="E904" s="2" t="s">
        <v>505</v>
      </c>
      <c r="F904" s="2" t="str">
        <f t="shared" si="28"/>
        <v>1924002160001</v>
      </c>
      <c r="G904" s="2" t="s">
        <v>35</v>
      </c>
      <c r="H904" s="4">
        <v>50</v>
      </c>
      <c r="I904" s="4">
        <v>0</v>
      </c>
      <c r="J904" s="4">
        <v>50</v>
      </c>
      <c r="K904" s="4">
        <v>0</v>
      </c>
      <c r="L904" s="4">
        <v>0</v>
      </c>
      <c r="M904" s="4">
        <v>0</v>
      </c>
      <c r="N904" s="4">
        <v>0</v>
      </c>
      <c r="O904" s="4">
        <v>50</v>
      </c>
      <c r="P904">
        <f>INDEX(Full1!J:J,MATCH(F904,Full1!D:D,0))</f>
        <v>0</v>
      </c>
      <c r="Q904" s="6">
        <f t="shared" si="29"/>
        <v>0</v>
      </c>
    </row>
    <row r="905" spans="1:17" hidden="1" x14ac:dyDescent="0.25">
      <c r="A905" s="2">
        <v>1</v>
      </c>
      <c r="B905" s="2">
        <v>92400</v>
      </c>
      <c r="C905" s="2" t="s">
        <v>505</v>
      </c>
      <c r="D905" s="2">
        <v>2160002</v>
      </c>
      <c r="E905" s="2" t="s">
        <v>505</v>
      </c>
      <c r="F905" s="2" t="str">
        <f t="shared" si="28"/>
        <v>1924002160002</v>
      </c>
      <c r="G905" s="2" t="s">
        <v>36</v>
      </c>
      <c r="H905" s="4">
        <v>50</v>
      </c>
      <c r="I905" s="4">
        <v>0</v>
      </c>
      <c r="J905" s="4">
        <v>50</v>
      </c>
      <c r="K905" s="4">
        <v>0</v>
      </c>
      <c r="L905" s="4">
        <v>0</v>
      </c>
      <c r="M905" s="4">
        <v>0</v>
      </c>
      <c r="N905" s="4">
        <v>0</v>
      </c>
      <c r="O905" s="4">
        <v>50</v>
      </c>
      <c r="P905">
        <f>INDEX(Full1!J:J,MATCH(F905,Full1!D:D,0))</f>
        <v>0</v>
      </c>
      <c r="Q905" s="6">
        <f t="shared" si="29"/>
        <v>0</v>
      </c>
    </row>
    <row r="906" spans="1:17" hidden="1" x14ac:dyDescent="0.25">
      <c r="A906" s="2">
        <v>1</v>
      </c>
      <c r="B906" s="2">
        <v>92400</v>
      </c>
      <c r="C906" s="2" t="s">
        <v>505</v>
      </c>
      <c r="D906" s="2">
        <v>2200010</v>
      </c>
      <c r="E906" s="2" t="s">
        <v>505</v>
      </c>
      <c r="F906" s="2" t="str">
        <f t="shared" si="28"/>
        <v>1924002200010</v>
      </c>
      <c r="G906" s="2" t="s">
        <v>38</v>
      </c>
      <c r="H906" s="4">
        <v>87.12</v>
      </c>
      <c r="I906" s="4">
        <v>0</v>
      </c>
      <c r="J906" s="4">
        <v>87.12</v>
      </c>
      <c r="K906" s="4">
        <v>87.12</v>
      </c>
      <c r="L906" s="4">
        <v>0</v>
      </c>
      <c r="M906" s="4">
        <v>0</v>
      </c>
      <c r="N906" s="4">
        <v>0</v>
      </c>
      <c r="O906" s="4">
        <v>87.12</v>
      </c>
      <c r="P906">
        <f>INDEX(Full1!J:J,MATCH(F906,Full1!D:D,0))</f>
        <v>0</v>
      </c>
      <c r="Q906" s="6">
        <f t="shared" si="29"/>
        <v>0</v>
      </c>
    </row>
    <row r="907" spans="1:17" hidden="1" x14ac:dyDescent="0.25">
      <c r="A907" s="2">
        <v>1</v>
      </c>
      <c r="B907" s="2">
        <v>92401</v>
      </c>
      <c r="C907" s="2" t="s">
        <v>505</v>
      </c>
      <c r="D907" s="2">
        <v>2060001</v>
      </c>
      <c r="E907" s="2" t="s">
        <v>505</v>
      </c>
      <c r="F907" s="2" t="str">
        <f t="shared" si="28"/>
        <v>1924012060001</v>
      </c>
      <c r="G907" s="2" t="s">
        <v>34</v>
      </c>
      <c r="H907" s="4">
        <v>290.39999999999998</v>
      </c>
      <c r="I907" s="4">
        <v>0</v>
      </c>
      <c r="J907" s="4">
        <v>290.39999999999998</v>
      </c>
      <c r="K907" s="4">
        <v>290.39999999999998</v>
      </c>
      <c r="L907" s="4">
        <v>266.2</v>
      </c>
      <c r="M907" s="4">
        <v>266.2</v>
      </c>
      <c r="N907" s="4">
        <v>0</v>
      </c>
      <c r="O907" s="4">
        <v>24.2</v>
      </c>
      <c r="P907">
        <f>INDEX(Full1!J:J,MATCH(F907,Full1!D:D,0))</f>
        <v>266.2</v>
      </c>
      <c r="Q907" s="6">
        <f t="shared" si="29"/>
        <v>0</v>
      </c>
    </row>
    <row r="908" spans="1:17" hidden="1" x14ac:dyDescent="0.25">
      <c r="A908" s="2">
        <v>1</v>
      </c>
      <c r="B908" s="2">
        <v>92401</v>
      </c>
      <c r="C908" s="2" t="s">
        <v>505</v>
      </c>
      <c r="D908" s="2">
        <v>2160001</v>
      </c>
      <c r="E908" s="2" t="s">
        <v>505</v>
      </c>
      <c r="F908" s="2" t="str">
        <f t="shared" si="28"/>
        <v>1924012160001</v>
      </c>
      <c r="G908" s="2" t="s">
        <v>35</v>
      </c>
      <c r="H908" s="4">
        <v>50</v>
      </c>
      <c r="I908" s="4">
        <v>0</v>
      </c>
      <c r="J908" s="4">
        <v>50</v>
      </c>
      <c r="K908" s="4">
        <v>0</v>
      </c>
      <c r="L908" s="4">
        <v>0</v>
      </c>
      <c r="M908" s="4">
        <v>0</v>
      </c>
      <c r="N908" s="4">
        <v>0</v>
      </c>
      <c r="O908" s="4">
        <v>50</v>
      </c>
      <c r="P908">
        <f>INDEX(Full1!J:J,MATCH(F908,Full1!D:D,0))</f>
        <v>0</v>
      </c>
      <c r="Q908" s="6">
        <f t="shared" si="29"/>
        <v>0</v>
      </c>
    </row>
    <row r="909" spans="1:17" hidden="1" x14ac:dyDescent="0.25">
      <c r="A909" s="2">
        <v>1</v>
      </c>
      <c r="B909" s="2">
        <v>92401</v>
      </c>
      <c r="C909" s="2" t="s">
        <v>505</v>
      </c>
      <c r="D909" s="2">
        <v>2200001</v>
      </c>
      <c r="E909" s="2" t="s">
        <v>505</v>
      </c>
      <c r="F909" s="2" t="str">
        <f t="shared" si="28"/>
        <v>1924012200001</v>
      </c>
      <c r="G909" s="2" t="s">
        <v>37</v>
      </c>
      <c r="H909" s="4">
        <v>0</v>
      </c>
      <c r="I909" s="4">
        <v>0</v>
      </c>
      <c r="J909" s="4">
        <v>0</v>
      </c>
      <c r="K909" s="4">
        <v>160.86000000000001</v>
      </c>
      <c r="L909" s="4">
        <v>160.86000000000001</v>
      </c>
      <c r="M909" s="4">
        <v>160.86000000000001</v>
      </c>
      <c r="N909" s="4">
        <v>0</v>
      </c>
      <c r="O909" s="4">
        <v>-160.86000000000001</v>
      </c>
      <c r="P909">
        <f>INDEX(Full1!J:J,MATCH(F909,Full1!D:D,0))</f>
        <v>160.86000000000001</v>
      </c>
      <c r="Q909" s="6">
        <f t="shared" si="29"/>
        <v>0</v>
      </c>
    </row>
    <row r="910" spans="1:17" hidden="1" x14ac:dyDescent="0.25">
      <c r="A910" s="2">
        <v>1</v>
      </c>
      <c r="B910" s="2">
        <v>92401</v>
      </c>
      <c r="C910" s="2" t="s">
        <v>505</v>
      </c>
      <c r="D910" s="2">
        <v>2200010</v>
      </c>
      <c r="E910" s="2" t="s">
        <v>505</v>
      </c>
      <c r="F910" s="2" t="str">
        <f t="shared" si="28"/>
        <v>1924012200010</v>
      </c>
      <c r="G910" s="2" t="s">
        <v>38</v>
      </c>
      <c r="H910" s="4">
        <v>1337.05</v>
      </c>
      <c r="I910" s="4">
        <v>0</v>
      </c>
      <c r="J910" s="4">
        <v>1337.05</v>
      </c>
      <c r="K910" s="4">
        <v>1573.76</v>
      </c>
      <c r="L910" s="4">
        <v>1386.32</v>
      </c>
      <c r="M910" s="4">
        <v>1386.32</v>
      </c>
      <c r="N910" s="4">
        <v>0</v>
      </c>
      <c r="O910" s="4">
        <v>-49.27</v>
      </c>
      <c r="P910">
        <f>INDEX(Full1!J:J,MATCH(F910,Full1!D:D,0))</f>
        <v>1386.32</v>
      </c>
      <c r="Q910" s="6">
        <f t="shared" si="29"/>
        <v>0</v>
      </c>
    </row>
    <row r="911" spans="1:17" hidden="1" x14ac:dyDescent="0.25">
      <c r="A911" s="2">
        <v>1</v>
      </c>
      <c r="B911" s="2">
        <v>92401</v>
      </c>
      <c r="C911" s="2" t="s">
        <v>505</v>
      </c>
      <c r="D911" s="2">
        <v>2220001</v>
      </c>
      <c r="E911" s="2" t="s">
        <v>505</v>
      </c>
      <c r="F911" s="2" t="str">
        <f t="shared" si="28"/>
        <v>1924012220001</v>
      </c>
      <c r="G911" s="2" t="s">
        <v>39</v>
      </c>
      <c r="H911" s="4">
        <v>100</v>
      </c>
      <c r="I911" s="4">
        <v>0</v>
      </c>
      <c r="J911" s="4">
        <v>100</v>
      </c>
      <c r="K911" s="4">
        <v>60</v>
      </c>
      <c r="L911" s="4">
        <v>15.01</v>
      </c>
      <c r="M911" s="4">
        <v>15.01</v>
      </c>
      <c r="N911" s="4">
        <v>0</v>
      </c>
      <c r="O911" s="4">
        <v>84.99</v>
      </c>
      <c r="P911">
        <f>INDEX(Full1!J:J,MATCH(F911,Full1!D:D,0))</f>
        <v>15.01</v>
      </c>
      <c r="Q911" s="6">
        <f t="shared" si="29"/>
        <v>0</v>
      </c>
    </row>
    <row r="912" spans="1:17" hidden="1" x14ac:dyDescent="0.25">
      <c r="A912" s="2">
        <v>1</v>
      </c>
      <c r="B912" s="2">
        <v>92402</v>
      </c>
      <c r="C912" s="2" t="s">
        <v>504</v>
      </c>
      <c r="D912" s="2">
        <v>1310001</v>
      </c>
      <c r="E912" s="2" t="s">
        <v>504</v>
      </c>
      <c r="F912" s="2" t="str">
        <f t="shared" si="28"/>
        <v>1924021310001</v>
      </c>
      <c r="G912" s="2" t="s">
        <v>23</v>
      </c>
      <c r="H912" s="4">
        <v>2105.02</v>
      </c>
      <c r="I912" s="4">
        <v>1660.62</v>
      </c>
      <c r="J912" s="4">
        <v>3765.64</v>
      </c>
      <c r="K912" s="4">
        <v>2143.7399999999998</v>
      </c>
      <c r="L912" s="4">
        <v>2143.7399999999998</v>
      </c>
      <c r="M912" s="4">
        <v>2143.7399999999998</v>
      </c>
      <c r="N912" s="4">
        <v>0</v>
      </c>
      <c r="O912" s="4">
        <v>1621.9</v>
      </c>
      <c r="P912">
        <f>INDEX(Full1!J:J,MATCH(F912,Full1!D:D,0))</f>
        <v>2143.7399999999998</v>
      </c>
      <c r="Q912" s="6">
        <f t="shared" si="29"/>
        <v>0</v>
      </c>
    </row>
    <row r="913" spans="1:17" hidden="1" x14ac:dyDescent="0.25">
      <c r="A913" s="2">
        <v>1</v>
      </c>
      <c r="B913" s="2">
        <v>92402</v>
      </c>
      <c r="C913" s="2" t="s">
        <v>504</v>
      </c>
      <c r="D913" s="2">
        <v>1310002</v>
      </c>
      <c r="E913" s="2" t="s">
        <v>504</v>
      </c>
      <c r="F913" s="2" t="str">
        <f t="shared" si="28"/>
        <v>1924021310002</v>
      </c>
      <c r="G913" s="2" t="s">
        <v>24</v>
      </c>
      <c r="H913" s="4">
        <v>0</v>
      </c>
      <c r="I913" s="4">
        <v>0</v>
      </c>
      <c r="J913" s="4">
        <v>0</v>
      </c>
      <c r="K913" s="4">
        <v>52.72</v>
      </c>
      <c r="L913" s="4">
        <v>52.72</v>
      </c>
      <c r="M913" s="4">
        <v>52.72</v>
      </c>
      <c r="N913" s="4">
        <v>0</v>
      </c>
      <c r="O913" s="4">
        <v>-52.72</v>
      </c>
      <c r="P913">
        <f>INDEX(Full1!J:J,MATCH(F913,Full1!D:D,0))</f>
        <v>52.72</v>
      </c>
      <c r="Q913" s="6">
        <f t="shared" si="29"/>
        <v>0</v>
      </c>
    </row>
    <row r="914" spans="1:17" hidden="1" x14ac:dyDescent="0.25">
      <c r="A914" s="2">
        <v>1</v>
      </c>
      <c r="B914" s="2">
        <v>92402</v>
      </c>
      <c r="C914" s="2" t="s">
        <v>504</v>
      </c>
      <c r="D914" s="2">
        <v>1310003</v>
      </c>
      <c r="E914" s="2" t="s">
        <v>504</v>
      </c>
      <c r="F914" s="2" t="str">
        <f t="shared" si="28"/>
        <v>1924021310003</v>
      </c>
      <c r="G914" s="2" t="s">
        <v>25</v>
      </c>
      <c r="H914" s="4">
        <v>1170.72</v>
      </c>
      <c r="I914" s="4">
        <v>0</v>
      </c>
      <c r="J914" s="4">
        <v>1170.72</v>
      </c>
      <c r="K914" s="4">
        <v>1192.24</v>
      </c>
      <c r="L914" s="4">
        <v>1192.24</v>
      </c>
      <c r="M914" s="4">
        <v>1192.24</v>
      </c>
      <c r="N914" s="4">
        <v>0</v>
      </c>
      <c r="O914" s="4">
        <v>-21.52</v>
      </c>
      <c r="P914">
        <f>INDEX(Full1!J:J,MATCH(F914,Full1!D:D,0))</f>
        <v>1192.24</v>
      </c>
      <c r="Q914" s="6">
        <f t="shared" si="29"/>
        <v>0</v>
      </c>
    </row>
    <row r="915" spans="1:17" hidden="1" x14ac:dyDescent="0.25">
      <c r="A915" s="2">
        <v>1</v>
      </c>
      <c r="B915" s="2">
        <v>92402</v>
      </c>
      <c r="C915" s="2" t="s">
        <v>504</v>
      </c>
      <c r="D915" s="2">
        <v>1310004</v>
      </c>
      <c r="E915" s="2" t="s">
        <v>504</v>
      </c>
      <c r="F915" s="2" t="str">
        <f t="shared" si="28"/>
        <v>1924021310004</v>
      </c>
      <c r="G915" s="2" t="s">
        <v>26</v>
      </c>
      <c r="H915" s="4">
        <v>1063.0899999999999</v>
      </c>
      <c r="I915" s="4">
        <v>0</v>
      </c>
      <c r="J915" s="4">
        <v>1063.0899999999999</v>
      </c>
      <c r="K915" s="4">
        <v>1160</v>
      </c>
      <c r="L915" s="4">
        <v>1160</v>
      </c>
      <c r="M915" s="4">
        <v>1160</v>
      </c>
      <c r="N915" s="4">
        <v>0</v>
      </c>
      <c r="O915" s="4">
        <v>-96.91</v>
      </c>
      <c r="P915">
        <f>INDEX(Full1!J:J,MATCH(F915,Full1!D:D,0))</f>
        <v>1160</v>
      </c>
      <c r="Q915" s="6">
        <f t="shared" si="29"/>
        <v>0</v>
      </c>
    </row>
    <row r="916" spans="1:17" hidden="1" x14ac:dyDescent="0.25">
      <c r="A916" s="2">
        <v>1</v>
      </c>
      <c r="B916" s="2">
        <v>92402</v>
      </c>
      <c r="C916" s="2" t="s">
        <v>504</v>
      </c>
      <c r="D916" s="2">
        <v>1500003</v>
      </c>
      <c r="E916" s="2" t="s">
        <v>504</v>
      </c>
      <c r="F916" s="2" t="str">
        <f t="shared" si="28"/>
        <v>1924021500003</v>
      </c>
      <c r="G916" s="2" t="s">
        <v>30</v>
      </c>
      <c r="H916" s="4">
        <v>0</v>
      </c>
      <c r="I916" s="4">
        <v>0</v>
      </c>
      <c r="J916" s="4">
        <v>0</v>
      </c>
      <c r="K916" s="4">
        <v>121.26</v>
      </c>
      <c r="L916" s="4">
        <v>121.26</v>
      </c>
      <c r="M916" s="4">
        <v>121.26</v>
      </c>
      <c r="N916" s="4">
        <v>0</v>
      </c>
      <c r="O916" s="4">
        <v>-121.26</v>
      </c>
      <c r="P916">
        <f>INDEX(Full1!J:J,MATCH(F916,Full1!D:D,0))</f>
        <v>121.26</v>
      </c>
      <c r="Q916" s="6">
        <f t="shared" si="29"/>
        <v>0</v>
      </c>
    </row>
    <row r="917" spans="1:17" hidden="1" x14ac:dyDescent="0.25">
      <c r="A917" s="2">
        <v>1</v>
      </c>
      <c r="B917" s="2">
        <v>92402</v>
      </c>
      <c r="C917" s="2" t="s">
        <v>504</v>
      </c>
      <c r="D917" s="2">
        <v>1600001</v>
      </c>
      <c r="E917" s="2" t="s">
        <v>504</v>
      </c>
      <c r="F917" s="2" t="str">
        <f t="shared" si="28"/>
        <v>1924021600001</v>
      </c>
      <c r="G917" s="2" t="s">
        <v>33</v>
      </c>
      <c r="H917" s="4">
        <v>1607.16</v>
      </c>
      <c r="I917" s="4">
        <v>0</v>
      </c>
      <c r="J917" s="4">
        <v>1607.16</v>
      </c>
      <c r="K917" s="4">
        <v>2060.52</v>
      </c>
      <c r="L917" s="4">
        <v>2060.52</v>
      </c>
      <c r="M917" s="4">
        <v>2060.52</v>
      </c>
      <c r="N917" s="4">
        <v>0</v>
      </c>
      <c r="O917" s="4">
        <v>-453.36</v>
      </c>
      <c r="P917">
        <f>INDEX(Full1!J:J,MATCH(F917,Full1!D:D,0))</f>
        <v>2060.52</v>
      </c>
      <c r="Q917" s="6">
        <f t="shared" si="29"/>
        <v>0</v>
      </c>
    </row>
    <row r="918" spans="1:17" hidden="1" x14ac:dyDescent="0.25">
      <c r="A918" s="2">
        <v>1</v>
      </c>
      <c r="B918" s="2">
        <v>92403</v>
      </c>
      <c r="C918" s="2" t="s">
        <v>504</v>
      </c>
      <c r="D918" s="2">
        <v>1310001</v>
      </c>
      <c r="E918" s="2" t="s">
        <v>504</v>
      </c>
      <c r="F918" s="2" t="str">
        <f t="shared" si="28"/>
        <v>1924031310001</v>
      </c>
      <c r="G918" s="2" t="s">
        <v>23</v>
      </c>
      <c r="H918" s="4">
        <v>3194.21</v>
      </c>
      <c r="I918" s="4">
        <v>1643.86</v>
      </c>
      <c r="J918" s="4">
        <v>4838.07</v>
      </c>
      <c r="K918" s="4">
        <v>3246.86</v>
      </c>
      <c r="L918" s="4">
        <v>3246.86</v>
      </c>
      <c r="M918" s="4">
        <v>3246.86</v>
      </c>
      <c r="N918" s="4">
        <v>0</v>
      </c>
      <c r="O918" s="4">
        <v>1591.21</v>
      </c>
      <c r="P918">
        <f>INDEX(Full1!J:J,MATCH(F918,Full1!D:D,0))</f>
        <v>3246.86</v>
      </c>
      <c r="Q918" s="6">
        <f t="shared" si="29"/>
        <v>0</v>
      </c>
    </row>
    <row r="919" spans="1:17" hidden="1" x14ac:dyDescent="0.25">
      <c r="A919" s="2">
        <v>1</v>
      </c>
      <c r="B919" s="2">
        <v>92403</v>
      </c>
      <c r="C919" s="2" t="s">
        <v>504</v>
      </c>
      <c r="D919" s="2">
        <v>1310002</v>
      </c>
      <c r="E919" s="2" t="s">
        <v>504</v>
      </c>
      <c r="F919" s="2" t="str">
        <f t="shared" si="28"/>
        <v>1924031310002</v>
      </c>
      <c r="G919" s="2" t="s">
        <v>24</v>
      </c>
      <c r="H919" s="4">
        <v>78.680000000000007</v>
      </c>
      <c r="I919" s="4">
        <v>0</v>
      </c>
      <c r="J919" s="4">
        <v>78.680000000000007</v>
      </c>
      <c r="K919" s="4">
        <v>80.02</v>
      </c>
      <c r="L919" s="4">
        <v>80.02</v>
      </c>
      <c r="M919" s="4">
        <v>80.02</v>
      </c>
      <c r="N919" s="4">
        <v>0</v>
      </c>
      <c r="O919" s="4">
        <v>-1.34</v>
      </c>
      <c r="P919">
        <f>INDEX(Full1!J:J,MATCH(F919,Full1!D:D,0))</f>
        <v>80.02</v>
      </c>
      <c r="Q919" s="6">
        <f t="shared" si="29"/>
        <v>0</v>
      </c>
    </row>
    <row r="920" spans="1:17" hidden="1" x14ac:dyDescent="0.25">
      <c r="A920" s="2">
        <v>1</v>
      </c>
      <c r="B920" s="2">
        <v>92403</v>
      </c>
      <c r="C920" s="2" t="s">
        <v>504</v>
      </c>
      <c r="D920" s="2">
        <v>1310003</v>
      </c>
      <c r="E920" s="2" t="s">
        <v>504</v>
      </c>
      <c r="F920" s="2" t="str">
        <f t="shared" si="28"/>
        <v>1924031310003</v>
      </c>
      <c r="G920" s="2" t="s">
        <v>25</v>
      </c>
      <c r="H920" s="4">
        <v>1777.16</v>
      </c>
      <c r="I920" s="4">
        <v>0</v>
      </c>
      <c r="J920" s="4">
        <v>1777.16</v>
      </c>
      <c r="K920" s="4">
        <v>1805.76</v>
      </c>
      <c r="L920" s="4">
        <v>1805.76</v>
      </c>
      <c r="M920" s="4">
        <v>1805.76</v>
      </c>
      <c r="N920" s="4">
        <v>0</v>
      </c>
      <c r="O920" s="4">
        <v>-28.6</v>
      </c>
      <c r="P920">
        <f>INDEX(Full1!J:J,MATCH(F920,Full1!D:D,0))</f>
        <v>1805.76</v>
      </c>
      <c r="Q920" s="6">
        <f t="shared" si="29"/>
        <v>0</v>
      </c>
    </row>
    <row r="921" spans="1:17" hidden="1" x14ac:dyDescent="0.25">
      <c r="A921" s="2">
        <v>1</v>
      </c>
      <c r="B921" s="2">
        <v>92403</v>
      </c>
      <c r="C921" s="2" t="s">
        <v>504</v>
      </c>
      <c r="D921" s="2">
        <v>1310004</v>
      </c>
      <c r="E921" s="2" t="s">
        <v>504</v>
      </c>
      <c r="F921" s="2" t="str">
        <f t="shared" si="28"/>
        <v>1924031310004</v>
      </c>
      <c r="G921" s="2" t="s">
        <v>26</v>
      </c>
      <c r="H921" s="4">
        <v>1729.14</v>
      </c>
      <c r="I921" s="4">
        <v>0</v>
      </c>
      <c r="J921" s="4">
        <v>1729.14</v>
      </c>
      <c r="K921" s="4">
        <v>1756.88</v>
      </c>
      <c r="L921" s="4">
        <v>1756.88</v>
      </c>
      <c r="M921" s="4">
        <v>1756.88</v>
      </c>
      <c r="N921" s="4">
        <v>0</v>
      </c>
      <c r="O921" s="4">
        <v>-27.74</v>
      </c>
      <c r="P921">
        <f>INDEX(Full1!J:J,MATCH(F921,Full1!D:D,0))</f>
        <v>1756.88</v>
      </c>
      <c r="Q921" s="6">
        <f t="shared" si="29"/>
        <v>0</v>
      </c>
    </row>
    <row r="922" spans="1:17" hidden="1" x14ac:dyDescent="0.25">
      <c r="A922" s="2">
        <v>1</v>
      </c>
      <c r="B922" s="2">
        <v>92403</v>
      </c>
      <c r="C922" s="2" t="s">
        <v>504</v>
      </c>
      <c r="D922" s="2">
        <v>1500002</v>
      </c>
      <c r="E922" s="2" t="s">
        <v>504</v>
      </c>
      <c r="F922" s="2" t="str">
        <f t="shared" si="28"/>
        <v>1924031500002</v>
      </c>
      <c r="G922" s="2" t="s">
        <v>29</v>
      </c>
      <c r="H922" s="4">
        <v>0</v>
      </c>
      <c r="I922" s="4">
        <v>505.23</v>
      </c>
      <c r="J922" s="4">
        <v>505.23</v>
      </c>
      <c r="K922" s="4">
        <v>0</v>
      </c>
      <c r="L922" s="4">
        <v>0</v>
      </c>
      <c r="M922" s="4">
        <v>0</v>
      </c>
      <c r="N922" s="4">
        <v>0</v>
      </c>
      <c r="O922" s="4">
        <v>505.23</v>
      </c>
      <c r="P922">
        <f>INDEX(Full1!J:J,MATCH(F922,Full1!D:D,0))</f>
        <v>0</v>
      </c>
      <c r="Q922" s="6">
        <f t="shared" si="29"/>
        <v>0</v>
      </c>
    </row>
    <row r="923" spans="1:17" hidden="1" x14ac:dyDescent="0.25">
      <c r="A923" s="2">
        <v>1</v>
      </c>
      <c r="B923" s="2">
        <v>92403</v>
      </c>
      <c r="C923" s="2" t="s">
        <v>504</v>
      </c>
      <c r="D923" s="2">
        <v>1500003</v>
      </c>
      <c r="E923" s="2" t="s">
        <v>504</v>
      </c>
      <c r="F923" s="2" t="str">
        <f t="shared" si="28"/>
        <v>1924031500003</v>
      </c>
      <c r="G923" s="2" t="s">
        <v>30</v>
      </c>
      <c r="H923" s="4">
        <v>0</v>
      </c>
      <c r="I923" s="4">
        <v>0</v>
      </c>
      <c r="J923" s="4">
        <v>0</v>
      </c>
      <c r="K923" s="4">
        <v>181.87</v>
      </c>
      <c r="L923" s="4">
        <v>181.87</v>
      </c>
      <c r="M923" s="4">
        <v>181.87</v>
      </c>
      <c r="N923" s="4">
        <v>0</v>
      </c>
      <c r="O923" s="4">
        <v>-181.87</v>
      </c>
      <c r="P923">
        <f>INDEX(Full1!J:J,MATCH(F923,Full1!D:D,0))</f>
        <v>181.87</v>
      </c>
      <c r="Q923" s="6">
        <f t="shared" si="29"/>
        <v>0</v>
      </c>
    </row>
    <row r="924" spans="1:17" hidden="1" x14ac:dyDescent="0.25">
      <c r="A924" s="2">
        <v>1</v>
      </c>
      <c r="B924" s="2">
        <v>92403</v>
      </c>
      <c r="C924" s="2" t="s">
        <v>504</v>
      </c>
      <c r="D924" s="2">
        <v>1510002</v>
      </c>
      <c r="E924" s="2" t="s">
        <v>504</v>
      </c>
      <c r="F924" s="2" t="str">
        <f t="shared" si="28"/>
        <v>1924031510002</v>
      </c>
      <c r="G924" s="2" t="s">
        <v>32</v>
      </c>
      <c r="H924" s="4">
        <v>0</v>
      </c>
      <c r="I924" s="4">
        <v>0</v>
      </c>
      <c r="J924" s="4">
        <v>0</v>
      </c>
      <c r="K924" s="4">
        <v>403.98</v>
      </c>
      <c r="L924" s="4">
        <v>403.98</v>
      </c>
      <c r="M924" s="4">
        <v>403.98</v>
      </c>
      <c r="N924" s="4">
        <v>0</v>
      </c>
      <c r="O924" s="4">
        <v>-403.98</v>
      </c>
      <c r="P924">
        <f>INDEX(Full1!J:J,MATCH(F924,Full1!D:D,0))</f>
        <v>403.98</v>
      </c>
      <c r="Q924" s="6">
        <f t="shared" si="29"/>
        <v>0</v>
      </c>
    </row>
    <row r="925" spans="1:17" hidden="1" x14ac:dyDescent="0.25">
      <c r="A925" s="2">
        <v>1</v>
      </c>
      <c r="B925" s="2">
        <v>92403</v>
      </c>
      <c r="C925" s="2" t="s">
        <v>504</v>
      </c>
      <c r="D925" s="2">
        <v>1600001</v>
      </c>
      <c r="E925" s="2" t="s">
        <v>504</v>
      </c>
      <c r="F925" s="2" t="str">
        <f t="shared" si="28"/>
        <v>1924031600001</v>
      </c>
      <c r="G925" s="2" t="s">
        <v>33</v>
      </c>
      <c r="H925" s="4">
        <v>2481.7199999999998</v>
      </c>
      <c r="I925" s="4">
        <v>0</v>
      </c>
      <c r="J925" s="4">
        <v>2481.7199999999998</v>
      </c>
      <c r="K925" s="4">
        <v>3118.7</v>
      </c>
      <c r="L925" s="4">
        <v>3118.7</v>
      </c>
      <c r="M925" s="4">
        <v>3118.7</v>
      </c>
      <c r="N925" s="4">
        <v>0</v>
      </c>
      <c r="O925" s="4">
        <v>-636.98</v>
      </c>
      <c r="P925">
        <f>INDEX(Full1!J:J,MATCH(F925,Full1!D:D,0))</f>
        <v>3118.7</v>
      </c>
      <c r="Q925" s="6">
        <f t="shared" si="29"/>
        <v>0</v>
      </c>
    </row>
    <row r="926" spans="1:17" hidden="1" x14ac:dyDescent="0.25">
      <c r="A926" s="2">
        <v>1</v>
      </c>
      <c r="B926" s="2">
        <v>92403</v>
      </c>
      <c r="C926" s="2" t="s">
        <v>505</v>
      </c>
      <c r="D926" s="2">
        <v>2220001</v>
      </c>
      <c r="E926" s="2" t="s">
        <v>505</v>
      </c>
      <c r="F926" s="2" t="str">
        <f t="shared" si="28"/>
        <v>1924032220001</v>
      </c>
      <c r="G926" s="2" t="s">
        <v>124</v>
      </c>
      <c r="H926" s="4">
        <v>0</v>
      </c>
      <c r="I926" s="4">
        <v>0</v>
      </c>
      <c r="J926" s="4">
        <v>0</v>
      </c>
      <c r="K926" s="4">
        <v>82.28</v>
      </c>
      <c r="L926" s="4">
        <v>82.28</v>
      </c>
      <c r="M926" s="4">
        <v>82.28</v>
      </c>
      <c r="N926" s="4">
        <v>0</v>
      </c>
      <c r="O926" s="4">
        <v>-82.28</v>
      </c>
      <c r="P926">
        <f>INDEX(Full1!J:J,MATCH(F926,Full1!D:D,0))</f>
        <v>82.28</v>
      </c>
      <c r="Q926" s="6">
        <f t="shared" si="29"/>
        <v>0</v>
      </c>
    </row>
    <row r="927" spans="1:17" hidden="1" x14ac:dyDescent="0.25">
      <c r="A927" s="2">
        <v>1</v>
      </c>
      <c r="B927" s="2">
        <v>92404</v>
      </c>
      <c r="C927" s="2" t="s">
        <v>504</v>
      </c>
      <c r="D927" s="2">
        <v>1300001</v>
      </c>
      <c r="E927" s="2" t="s">
        <v>504</v>
      </c>
      <c r="F927" s="2" t="str">
        <f t="shared" si="28"/>
        <v>1924041300001</v>
      </c>
      <c r="G927" s="2" t="s">
        <v>18</v>
      </c>
      <c r="H927" s="4">
        <v>1182.8</v>
      </c>
      <c r="I927" s="4">
        <v>0</v>
      </c>
      <c r="J927" s="4">
        <v>1182.8</v>
      </c>
      <c r="K927" s="4">
        <v>1194.9000000000001</v>
      </c>
      <c r="L927" s="4">
        <v>1194.9000000000001</v>
      </c>
      <c r="M927" s="4">
        <v>1194.9000000000001</v>
      </c>
      <c r="N927" s="4">
        <v>0</v>
      </c>
      <c r="O927" s="4">
        <v>-12.1</v>
      </c>
      <c r="P927">
        <f>INDEX(Full1!J:J,MATCH(F927,Full1!D:D,0))</f>
        <v>1194.9000000000001</v>
      </c>
      <c r="Q927" s="6">
        <f t="shared" si="29"/>
        <v>0</v>
      </c>
    </row>
    <row r="928" spans="1:17" hidden="1" x14ac:dyDescent="0.25">
      <c r="A928" s="2">
        <v>1</v>
      </c>
      <c r="B928" s="2">
        <v>92404</v>
      </c>
      <c r="C928" s="2" t="s">
        <v>504</v>
      </c>
      <c r="D928" s="2">
        <v>1300002</v>
      </c>
      <c r="E928" s="2" t="s">
        <v>504</v>
      </c>
      <c r="F928" s="2" t="str">
        <f t="shared" si="28"/>
        <v>1924041300002</v>
      </c>
      <c r="G928" s="2" t="s">
        <v>19</v>
      </c>
      <c r="H928" s="4">
        <v>291.33999999999997</v>
      </c>
      <c r="I928" s="4">
        <v>0</v>
      </c>
      <c r="J928" s="4">
        <v>291.33999999999997</v>
      </c>
      <c r="K928" s="4">
        <v>294.14</v>
      </c>
      <c r="L928" s="4">
        <v>294.14</v>
      </c>
      <c r="M928" s="4">
        <v>294.14</v>
      </c>
      <c r="N928" s="4">
        <v>0</v>
      </c>
      <c r="O928" s="4">
        <v>-2.8</v>
      </c>
      <c r="P928">
        <f>INDEX(Full1!J:J,MATCH(F928,Full1!D:D,0))</f>
        <v>294.14</v>
      </c>
      <c r="Q928" s="6">
        <f t="shared" si="29"/>
        <v>0</v>
      </c>
    </row>
    <row r="929" spans="1:17" hidden="1" x14ac:dyDescent="0.25">
      <c r="A929" s="2">
        <v>1</v>
      </c>
      <c r="B929" s="2">
        <v>92404</v>
      </c>
      <c r="C929" s="2" t="s">
        <v>504</v>
      </c>
      <c r="D929" s="2">
        <v>1300201</v>
      </c>
      <c r="E929" s="2" t="s">
        <v>504</v>
      </c>
      <c r="F929" s="2" t="str">
        <f t="shared" si="28"/>
        <v>1924041300201</v>
      </c>
      <c r="G929" s="2" t="s">
        <v>21</v>
      </c>
      <c r="H929" s="4">
        <v>658</v>
      </c>
      <c r="I929" s="4">
        <v>0</v>
      </c>
      <c r="J929" s="4">
        <v>658</v>
      </c>
      <c r="K929" s="4">
        <v>664.58</v>
      </c>
      <c r="L929" s="4">
        <v>664.58</v>
      </c>
      <c r="M929" s="4">
        <v>664.58</v>
      </c>
      <c r="N929" s="4">
        <v>0</v>
      </c>
      <c r="O929" s="4">
        <v>-6.58</v>
      </c>
      <c r="P929">
        <f>INDEX(Full1!J:J,MATCH(F929,Full1!D:D,0))</f>
        <v>664.58</v>
      </c>
      <c r="Q929" s="6">
        <f t="shared" si="29"/>
        <v>0</v>
      </c>
    </row>
    <row r="930" spans="1:17" hidden="1" x14ac:dyDescent="0.25">
      <c r="A930" s="2">
        <v>1</v>
      </c>
      <c r="B930" s="2">
        <v>92404</v>
      </c>
      <c r="C930" s="2" t="s">
        <v>504</v>
      </c>
      <c r="D930" s="2">
        <v>1300202</v>
      </c>
      <c r="E930" s="2" t="s">
        <v>504</v>
      </c>
      <c r="F930" s="2" t="str">
        <f t="shared" si="28"/>
        <v>1924041300202</v>
      </c>
      <c r="G930" s="2" t="s">
        <v>22</v>
      </c>
      <c r="H930" s="4">
        <v>512.26</v>
      </c>
      <c r="I930" s="4">
        <v>0</v>
      </c>
      <c r="J930" s="4">
        <v>512.26</v>
      </c>
      <c r="K930" s="4">
        <v>517.29999999999995</v>
      </c>
      <c r="L930" s="4">
        <v>517.29999999999995</v>
      </c>
      <c r="M930" s="4">
        <v>517.29999999999995</v>
      </c>
      <c r="N930" s="4">
        <v>0</v>
      </c>
      <c r="O930" s="4">
        <v>-5.04</v>
      </c>
      <c r="P930">
        <f>INDEX(Full1!J:J,MATCH(F930,Full1!D:D,0))</f>
        <v>517.29999999999995</v>
      </c>
      <c r="Q930" s="6">
        <f t="shared" si="29"/>
        <v>0</v>
      </c>
    </row>
    <row r="931" spans="1:17" hidden="1" x14ac:dyDescent="0.25">
      <c r="A931" s="2">
        <v>1</v>
      </c>
      <c r="B931" s="2">
        <v>92404</v>
      </c>
      <c r="C931" s="2" t="s">
        <v>504</v>
      </c>
      <c r="D931" s="2">
        <v>1310001</v>
      </c>
      <c r="E931" s="2" t="s">
        <v>504</v>
      </c>
      <c r="F931" s="2" t="str">
        <f t="shared" si="28"/>
        <v>1924041310001</v>
      </c>
      <c r="G931" s="2" t="s">
        <v>23</v>
      </c>
      <c r="H931" s="4">
        <v>1637.45</v>
      </c>
      <c r="I931" s="4">
        <v>1337.04</v>
      </c>
      <c r="J931" s="4">
        <v>2974.49</v>
      </c>
      <c r="K931" s="4">
        <v>1667.62</v>
      </c>
      <c r="L931" s="4">
        <v>1667.62</v>
      </c>
      <c r="M931" s="4">
        <v>1667.62</v>
      </c>
      <c r="N931" s="4">
        <v>0</v>
      </c>
      <c r="O931" s="4">
        <v>1306.8699999999999</v>
      </c>
      <c r="P931">
        <f>INDEX(Full1!J:J,MATCH(F931,Full1!D:D,0))</f>
        <v>1667.62</v>
      </c>
      <c r="Q931" s="6">
        <f t="shared" si="29"/>
        <v>0</v>
      </c>
    </row>
    <row r="932" spans="1:17" hidden="1" x14ac:dyDescent="0.25">
      <c r="A932" s="2">
        <v>1</v>
      </c>
      <c r="B932" s="2">
        <v>92404</v>
      </c>
      <c r="C932" s="2" t="s">
        <v>504</v>
      </c>
      <c r="D932" s="2">
        <v>1310002</v>
      </c>
      <c r="E932" s="2" t="s">
        <v>504</v>
      </c>
      <c r="F932" s="2" t="str">
        <f t="shared" si="28"/>
        <v>1924041310002</v>
      </c>
      <c r="G932" s="2" t="s">
        <v>24</v>
      </c>
      <c r="H932" s="4">
        <v>0</v>
      </c>
      <c r="I932" s="4">
        <v>0</v>
      </c>
      <c r="J932" s="4">
        <v>0</v>
      </c>
      <c r="K932" s="4">
        <v>41.06</v>
      </c>
      <c r="L932" s="4">
        <v>41.06</v>
      </c>
      <c r="M932" s="4">
        <v>41.06</v>
      </c>
      <c r="N932" s="4">
        <v>0</v>
      </c>
      <c r="O932" s="4">
        <v>-41.06</v>
      </c>
      <c r="P932">
        <f>INDEX(Full1!J:J,MATCH(F932,Full1!D:D,0))</f>
        <v>41.06</v>
      </c>
      <c r="Q932" s="6">
        <f t="shared" si="29"/>
        <v>0</v>
      </c>
    </row>
    <row r="933" spans="1:17" hidden="1" x14ac:dyDescent="0.25">
      <c r="A933" s="2">
        <v>1</v>
      </c>
      <c r="B933" s="2">
        <v>92404</v>
      </c>
      <c r="C933" s="2" t="s">
        <v>504</v>
      </c>
      <c r="D933" s="2">
        <v>1310003</v>
      </c>
      <c r="E933" s="2" t="s">
        <v>504</v>
      </c>
      <c r="F933" s="2" t="str">
        <f t="shared" si="28"/>
        <v>1924041310003</v>
      </c>
      <c r="G933" s="2" t="s">
        <v>25</v>
      </c>
      <c r="H933" s="4">
        <v>910.65</v>
      </c>
      <c r="I933" s="4">
        <v>0</v>
      </c>
      <c r="J933" s="4">
        <v>910.65</v>
      </c>
      <c r="K933" s="4">
        <v>927.52</v>
      </c>
      <c r="L933" s="4">
        <v>927.52</v>
      </c>
      <c r="M933" s="4">
        <v>927.52</v>
      </c>
      <c r="N933" s="4">
        <v>0</v>
      </c>
      <c r="O933" s="4">
        <v>-16.87</v>
      </c>
      <c r="P933">
        <f>INDEX(Full1!J:J,MATCH(F933,Full1!D:D,0))</f>
        <v>927.52</v>
      </c>
      <c r="Q933" s="6">
        <f t="shared" si="29"/>
        <v>0</v>
      </c>
    </row>
    <row r="934" spans="1:17" hidden="1" x14ac:dyDescent="0.25">
      <c r="A934" s="2">
        <v>1</v>
      </c>
      <c r="B934" s="2">
        <v>92404</v>
      </c>
      <c r="C934" s="2" t="s">
        <v>504</v>
      </c>
      <c r="D934" s="2">
        <v>1310004</v>
      </c>
      <c r="E934" s="2" t="s">
        <v>504</v>
      </c>
      <c r="F934" s="2" t="str">
        <f t="shared" si="28"/>
        <v>1924041310004</v>
      </c>
      <c r="G934" s="2" t="s">
        <v>26</v>
      </c>
      <c r="H934" s="4">
        <v>826.96</v>
      </c>
      <c r="I934" s="4">
        <v>0</v>
      </c>
      <c r="J934" s="4">
        <v>826.96</v>
      </c>
      <c r="K934" s="4">
        <v>902.42</v>
      </c>
      <c r="L934" s="4">
        <v>902.42</v>
      </c>
      <c r="M934" s="4">
        <v>902.42</v>
      </c>
      <c r="N934" s="4">
        <v>0</v>
      </c>
      <c r="O934" s="4">
        <v>-75.459999999999994</v>
      </c>
      <c r="P934">
        <f>INDEX(Full1!J:J,MATCH(F934,Full1!D:D,0))</f>
        <v>902.42</v>
      </c>
      <c r="Q934" s="6">
        <f t="shared" si="29"/>
        <v>0</v>
      </c>
    </row>
    <row r="935" spans="1:17" hidden="1" x14ac:dyDescent="0.25">
      <c r="A935" s="2">
        <v>1</v>
      </c>
      <c r="B935" s="2">
        <v>92404</v>
      </c>
      <c r="C935" s="2" t="s">
        <v>504</v>
      </c>
      <c r="D935" s="2">
        <v>1500003</v>
      </c>
      <c r="E935" s="2" t="s">
        <v>504</v>
      </c>
      <c r="F935" s="2" t="str">
        <f t="shared" si="28"/>
        <v>1924041500003</v>
      </c>
      <c r="G935" s="2" t="s">
        <v>30</v>
      </c>
      <c r="H935" s="4">
        <v>0</v>
      </c>
      <c r="I935" s="4">
        <v>0</v>
      </c>
      <c r="J935" s="4">
        <v>0</v>
      </c>
      <c r="K935" s="4">
        <v>94.33</v>
      </c>
      <c r="L935" s="4">
        <v>94.33</v>
      </c>
      <c r="M935" s="4">
        <v>94.33</v>
      </c>
      <c r="N935" s="4">
        <v>0</v>
      </c>
      <c r="O935" s="4">
        <v>-94.33</v>
      </c>
      <c r="P935">
        <f>INDEX(Full1!J:J,MATCH(F935,Full1!D:D,0))</f>
        <v>94.33</v>
      </c>
      <c r="Q935" s="6">
        <f t="shared" si="29"/>
        <v>0</v>
      </c>
    </row>
    <row r="936" spans="1:17" hidden="1" x14ac:dyDescent="0.25">
      <c r="A936" s="2">
        <v>1</v>
      </c>
      <c r="B936" s="2">
        <v>92404</v>
      </c>
      <c r="C936" s="2" t="s">
        <v>504</v>
      </c>
      <c r="D936" s="2">
        <v>1600001</v>
      </c>
      <c r="E936" s="2" t="s">
        <v>504</v>
      </c>
      <c r="F936" s="2" t="str">
        <f t="shared" si="28"/>
        <v>1924041600001</v>
      </c>
      <c r="G936" s="2" t="s">
        <v>33</v>
      </c>
      <c r="H936" s="4">
        <v>2136.2399999999998</v>
      </c>
      <c r="I936" s="4">
        <v>0</v>
      </c>
      <c r="J936" s="4">
        <v>2136.2399999999998</v>
      </c>
      <c r="K936" s="4">
        <v>2511.08</v>
      </c>
      <c r="L936" s="4">
        <v>2511.08</v>
      </c>
      <c r="M936" s="4">
        <v>2511.08</v>
      </c>
      <c r="N936" s="4">
        <v>0</v>
      </c>
      <c r="O936" s="4">
        <v>-374.84</v>
      </c>
      <c r="P936">
        <f>INDEX(Full1!J:J,MATCH(F936,Full1!D:D,0))</f>
        <v>2511.08</v>
      </c>
      <c r="Q936" s="6">
        <f t="shared" si="29"/>
        <v>0</v>
      </c>
    </row>
    <row r="937" spans="1:17" hidden="1" x14ac:dyDescent="0.25">
      <c r="A937" s="2">
        <v>1</v>
      </c>
      <c r="B937" s="2">
        <v>92406</v>
      </c>
      <c r="C937" s="2" t="s">
        <v>504</v>
      </c>
      <c r="D937" s="2">
        <v>1310001</v>
      </c>
      <c r="E937" s="2" t="s">
        <v>504</v>
      </c>
      <c r="F937" s="2" t="str">
        <f t="shared" si="28"/>
        <v>1924061310001</v>
      </c>
      <c r="G937" s="2" t="s">
        <v>23</v>
      </c>
      <c r="H937" s="4">
        <v>1870.82</v>
      </c>
      <c r="I937" s="4">
        <v>1475.96</v>
      </c>
      <c r="J937" s="4">
        <v>3346.78</v>
      </c>
      <c r="K937" s="4">
        <v>1905.28</v>
      </c>
      <c r="L937" s="4">
        <v>1905.28</v>
      </c>
      <c r="M937" s="4">
        <v>1905.28</v>
      </c>
      <c r="N937" s="4">
        <v>0</v>
      </c>
      <c r="O937" s="4">
        <v>1441.5</v>
      </c>
      <c r="P937">
        <f>INDEX(Full1!J:J,MATCH(F937,Full1!D:D,0))</f>
        <v>1905.28</v>
      </c>
      <c r="Q937" s="6">
        <f t="shared" si="29"/>
        <v>0</v>
      </c>
    </row>
    <row r="938" spans="1:17" hidden="1" x14ac:dyDescent="0.25">
      <c r="A938" s="2">
        <v>1</v>
      </c>
      <c r="B938" s="2">
        <v>92406</v>
      </c>
      <c r="C938" s="2" t="s">
        <v>504</v>
      </c>
      <c r="D938" s="2">
        <v>1310002</v>
      </c>
      <c r="E938" s="2" t="s">
        <v>504</v>
      </c>
      <c r="F938" s="2" t="str">
        <f t="shared" si="28"/>
        <v>1924061310002</v>
      </c>
      <c r="G938" s="2" t="s">
        <v>24</v>
      </c>
      <c r="H938" s="4">
        <v>0</v>
      </c>
      <c r="I938" s="4">
        <v>0</v>
      </c>
      <c r="J938" s="4">
        <v>0</v>
      </c>
      <c r="K938" s="4">
        <v>46.84</v>
      </c>
      <c r="L938" s="4">
        <v>46.84</v>
      </c>
      <c r="M938" s="4">
        <v>46.84</v>
      </c>
      <c r="N938" s="4">
        <v>0</v>
      </c>
      <c r="O938" s="4">
        <v>-46.84</v>
      </c>
      <c r="P938">
        <f>INDEX(Full1!J:J,MATCH(F938,Full1!D:D,0))</f>
        <v>46.84</v>
      </c>
      <c r="Q938" s="6">
        <f t="shared" si="29"/>
        <v>0</v>
      </c>
    </row>
    <row r="939" spans="1:17" hidden="1" x14ac:dyDescent="0.25">
      <c r="A939" s="2">
        <v>1</v>
      </c>
      <c r="B939" s="2">
        <v>92406</v>
      </c>
      <c r="C939" s="2" t="s">
        <v>504</v>
      </c>
      <c r="D939" s="2">
        <v>1310003</v>
      </c>
      <c r="E939" s="2" t="s">
        <v>504</v>
      </c>
      <c r="F939" s="2" t="str">
        <f t="shared" si="28"/>
        <v>1924061310003</v>
      </c>
      <c r="G939" s="2" t="s">
        <v>25</v>
      </c>
      <c r="H939" s="4">
        <v>1040.4100000000001</v>
      </c>
      <c r="I939" s="4">
        <v>0</v>
      </c>
      <c r="J939" s="4">
        <v>1040.4100000000001</v>
      </c>
      <c r="K939" s="4">
        <v>1059.5999999999999</v>
      </c>
      <c r="L939" s="4">
        <v>1059.5999999999999</v>
      </c>
      <c r="M939" s="4">
        <v>1059.5999999999999</v>
      </c>
      <c r="N939" s="4">
        <v>0</v>
      </c>
      <c r="O939" s="4">
        <v>-19.190000000000001</v>
      </c>
      <c r="P939">
        <f>INDEX(Full1!J:J,MATCH(F939,Full1!D:D,0))</f>
        <v>1059.5999999999999</v>
      </c>
      <c r="Q939" s="6">
        <f t="shared" si="29"/>
        <v>0</v>
      </c>
    </row>
    <row r="940" spans="1:17" hidden="1" x14ac:dyDescent="0.25">
      <c r="A940" s="2">
        <v>1</v>
      </c>
      <c r="B940" s="2">
        <v>92406</v>
      </c>
      <c r="C940" s="2" t="s">
        <v>504</v>
      </c>
      <c r="D940" s="2">
        <v>1310004</v>
      </c>
      <c r="E940" s="2" t="s">
        <v>504</v>
      </c>
      <c r="F940" s="2" t="str">
        <f t="shared" si="28"/>
        <v>1924061310004</v>
      </c>
      <c r="G940" s="2" t="s">
        <v>26</v>
      </c>
      <c r="H940" s="4">
        <v>944.82</v>
      </c>
      <c r="I940" s="4">
        <v>0</v>
      </c>
      <c r="J940" s="4">
        <v>944.82</v>
      </c>
      <c r="K940" s="4">
        <v>1031</v>
      </c>
      <c r="L940" s="4">
        <v>1031</v>
      </c>
      <c r="M940" s="4">
        <v>1031</v>
      </c>
      <c r="N940" s="4">
        <v>0</v>
      </c>
      <c r="O940" s="4">
        <v>-86.18</v>
      </c>
      <c r="P940">
        <f>INDEX(Full1!J:J,MATCH(F940,Full1!D:D,0))</f>
        <v>1031</v>
      </c>
      <c r="Q940" s="6">
        <f t="shared" si="29"/>
        <v>0</v>
      </c>
    </row>
    <row r="941" spans="1:17" hidden="1" x14ac:dyDescent="0.25">
      <c r="A941" s="2">
        <v>1</v>
      </c>
      <c r="B941" s="2">
        <v>92406</v>
      </c>
      <c r="C941" s="2" t="s">
        <v>504</v>
      </c>
      <c r="D941" s="2">
        <v>1500003</v>
      </c>
      <c r="E941" s="2" t="s">
        <v>504</v>
      </c>
      <c r="F941" s="2" t="str">
        <f t="shared" si="28"/>
        <v>1924061500003</v>
      </c>
      <c r="G941" s="2" t="s">
        <v>30</v>
      </c>
      <c r="H941" s="4">
        <v>0</v>
      </c>
      <c r="I941" s="4">
        <v>0</v>
      </c>
      <c r="J941" s="4">
        <v>0</v>
      </c>
      <c r="K941" s="4">
        <v>107.77</v>
      </c>
      <c r="L941" s="4">
        <v>107.77</v>
      </c>
      <c r="M941" s="4">
        <v>107.77</v>
      </c>
      <c r="N941" s="4">
        <v>0</v>
      </c>
      <c r="O941" s="4">
        <v>-107.77</v>
      </c>
      <c r="P941">
        <f>INDEX(Full1!J:J,MATCH(F941,Full1!D:D,0))</f>
        <v>107.77</v>
      </c>
      <c r="Q941" s="6">
        <f t="shared" si="29"/>
        <v>0</v>
      </c>
    </row>
    <row r="942" spans="1:17" hidden="1" x14ac:dyDescent="0.25">
      <c r="A942" s="2">
        <v>1</v>
      </c>
      <c r="B942" s="2">
        <v>92406</v>
      </c>
      <c r="C942" s="2" t="s">
        <v>504</v>
      </c>
      <c r="D942" s="2">
        <v>1600001</v>
      </c>
      <c r="E942" s="2" t="s">
        <v>504</v>
      </c>
      <c r="F942" s="2" t="str">
        <f t="shared" si="28"/>
        <v>1924061600001</v>
      </c>
      <c r="G942" s="2" t="s">
        <v>33</v>
      </c>
      <c r="H942" s="4">
        <v>1428.36</v>
      </c>
      <c r="I942" s="4">
        <v>0</v>
      </c>
      <c r="J942" s="4">
        <v>1428.36</v>
      </c>
      <c r="K942" s="4">
        <v>1831.28</v>
      </c>
      <c r="L942" s="4">
        <v>1831.28</v>
      </c>
      <c r="M942" s="4">
        <v>1831.28</v>
      </c>
      <c r="N942" s="4">
        <v>0</v>
      </c>
      <c r="O942" s="4">
        <v>-402.92</v>
      </c>
      <c r="P942">
        <f>INDEX(Full1!J:J,MATCH(F942,Full1!D:D,0))</f>
        <v>1831.28</v>
      </c>
      <c r="Q942" s="6">
        <f t="shared" si="29"/>
        <v>0</v>
      </c>
    </row>
    <row r="943" spans="1:17" hidden="1" x14ac:dyDescent="0.25">
      <c r="A943" s="2">
        <v>1</v>
      </c>
      <c r="B943" s="2">
        <v>92406</v>
      </c>
      <c r="C943" s="2" t="s">
        <v>505</v>
      </c>
      <c r="D943" s="2">
        <v>2220001</v>
      </c>
      <c r="E943" s="2" t="s">
        <v>505</v>
      </c>
      <c r="F943" s="2" t="str">
        <f t="shared" si="28"/>
        <v>1924062220001</v>
      </c>
      <c r="G943" s="2" t="s">
        <v>125</v>
      </c>
      <c r="H943" s="4">
        <v>0</v>
      </c>
      <c r="I943" s="4">
        <v>0</v>
      </c>
      <c r="J943" s="4">
        <v>0</v>
      </c>
      <c r="K943" s="4">
        <v>55</v>
      </c>
      <c r="L943" s="4">
        <v>55</v>
      </c>
      <c r="M943" s="4">
        <v>55</v>
      </c>
      <c r="N943" s="4">
        <v>0</v>
      </c>
      <c r="O943" s="4">
        <v>-55</v>
      </c>
      <c r="P943">
        <f>INDEX(Full1!J:J,MATCH(F943,Full1!D:D,0))</f>
        <v>55</v>
      </c>
      <c r="Q943" s="6">
        <f t="shared" si="29"/>
        <v>0</v>
      </c>
    </row>
    <row r="944" spans="1:17" hidden="1" x14ac:dyDescent="0.25">
      <c r="A944" s="2">
        <v>1</v>
      </c>
      <c r="B944" s="2">
        <v>92406</v>
      </c>
      <c r="C944" s="2" t="s">
        <v>505</v>
      </c>
      <c r="D944" s="2">
        <v>2600002</v>
      </c>
      <c r="E944" s="2" t="s">
        <v>505</v>
      </c>
      <c r="F944" s="2" t="str">
        <f t="shared" si="28"/>
        <v>1924062600002</v>
      </c>
      <c r="G944" s="2" t="s">
        <v>126</v>
      </c>
      <c r="H944" s="4">
        <v>0</v>
      </c>
      <c r="I944" s="4">
        <v>121.42</v>
      </c>
      <c r="J944" s="4">
        <v>121.42</v>
      </c>
      <c r="K944" s="4">
        <v>0</v>
      </c>
      <c r="L944" s="4">
        <v>0</v>
      </c>
      <c r="M944" s="4">
        <v>0</v>
      </c>
      <c r="N944" s="4">
        <v>0</v>
      </c>
      <c r="O944" s="4">
        <v>121.42</v>
      </c>
      <c r="P944">
        <f>INDEX(Full1!J:J,MATCH(F944,Full1!D:D,0))</f>
        <v>0</v>
      </c>
      <c r="Q944" s="6">
        <f t="shared" si="29"/>
        <v>0</v>
      </c>
    </row>
    <row r="945" spans="1:17" hidden="1" x14ac:dyDescent="0.25">
      <c r="A945" s="2">
        <v>1</v>
      </c>
      <c r="B945" s="2">
        <v>93100</v>
      </c>
      <c r="C945" s="2" t="s">
        <v>504</v>
      </c>
      <c r="D945" s="2">
        <v>1200001</v>
      </c>
      <c r="E945" s="2" t="s">
        <v>504</v>
      </c>
      <c r="F945" s="2" t="str">
        <f t="shared" si="28"/>
        <v>1931001200001</v>
      </c>
      <c r="G945" s="2" t="s">
        <v>44</v>
      </c>
      <c r="H945" s="4">
        <v>48839.54</v>
      </c>
      <c r="I945" s="4">
        <v>0</v>
      </c>
      <c r="J945" s="4">
        <v>48839.54</v>
      </c>
      <c r="K945" s="4">
        <v>34399.07</v>
      </c>
      <c r="L945" s="4">
        <v>34399.07</v>
      </c>
      <c r="M945" s="4">
        <v>34399.07</v>
      </c>
      <c r="N945" s="4">
        <v>0</v>
      </c>
      <c r="O945" s="4">
        <v>14440.47</v>
      </c>
      <c r="P945">
        <f>INDEX(Full1!J:J,MATCH(F945,Full1!D:D,0))</f>
        <v>34399.07</v>
      </c>
      <c r="Q945" s="6">
        <f t="shared" si="29"/>
        <v>0</v>
      </c>
    </row>
    <row r="946" spans="1:17" hidden="1" x14ac:dyDescent="0.25">
      <c r="A946" s="2">
        <v>1</v>
      </c>
      <c r="B946" s="2">
        <v>93100</v>
      </c>
      <c r="C946" s="2" t="s">
        <v>504</v>
      </c>
      <c r="D946" s="2">
        <v>1200101</v>
      </c>
      <c r="E946" s="2" t="s">
        <v>504</v>
      </c>
      <c r="F946" s="2" t="str">
        <f t="shared" si="28"/>
        <v>1931001200101</v>
      </c>
      <c r="G946" s="2" t="s">
        <v>48</v>
      </c>
      <c r="H946" s="4">
        <v>14915.02</v>
      </c>
      <c r="I946" s="4">
        <v>0</v>
      </c>
      <c r="J946" s="4">
        <v>14915.02</v>
      </c>
      <c r="K946" s="4">
        <v>30131.48</v>
      </c>
      <c r="L946" s="4">
        <v>30131.48</v>
      </c>
      <c r="M946" s="4">
        <v>30131.48</v>
      </c>
      <c r="N946" s="4">
        <v>0</v>
      </c>
      <c r="O946" s="4">
        <v>-15216.46</v>
      </c>
      <c r="P946">
        <f>INDEX(Full1!J:J,MATCH(F946,Full1!D:D,0))</f>
        <v>30131.48</v>
      </c>
      <c r="Q946" s="6">
        <f t="shared" si="29"/>
        <v>0</v>
      </c>
    </row>
    <row r="947" spans="1:17" hidden="1" x14ac:dyDescent="0.25">
      <c r="A947" s="2">
        <v>1</v>
      </c>
      <c r="B947" s="2">
        <v>93100</v>
      </c>
      <c r="C947" s="2" t="s">
        <v>504</v>
      </c>
      <c r="D947" s="2">
        <v>1200301</v>
      </c>
      <c r="E947" s="2" t="s">
        <v>504</v>
      </c>
      <c r="F947" s="2" t="str">
        <f t="shared" si="28"/>
        <v>1931001200301</v>
      </c>
      <c r="G947" s="2" t="s">
        <v>13</v>
      </c>
      <c r="H947" s="4">
        <v>45691.16</v>
      </c>
      <c r="I947" s="4">
        <v>0</v>
      </c>
      <c r="J947" s="4">
        <v>45691.16</v>
      </c>
      <c r="K947" s="4">
        <v>31980.86</v>
      </c>
      <c r="L947" s="4">
        <v>31980.86</v>
      </c>
      <c r="M947" s="4">
        <v>31980.86</v>
      </c>
      <c r="N947" s="4">
        <v>0</v>
      </c>
      <c r="O947" s="4">
        <v>13710.3</v>
      </c>
      <c r="P947">
        <f>INDEX(Full1!J:J,MATCH(F947,Full1!D:D,0))</f>
        <v>31980.86</v>
      </c>
      <c r="Q947" s="6">
        <f t="shared" si="29"/>
        <v>0</v>
      </c>
    </row>
    <row r="948" spans="1:17" hidden="1" x14ac:dyDescent="0.25">
      <c r="A948" s="2">
        <v>1</v>
      </c>
      <c r="B948" s="2">
        <v>93100</v>
      </c>
      <c r="C948" s="2" t="s">
        <v>504</v>
      </c>
      <c r="D948" s="2">
        <v>1200601</v>
      </c>
      <c r="E948" s="2" t="s">
        <v>504</v>
      </c>
      <c r="F948" s="2" t="str">
        <f t="shared" si="28"/>
        <v>1931001200601</v>
      </c>
      <c r="G948" s="2" t="s">
        <v>15</v>
      </c>
      <c r="H948" s="4">
        <v>10628.18</v>
      </c>
      <c r="I948" s="4">
        <v>0</v>
      </c>
      <c r="J948" s="4">
        <v>10628.18</v>
      </c>
      <c r="K948" s="4">
        <v>9955.6</v>
      </c>
      <c r="L948" s="4">
        <v>9955.6</v>
      </c>
      <c r="M948" s="4">
        <v>9955.6</v>
      </c>
      <c r="N948" s="4">
        <v>0</v>
      </c>
      <c r="O948" s="4">
        <v>672.58</v>
      </c>
      <c r="P948">
        <f>INDEX(Full1!J:J,MATCH(F948,Full1!D:D,0))</f>
        <v>9955.6</v>
      </c>
      <c r="Q948" s="6">
        <f t="shared" si="29"/>
        <v>0</v>
      </c>
    </row>
    <row r="949" spans="1:17" hidden="1" x14ac:dyDescent="0.25">
      <c r="A949" s="2">
        <v>1</v>
      </c>
      <c r="B949" s="2">
        <v>93100</v>
      </c>
      <c r="C949" s="2" t="s">
        <v>504</v>
      </c>
      <c r="D949" s="2">
        <v>1210001</v>
      </c>
      <c r="E949" s="2" t="s">
        <v>504</v>
      </c>
      <c r="F949" s="2" t="str">
        <f t="shared" si="28"/>
        <v>1931001210001</v>
      </c>
      <c r="G949" s="2" t="s">
        <v>16</v>
      </c>
      <c r="H949" s="4">
        <v>76465.48</v>
      </c>
      <c r="I949" s="4">
        <v>-10000</v>
      </c>
      <c r="J949" s="4">
        <v>66465.48</v>
      </c>
      <c r="K949" s="4">
        <v>69486.649999999994</v>
      </c>
      <c r="L949" s="4">
        <v>69486.649999999994</v>
      </c>
      <c r="M949" s="4">
        <v>69486.649999999994</v>
      </c>
      <c r="N949" s="4">
        <v>0</v>
      </c>
      <c r="O949" s="4">
        <v>-3021.17</v>
      </c>
      <c r="P949">
        <f>INDEX(Full1!J:J,MATCH(F949,Full1!D:D,0))</f>
        <v>69486.649999999994</v>
      </c>
      <c r="Q949" s="6">
        <f t="shared" si="29"/>
        <v>0</v>
      </c>
    </row>
    <row r="950" spans="1:17" hidden="1" x14ac:dyDescent="0.25">
      <c r="A950" s="2">
        <v>1</v>
      </c>
      <c r="B950" s="2">
        <v>93100</v>
      </c>
      <c r="C950" s="2" t="s">
        <v>504</v>
      </c>
      <c r="D950" s="2">
        <v>1210101</v>
      </c>
      <c r="E950" s="2" t="s">
        <v>504</v>
      </c>
      <c r="F950" s="2" t="str">
        <f t="shared" si="28"/>
        <v>1931001210101</v>
      </c>
      <c r="G950" s="2" t="s">
        <v>17</v>
      </c>
      <c r="H950" s="4">
        <v>83518.539999999994</v>
      </c>
      <c r="I950" s="4">
        <v>-10000</v>
      </c>
      <c r="J950" s="4">
        <v>73518.539999999994</v>
      </c>
      <c r="K950" s="4">
        <v>78610.98</v>
      </c>
      <c r="L950" s="4">
        <v>78610.98</v>
      </c>
      <c r="M950" s="4">
        <v>78610.98</v>
      </c>
      <c r="N950" s="4">
        <v>0</v>
      </c>
      <c r="O950" s="4">
        <v>-5092.4399999999996</v>
      </c>
      <c r="P950">
        <f>INDEX(Full1!J:J,MATCH(F950,Full1!D:D,0))</f>
        <v>78610.98</v>
      </c>
      <c r="Q950" s="6">
        <f t="shared" si="29"/>
        <v>0</v>
      </c>
    </row>
    <row r="951" spans="1:17" hidden="1" x14ac:dyDescent="0.25">
      <c r="A951" s="2">
        <v>1</v>
      </c>
      <c r="B951" s="2">
        <v>93100</v>
      </c>
      <c r="C951" s="2" t="s">
        <v>504</v>
      </c>
      <c r="D951" s="2">
        <v>1210300</v>
      </c>
      <c r="E951" s="2" t="s">
        <v>504</v>
      </c>
      <c r="F951" s="2" t="str">
        <f t="shared" si="28"/>
        <v>1931001210300</v>
      </c>
      <c r="G951" s="2" t="s">
        <v>127</v>
      </c>
      <c r="H951" s="4">
        <v>0</v>
      </c>
      <c r="I951" s="4">
        <v>0</v>
      </c>
      <c r="J951" s="4">
        <v>0</v>
      </c>
      <c r="K951" s="4">
        <v>10.78</v>
      </c>
      <c r="L951" s="4">
        <v>10.78</v>
      </c>
      <c r="M951" s="4">
        <v>10.78</v>
      </c>
      <c r="N951" s="4">
        <v>0</v>
      </c>
      <c r="O951" s="4">
        <v>-10.78</v>
      </c>
      <c r="P951">
        <f>INDEX(Full1!J:J,MATCH(F951,Full1!D:D,0))</f>
        <v>10.78</v>
      </c>
      <c r="Q951" s="6">
        <f t="shared" si="29"/>
        <v>0</v>
      </c>
    </row>
    <row r="952" spans="1:17" hidden="1" x14ac:dyDescent="0.25">
      <c r="A952" s="2">
        <v>1</v>
      </c>
      <c r="B952" s="2">
        <v>93100</v>
      </c>
      <c r="C952" s="2" t="s">
        <v>504</v>
      </c>
      <c r="D952" s="2">
        <v>1310001</v>
      </c>
      <c r="E952" s="2" t="s">
        <v>504</v>
      </c>
      <c r="F952" s="2" t="str">
        <f t="shared" si="28"/>
        <v>1931001310001</v>
      </c>
      <c r="G952" s="2" t="s">
        <v>23</v>
      </c>
      <c r="H952" s="4">
        <v>0</v>
      </c>
      <c r="I952" s="4">
        <v>0</v>
      </c>
      <c r="J952" s="4">
        <v>0</v>
      </c>
      <c r="K952" s="4">
        <v>9.76</v>
      </c>
      <c r="L952" s="4">
        <v>9.76</v>
      </c>
      <c r="M952" s="4">
        <v>9.76</v>
      </c>
      <c r="N952" s="4">
        <v>0</v>
      </c>
      <c r="O952" s="4">
        <v>-9.76</v>
      </c>
      <c r="P952">
        <f>INDEX(Full1!J:J,MATCH(F952,Full1!D:D,0))</f>
        <v>9.76</v>
      </c>
      <c r="Q952" s="6">
        <f t="shared" si="29"/>
        <v>0</v>
      </c>
    </row>
    <row r="953" spans="1:17" hidden="1" x14ac:dyDescent="0.25">
      <c r="A953" s="2">
        <v>1</v>
      </c>
      <c r="B953" s="2">
        <v>93100</v>
      </c>
      <c r="C953" s="2" t="s">
        <v>504</v>
      </c>
      <c r="D953" s="2">
        <v>1310003</v>
      </c>
      <c r="E953" s="2" t="s">
        <v>504</v>
      </c>
      <c r="F953" s="2" t="str">
        <f t="shared" si="28"/>
        <v>1931001310003</v>
      </c>
      <c r="G953" s="2" t="s">
        <v>25</v>
      </c>
      <c r="H953" s="4">
        <v>0</v>
      </c>
      <c r="I953" s="4">
        <v>0</v>
      </c>
      <c r="J953" s="4">
        <v>0</v>
      </c>
      <c r="K953" s="4">
        <v>3.98</v>
      </c>
      <c r="L953" s="4">
        <v>3.98</v>
      </c>
      <c r="M953" s="4">
        <v>3.98</v>
      </c>
      <c r="N953" s="4">
        <v>0</v>
      </c>
      <c r="O953" s="4">
        <v>-3.98</v>
      </c>
      <c r="P953">
        <f>INDEX(Full1!J:J,MATCH(F953,Full1!D:D,0))</f>
        <v>3.98</v>
      </c>
      <c r="Q953" s="6">
        <f t="shared" si="29"/>
        <v>0</v>
      </c>
    </row>
    <row r="954" spans="1:17" hidden="1" x14ac:dyDescent="0.25">
      <c r="A954" s="2">
        <v>1</v>
      </c>
      <c r="B954" s="2">
        <v>93100</v>
      </c>
      <c r="C954" s="2" t="s">
        <v>504</v>
      </c>
      <c r="D954" s="2">
        <v>1310004</v>
      </c>
      <c r="E954" s="2" t="s">
        <v>504</v>
      </c>
      <c r="F954" s="2" t="str">
        <f t="shared" si="28"/>
        <v>1931001310004</v>
      </c>
      <c r="G954" s="2" t="s">
        <v>26</v>
      </c>
      <c r="H954" s="4">
        <v>0</v>
      </c>
      <c r="I954" s="4">
        <v>0</v>
      </c>
      <c r="J954" s="4">
        <v>0</v>
      </c>
      <c r="K954" s="4">
        <v>3.65</v>
      </c>
      <c r="L954" s="4">
        <v>3.65</v>
      </c>
      <c r="M954" s="4">
        <v>3.65</v>
      </c>
      <c r="N954" s="4">
        <v>0</v>
      </c>
      <c r="O954" s="4">
        <v>-3.65</v>
      </c>
      <c r="P954">
        <f>INDEX(Full1!J:J,MATCH(F954,Full1!D:D,0))</f>
        <v>3.65</v>
      </c>
      <c r="Q954" s="6">
        <f t="shared" si="29"/>
        <v>0</v>
      </c>
    </row>
    <row r="955" spans="1:17" hidden="1" x14ac:dyDescent="0.25">
      <c r="A955" s="2">
        <v>1</v>
      </c>
      <c r="B955" s="2">
        <v>93100</v>
      </c>
      <c r="C955" s="2" t="s">
        <v>504</v>
      </c>
      <c r="D955" s="2">
        <v>1500001</v>
      </c>
      <c r="E955" s="2" t="s">
        <v>504</v>
      </c>
      <c r="F955" s="2" t="str">
        <f t="shared" si="28"/>
        <v>1931001500001</v>
      </c>
      <c r="G955" s="2" t="s">
        <v>28</v>
      </c>
      <c r="H955" s="4">
        <v>4382.0200000000004</v>
      </c>
      <c r="I955" s="4">
        <v>997.31</v>
      </c>
      <c r="J955" s="4">
        <v>5379.33</v>
      </c>
      <c r="K955" s="4">
        <v>6515.44</v>
      </c>
      <c r="L955" s="4">
        <v>6515.44</v>
      </c>
      <c r="M955" s="4">
        <v>6515.44</v>
      </c>
      <c r="N955" s="4">
        <v>0</v>
      </c>
      <c r="O955" s="4">
        <v>-1136.1099999999999</v>
      </c>
      <c r="P955">
        <f>INDEX(Full1!J:J,MATCH(F955,Full1!D:D,0))</f>
        <v>6515.44</v>
      </c>
      <c r="Q955" s="6">
        <f t="shared" si="29"/>
        <v>0</v>
      </c>
    </row>
    <row r="956" spans="1:17" hidden="1" x14ac:dyDescent="0.25">
      <c r="A956" s="2">
        <v>1</v>
      </c>
      <c r="B956" s="2">
        <v>93100</v>
      </c>
      <c r="C956" s="2" t="s">
        <v>504</v>
      </c>
      <c r="D956" s="2">
        <v>1510001</v>
      </c>
      <c r="E956" s="2" t="s">
        <v>504</v>
      </c>
      <c r="F956" s="2" t="str">
        <f t="shared" si="28"/>
        <v>1931001510001</v>
      </c>
      <c r="G956" s="2" t="s">
        <v>31</v>
      </c>
      <c r="H956" s="4">
        <v>0</v>
      </c>
      <c r="I956" s="4">
        <v>0</v>
      </c>
      <c r="J956" s="4">
        <v>0</v>
      </c>
      <c r="K956" s="4">
        <v>3197.61</v>
      </c>
      <c r="L956" s="4">
        <v>3197.61</v>
      </c>
      <c r="M956" s="4">
        <v>3197.61</v>
      </c>
      <c r="N956" s="4">
        <v>0</v>
      </c>
      <c r="O956" s="4">
        <v>-3197.61</v>
      </c>
      <c r="P956">
        <f>INDEX(Full1!J:J,MATCH(F956,Full1!D:D,0))</f>
        <v>3197.61</v>
      </c>
      <c r="Q956" s="6">
        <f t="shared" si="29"/>
        <v>0</v>
      </c>
    </row>
    <row r="957" spans="1:17" hidden="1" x14ac:dyDescent="0.25">
      <c r="A957" s="2">
        <v>1</v>
      </c>
      <c r="B957" s="2">
        <v>93100</v>
      </c>
      <c r="C957" s="2" t="s">
        <v>504</v>
      </c>
      <c r="D957" s="2">
        <v>1600001</v>
      </c>
      <c r="E957" s="2" t="s">
        <v>504</v>
      </c>
      <c r="F957" s="2" t="str">
        <f t="shared" si="28"/>
        <v>1931001600001</v>
      </c>
      <c r="G957" s="2" t="s">
        <v>33</v>
      </c>
      <c r="H957" s="4">
        <v>71033.05</v>
      </c>
      <c r="I957" s="4">
        <v>0</v>
      </c>
      <c r="J957" s="4">
        <v>71033.05</v>
      </c>
      <c r="K957" s="4">
        <v>66737.100000000006</v>
      </c>
      <c r="L957" s="4">
        <v>66737.100000000006</v>
      </c>
      <c r="M957" s="4">
        <v>66737.100000000006</v>
      </c>
      <c r="N957" s="4">
        <v>0</v>
      </c>
      <c r="O957" s="4">
        <v>4295.95</v>
      </c>
      <c r="P957">
        <f>INDEX(Full1!J:J,MATCH(F957,Full1!D:D,0))</f>
        <v>66737.100000000006</v>
      </c>
      <c r="Q957" s="6">
        <f t="shared" si="29"/>
        <v>0</v>
      </c>
    </row>
    <row r="958" spans="1:17" hidden="1" x14ac:dyDescent="0.25">
      <c r="A958" s="2">
        <v>1</v>
      </c>
      <c r="B958" s="2">
        <v>93100</v>
      </c>
      <c r="C958" s="2" t="s">
        <v>505</v>
      </c>
      <c r="D958" s="2">
        <v>2060001</v>
      </c>
      <c r="E958" s="2" t="s">
        <v>505</v>
      </c>
      <c r="F958" s="2" t="str">
        <f t="shared" si="28"/>
        <v>1931002060001</v>
      </c>
      <c r="G958" s="2" t="s">
        <v>34</v>
      </c>
      <c r="H958" s="4">
        <v>137.94</v>
      </c>
      <c r="I958" s="4">
        <v>0</v>
      </c>
      <c r="J958" s="4">
        <v>137.94</v>
      </c>
      <c r="K958" s="4">
        <v>137.94</v>
      </c>
      <c r="L958" s="4">
        <v>126.39</v>
      </c>
      <c r="M958" s="4">
        <v>126.39</v>
      </c>
      <c r="N958" s="4">
        <v>0</v>
      </c>
      <c r="O958" s="4">
        <v>11.55</v>
      </c>
      <c r="P958">
        <f>INDEX(Full1!J:J,MATCH(F958,Full1!D:D,0))</f>
        <v>126.39</v>
      </c>
      <c r="Q958" s="6">
        <f t="shared" si="29"/>
        <v>0</v>
      </c>
    </row>
    <row r="959" spans="1:17" hidden="1" x14ac:dyDescent="0.25">
      <c r="A959" s="2">
        <v>1</v>
      </c>
      <c r="B959" s="2">
        <v>93100</v>
      </c>
      <c r="C959" s="2" t="s">
        <v>505</v>
      </c>
      <c r="D959" s="2">
        <v>2160001</v>
      </c>
      <c r="E959" s="2" t="s">
        <v>505</v>
      </c>
      <c r="F959" s="2" t="str">
        <f t="shared" si="28"/>
        <v>1931002160001</v>
      </c>
      <c r="G959" s="2" t="s">
        <v>35</v>
      </c>
      <c r="H959" s="4">
        <v>200</v>
      </c>
      <c r="I959" s="4">
        <v>0</v>
      </c>
      <c r="J959" s="4">
        <v>200</v>
      </c>
      <c r="K959" s="4">
        <v>0</v>
      </c>
      <c r="L959" s="4">
        <v>0</v>
      </c>
      <c r="M959" s="4">
        <v>0</v>
      </c>
      <c r="N959" s="4">
        <v>0</v>
      </c>
      <c r="O959" s="4">
        <v>200</v>
      </c>
      <c r="P959">
        <f>INDEX(Full1!J:J,MATCH(F959,Full1!D:D,0))</f>
        <v>0</v>
      </c>
      <c r="Q959" s="6">
        <f t="shared" si="29"/>
        <v>0</v>
      </c>
    </row>
    <row r="960" spans="1:17" hidden="1" x14ac:dyDescent="0.25">
      <c r="A960" s="2">
        <v>1</v>
      </c>
      <c r="B960" s="2">
        <v>93100</v>
      </c>
      <c r="C960" s="2" t="s">
        <v>505</v>
      </c>
      <c r="D960" s="2">
        <v>2160002</v>
      </c>
      <c r="E960" s="2" t="s">
        <v>505</v>
      </c>
      <c r="F960" s="2" t="str">
        <f t="shared" si="28"/>
        <v>1931002160002</v>
      </c>
      <c r="G960" s="2" t="s">
        <v>36</v>
      </c>
      <c r="H960" s="4">
        <v>100</v>
      </c>
      <c r="I960" s="4">
        <v>0</v>
      </c>
      <c r="J960" s="4">
        <v>100</v>
      </c>
      <c r="K960" s="4">
        <v>0</v>
      </c>
      <c r="L960" s="4">
        <v>0</v>
      </c>
      <c r="M960" s="4">
        <v>0</v>
      </c>
      <c r="N960" s="4">
        <v>0</v>
      </c>
      <c r="O960" s="4">
        <v>100</v>
      </c>
      <c r="P960">
        <f>INDEX(Full1!J:J,MATCH(F960,Full1!D:D,0))</f>
        <v>0</v>
      </c>
      <c r="Q960" s="6">
        <f t="shared" si="29"/>
        <v>0</v>
      </c>
    </row>
    <row r="961" spans="1:17" hidden="1" x14ac:dyDescent="0.25">
      <c r="A961" s="2">
        <v>1</v>
      </c>
      <c r="B961" s="2">
        <v>93100</v>
      </c>
      <c r="C961" s="2" t="s">
        <v>505</v>
      </c>
      <c r="D961" s="2">
        <v>2200010</v>
      </c>
      <c r="E961" s="2" t="s">
        <v>505</v>
      </c>
      <c r="F961" s="2" t="str">
        <f t="shared" si="28"/>
        <v>1931002200010</v>
      </c>
      <c r="G961" s="2" t="s">
        <v>38</v>
      </c>
      <c r="H961" s="4">
        <v>500.94</v>
      </c>
      <c r="I961" s="4">
        <v>0</v>
      </c>
      <c r="J961" s="4">
        <v>500.94</v>
      </c>
      <c r="K961" s="4">
        <v>500.94</v>
      </c>
      <c r="L961" s="4">
        <v>324.54000000000002</v>
      </c>
      <c r="M961" s="4">
        <v>324.54000000000002</v>
      </c>
      <c r="N961" s="4">
        <v>0</v>
      </c>
      <c r="O961" s="4">
        <v>176.4</v>
      </c>
      <c r="P961">
        <f>INDEX(Full1!J:J,MATCH(F961,Full1!D:D,0))</f>
        <v>324.54000000000002</v>
      </c>
      <c r="Q961" s="6">
        <f t="shared" si="29"/>
        <v>0</v>
      </c>
    </row>
    <row r="962" spans="1:17" hidden="1" x14ac:dyDescent="0.25">
      <c r="A962" s="2">
        <v>1</v>
      </c>
      <c r="B962" s="2">
        <v>93100</v>
      </c>
      <c r="C962" s="2" t="s">
        <v>505</v>
      </c>
      <c r="D962" s="2">
        <v>2279940</v>
      </c>
      <c r="E962" s="2" t="s">
        <v>505</v>
      </c>
      <c r="F962" s="2" t="str">
        <f t="shared" si="28"/>
        <v>1931002279940</v>
      </c>
      <c r="G962" s="2" t="s">
        <v>41</v>
      </c>
      <c r="H962" s="4">
        <v>150</v>
      </c>
      <c r="I962" s="4">
        <v>0</v>
      </c>
      <c r="J962" s="4">
        <v>150</v>
      </c>
      <c r="K962" s="4">
        <v>121</v>
      </c>
      <c r="L962" s="4">
        <v>121</v>
      </c>
      <c r="M962" s="4">
        <v>121</v>
      </c>
      <c r="N962" s="4">
        <v>0</v>
      </c>
      <c r="O962" s="4">
        <v>29</v>
      </c>
      <c r="P962">
        <f>INDEX(Full1!J:J,MATCH(F962,Full1!D:D,0))</f>
        <v>121</v>
      </c>
      <c r="Q962" s="6">
        <f t="shared" si="29"/>
        <v>0</v>
      </c>
    </row>
    <row r="963" spans="1:17" hidden="1" x14ac:dyDescent="0.25">
      <c r="A963" s="2">
        <v>2</v>
      </c>
      <c r="B963" s="2">
        <v>13200</v>
      </c>
      <c r="C963" s="2" t="s">
        <v>504</v>
      </c>
      <c r="D963" s="2">
        <v>1620001</v>
      </c>
      <c r="E963" s="2" t="s">
        <v>504</v>
      </c>
      <c r="F963" s="2" t="str">
        <f t="shared" ref="F963:F1026" si="30">_xlfn.CONCAT(A963,B963,D963)</f>
        <v>2132001620001</v>
      </c>
      <c r="G963" s="2" t="s">
        <v>45</v>
      </c>
      <c r="H963" s="4">
        <v>2000</v>
      </c>
      <c r="I963" s="4">
        <v>0</v>
      </c>
      <c r="J963" s="4">
        <v>2000</v>
      </c>
      <c r="K963" s="4">
        <v>1186</v>
      </c>
      <c r="L963" s="4">
        <v>1186</v>
      </c>
      <c r="M963" s="4">
        <v>1186</v>
      </c>
      <c r="N963" s="4">
        <v>0</v>
      </c>
      <c r="O963" s="4">
        <v>814</v>
      </c>
      <c r="P963">
        <f>INDEX(Full1!J:J,MATCH(F963,Full1!D:D,0))</f>
        <v>1186</v>
      </c>
      <c r="Q963" s="6">
        <f t="shared" ref="Q963:Q1026" si="31">+L963-P963</f>
        <v>0</v>
      </c>
    </row>
    <row r="964" spans="1:17" hidden="1" x14ac:dyDescent="0.25">
      <c r="A964" s="2">
        <v>2</v>
      </c>
      <c r="B964" s="2">
        <v>13200</v>
      </c>
      <c r="C964" s="2" t="s">
        <v>505</v>
      </c>
      <c r="D964" s="2">
        <v>2040001</v>
      </c>
      <c r="E964" s="2" t="s">
        <v>505</v>
      </c>
      <c r="F964" s="2" t="str">
        <f t="shared" si="30"/>
        <v>2132002040001</v>
      </c>
      <c r="G964" s="2" t="s">
        <v>128</v>
      </c>
      <c r="H964" s="4">
        <v>32000</v>
      </c>
      <c r="I964" s="4">
        <v>1046.83</v>
      </c>
      <c r="J964" s="4">
        <v>33046.83</v>
      </c>
      <c r="K964" s="4">
        <v>34835.279999999999</v>
      </c>
      <c r="L964" s="4">
        <v>30570.28</v>
      </c>
      <c r="M964" s="4">
        <v>30570.28</v>
      </c>
      <c r="N964" s="4">
        <v>0</v>
      </c>
      <c r="O964" s="4">
        <v>2476.5500000000002</v>
      </c>
      <c r="P964">
        <f>INDEX(Full1!J:J,MATCH(F964,Full1!D:D,0))</f>
        <v>30570.28</v>
      </c>
      <c r="Q964" s="6">
        <f t="shared" si="31"/>
        <v>0</v>
      </c>
    </row>
    <row r="965" spans="1:17" hidden="1" x14ac:dyDescent="0.25">
      <c r="A965" s="2">
        <v>2</v>
      </c>
      <c r="B965" s="2">
        <v>13200</v>
      </c>
      <c r="C965" s="2" t="s">
        <v>505</v>
      </c>
      <c r="D965" s="2">
        <v>2080001</v>
      </c>
      <c r="E965" s="2" t="s">
        <v>505</v>
      </c>
      <c r="F965" s="2" t="str">
        <f t="shared" si="30"/>
        <v>2132002080001</v>
      </c>
      <c r="G965" s="2" t="s">
        <v>129</v>
      </c>
      <c r="H965" s="4">
        <v>2200</v>
      </c>
      <c r="I965" s="4">
        <v>0</v>
      </c>
      <c r="J965" s="4">
        <v>2200</v>
      </c>
      <c r="K965" s="4">
        <v>1772.37</v>
      </c>
      <c r="L965" s="4">
        <v>1188.82</v>
      </c>
      <c r="M965" s="4">
        <v>1188.82</v>
      </c>
      <c r="N965" s="4">
        <v>0</v>
      </c>
      <c r="O965" s="4">
        <v>1011.18</v>
      </c>
      <c r="P965">
        <f>INDEX(Full1!J:J,MATCH(F965,Full1!D:D,0))</f>
        <v>1188.82</v>
      </c>
      <c r="Q965" s="6">
        <f t="shared" si="31"/>
        <v>0</v>
      </c>
    </row>
    <row r="966" spans="1:17" hidden="1" x14ac:dyDescent="0.25">
      <c r="A966" s="2">
        <v>2</v>
      </c>
      <c r="B966" s="2">
        <v>13200</v>
      </c>
      <c r="C966" s="2" t="s">
        <v>505</v>
      </c>
      <c r="D966" s="2">
        <v>2100001</v>
      </c>
      <c r="E966" s="2" t="s">
        <v>505</v>
      </c>
      <c r="F966" s="2" t="str">
        <f t="shared" si="30"/>
        <v>2132002100001</v>
      </c>
      <c r="G966" s="2" t="s">
        <v>130</v>
      </c>
      <c r="H966" s="4">
        <v>10000</v>
      </c>
      <c r="I966" s="4">
        <v>0</v>
      </c>
      <c r="J966" s="4">
        <v>10000</v>
      </c>
      <c r="K966" s="4">
        <v>8026.71</v>
      </c>
      <c r="L966" s="4">
        <v>8026.71</v>
      </c>
      <c r="M966" s="4">
        <v>8026.71</v>
      </c>
      <c r="N966" s="4">
        <v>0</v>
      </c>
      <c r="O966" s="4">
        <v>1973.29</v>
      </c>
      <c r="P966">
        <f>INDEX(Full1!J:J,MATCH(F966,Full1!D:D,0))</f>
        <v>8026.71</v>
      </c>
      <c r="Q966" s="6">
        <f t="shared" si="31"/>
        <v>0</v>
      </c>
    </row>
    <row r="967" spans="1:17" hidden="1" x14ac:dyDescent="0.25">
      <c r="A967" s="2">
        <v>2</v>
      </c>
      <c r="B967" s="2">
        <v>13200</v>
      </c>
      <c r="C967" s="2" t="s">
        <v>505</v>
      </c>
      <c r="D967" s="2">
        <v>2140001</v>
      </c>
      <c r="E967" s="2" t="s">
        <v>505</v>
      </c>
      <c r="F967" s="2" t="str">
        <f t="shared" si="30"/>
        <v>2132002140001</v>
      </c>
      <c r="G967" s="2" t="s">
        <v>95</v>
      </c>
      <c r="H967" s="4">
        <v>4000</v>
      </c>
      <c r="I967" s="4">
        <v>0</v>
      </c>
      <c r="J967" s="4">
        <v>4000</v>
      </c>
      <c r="K967" s="4">
        <v>2893.76</v>
      </c>
      <c r="L967" s="4">
        <v>2893.76</v>
      </c>
      <c r="M967" s="4">
        <v>2893.76</v>
      </c>
      <c r="N967" s="4">
        <v>0</v>
      </c>
      <c r="O967" s="4">
        <v>1106.24</v>
      </c>
      <c r="P967">
        <f>INDEX(Full1!J:J,MATCH(F967,Full1!D:D,0))</f>
        <v>2893.76</v>
      </c>
      <c r="Q967" s="6">
        <f t="shared" si="31"/>
        <v>0</v>
      </c>
    </row>
    <row r="968" spans="1:17" hidden="1" x14ac:dyDescent="0.25">
      <c r="A968" s="2">
        <v>2</v>
      </c>
      <c r="B968" s="2">
        <v>13200</v>
      </c>
      <c r="C968" s="2" t="s">
        <v>505</v>
      </c>
      <c r="D968" s="2">
        <v>2150001</v>
      </c>
      <c r="E968" s="2" t="s">
        <v>505</v>
      </c>
      <c r="F968" s="2" t="str">
        <f t="shared" si="30"/>
        <v>2132002150001</v>
      </c>
      <c r="G968" s="2" t="s">
        <v>56</v>
      </c>
      <c r="H968" s="4">
        <v>1000</v>
      </c>
      <c r="I968" s="4">
        <v>0</v>
      </c>
      <c r="J968" s="4">
        <v>1000</v>
      </c>
      <c r="K968" s="4">
        <v>596.13</v>
      </c>
      <c r="L968" s="4">
        <v>596.13</v>
      </c>
      <c r="M968" s="4">
        <v>596.13</v>
      </c>
      <c r="N968" s="4">
        <v>0</v>
      </c>
      <c r="O968" s="4">
        <v>403.87</v>
      </c>
      <c r="P968">
        <f>INDEX(Full1!J:J,MATCH(F968,Full1!D:D,0))</f>
        <v>596.13</v>
      </c>
      <c r="Q968" s="6">
        <f t="shared" si="31"/>
        <v>0</v>
      </c>
    </row>
    <row r="969" spans="1:17" hidden="1" x14ac:dyDescent="0.25">
      <c r="A969" s="2">
        <v>2</v>
      </c>
      <c r="B969" s="2">
        <v>13200</v>
      </c>
      <c r="C969" s="2" t="s">
        <v>505</v>
      </c>
      <c r="D969" s="2">
        <v>2160003</v>
      </c>
      <c r="E969" s="2" t="s">
        <v>505</v>
      </c>
      <c r="F969" s="2" t="str">
        <f t="shared" si="30"/>
        <v>2132002160003</v>
      </c>
      <c r="G969" s="2" t="s">
        <v>131</v>
      </c>
      <c r="H969" s="4">
        <v>1000</v>
      </c>
      <c r="I969" s="4">
        <v>0</v>
      </c>
      <c r="J969" s="4">
        <v>1000</v>
      </c>
      <c r="K969" s="4">
        <v>0</v>
      </c>
      <c r="L969" s="4">
        <v>0</v>
      </c>
      <c r="M969" s="4">
        <v>0</v>
      </c>
      <c r="N969" s="4">
        <v>0</v>
      </c>
      <c r="O969" s="4">
        <v>1000</v>
      </c>
      <c r="P969">
        <f>INDEX(Full1!J:J,MATCH(F969,Full1!D:D,0))</f>
        <v>0</v>
      </c>
      <c r="Q969" s="6">
        <f t="shared" si="31"/>
        <v>0</v>
      </c>
    </row>
    <row r="970" spans="1:17" hidden="1" x14ac:dyDescent="0.25">
      <c r="A970" s="2">
        <v>2</v>
      </c>
      <c r="B970" s="2">
        <v>13200</v>
      </c>
      <c r="C970" s="2" t="s">
        <v>505</v>
      </c>
      <c r="D970" s="2">
        <v>2200001</v>
      </c>
      <c r="E970" s="2" t="s">
        <v>505</v>
      </c>
      <c r="F970" s="2" t="str">
        <f t="shared" si="30"/>
        <v>2132002200001</v>
      </c>
      <c r="G970" s="2" t="s">
        <v>37</v>
      </c>
      <c r="H970" s="4">
        <v>1250</v>
      </c>
      <c r="I970" s="4">
        <v>0</v>
      </c>
      <c r="J970" s="4">
        <v>1250</v>
      </c>
      <c r="K970" s="4">
        <v>1517.78</v>
      </c>
      <c r="L970" s="4">
        <v>1435.8</v>
      </c>
      <c r="M970" s="4">
        <v>1435.8</v>
      </c>
      <c r="N970" s="4">
        <v>0</v>
      </c>
      <c r="O970" s="4">
        <v>-185.8</v>
      </c>
      <c r="P970">
        <f>INDEX(Full1!J:J,MATCH(F970,Full1!D:D,0))</f>
        <v>1435.8</v>
      </c>
      <c r="Q970" s="6">
        <f t="shared" si="31"/>
        <v>0</v>
      </c>
    </row>
    <row r="971" spans="1:17" hidden="1" x14ac:dyDescent="0.25">
      <c r="A971" s="2">
        <v>2</v>
      </c>
      <c r="B971" s="2">
        <v>13200</v>
      </c>
      <c r="C971" s="2" t="s">
        <v>505</v>
      </c>
      <c r="D971" s="2">
        <v>2210302</v>
      </c>
      <c r="E971" s="2" t="s">
        <v>505</v>
      </c>
      <c r="F971" s="2" t="str">
        <f t="shared" si="30"/>
        <v>2132002210302</v>
      </c>
      <c r="G971" s="2" t="s">
        <v>132</v>
      </c>
      <c r="H971" s="4">
        <v>20000</v>
      </c>
      <c r="I971" s="4">
        <v>4000</v>
      </c>
      <c r="J971" s="4">
        <v>24000</v>
      </c>
      <c r="K971" s="4">
        <v>21105.34</v>
      </c>
      <c r="L971" s="4">
        <v>12280.23</v>
      </c>
      <c r="M971" s="4">
        <v>12280.23</v>
      </c>
      <c r="N971" s="4">
        <v>0</v>
      </c>
      <c r="O971" s="4">
        <v>11719.77</v>
      </c>
      <c r="P971">
        <f>INDEX(Full1!J:J,MATCH(F971,Full1!D:D,0))</f>
        <v>12280.23</v>
      </c>
      <c r="Q971" s="6">
        <f t="shared" si="31"/>
        <v>0</v>
      </c>
    </row>
    <row r="972" spans="1:17" hidden="1" x14ac:dyDescent="0.25">
      <c r="A972" s="2">
        <v>2</v>
      </c>
      <c r="B972" s="2">
        <v>13200</v>
      </c>
      <c r="C972" s="2" t="s">
        <v>505</v>
      </c>
      <c r="D972" s="2">
        <v>2210401</v>
      </c>
      <c r="E972" s="2" t="s">
        <v>505</v>
      </c>
      <c r="F972" s="2" t="str">
        <f t="shared" si="30"/>
        <v>2132002210401</v>
      </c>
      <c r="G972" s="2" t="s">
        <v>133</v>
      </c>
      <c r="H972" s="4">
        <v>8000</v>
      </c>
      <c r="I972" s="4">
        <v>0</v>
      </c>
      <c r="J972" s="4">
        <v>8000</v>
      </c>
      <c r="K972" s="4">
        <v>15676.01</v>
      </c>
      <c r="L972" s="4">
        <v>14340.17</v>
      </c>
      <c r="M972" s="4">
        <v>14340.17</v>
      </c>
      <c r="N972" s="4">
        <v>0</v>
      </c>
      <c r="O972" s="4">
        <v>-6340.17</v>
      </c>
      <c r="P972">
        <f>INDEX(Full1!J:J,MATCH(F972,Full1!D:D,0))</f>
        <v>14340.17</v>
      </c>
      <c r="Q972" s="6">
        <f t="shared" si="31"/>
        <v>0</v>
      </c>
    </row>
    <row r="973" spans="1:17" hidden="1" x14ac:dyDescent="0.25">
      <c r="A973" s="2">
        <v>2</v>
      </c>
      <c r="B973" s="2">
        <v>13200</v>
      </c>
      <c r="C973" s="2" t="s">
        <v>505</v>
      </c>
      <c r="D973" s="2">
        <v>2210501</v>
      </c>
      <c r="E973" s="2" t="s">
        <v>505</v>
      </c>
      <c r="F973" s="2" t="str">
        <f t="shared" si="30"/>
        <v>2132002210501</v>
      </c>
      <c r="G973" s="2" t="s">
        <v>108</v>
      </c>
      <c r="H973" s="4">
        <v>1000</v>
      </c>
      <c r="I973" s="4">
        <v>0</v>
      </c>
      <c r="J973" s="4">
        <v>1000</v>
      </c>
      <c r="K973" s="4">
        <v>661.37</v>
      </c>
      <c r="L973" s="4">
        <v>661.37</v>
      </c>
      <c r="M973" s="4">
        <v>661.37</v>
      </c>
      <c r="N973" s="4">
        <v>0</v>
      </c>
      <c r="O973" s="4">
        <v>338.63</v>
      </c>
      <c r="P973">
        <f>INDEX(Full1!J:J,MATCH(F973,Full1!D:D,0))</f>
        <v>661.37</v>
      </c>
      <c r="Q973" s="6">
        <f t="shared" si="31"/>
        <v>0</v>
      </c>
    </row>
    <row r="974" spans="1:17" hidden="1" x14ac:dyDescent="0.25">
      <c r="A974" s="2">
        <v>2</v>
      </c>
      <c r="B974" s="2">
        <v>13200</v>
      </c>
      <c r="C974" s="2" t="s">
        <v>505</v>
      </c>
      <c r="D974" s="2">
        <v>2211001</v>
      </c>
      <c r="E974" s="2" t="s">
        <v>505</v>
      </c>
      <c r="F974" s="2" t="str">
        <f t="shared" si="30"/>
        <v>2132002211001</v>
      </c>
      <c r="G974" s="2" t="s">
        <v>76</v>
      </c>
      <c r="H974" s="4">
        <v>100</v>
      </c>
      <c r="I974" s="4">
        <v>0</v>
      </c>
      <c r="J974" s="4">
        <v>100</v>
      </c>
      <c r="K974" s="4">
        <v>97.43</v>
      </c>
      <c r="L974" s="4">
        <v>97.43</v>
      </c>
      <c r="M974" s="4">
        <v>97.43</v>
      </c>
      <c r="N974" s="4">
        <v>0</v>
      </c>
      <c r="O974" s="4">
        <v>2.57</v>
      </c>
      <c r="P974">
        <f>INDEX(Full1!J:J,MATCH(F974,Full1!D:D,0))</f>
        <v>97.43</v>
      </c>
      <c r="Q974" s="6">
        <f t="shared" si="31"/>
        <v>0</v>
      </c>
    </row>
    <row r="975" spans="1:17" hidden="1" x14ac:dyDescent="0.25">
      <c r="A975" s="2">
        <v>2</v>
      </c>
      <c r="B975" s="2">
        <v>13200</v>
      </c>
      <c r="C975" s="2" t="s">
        <v>505</v>
      </c>
      <c r="D975" s="2">
        <v>2219901</v>
      </c>
      <c r="E975" s="2" t="s">
        <v>505</v>
      </c>
      <c r="F975" s="2" t="str">
        <f t="shared" si="30"/>
        <v>2132002219901</v>
      </c>
      <c r="G975" s="2" t="s">
        <v>134</v>
      </c>
      <c r="H975" s="4">
        <v>2500</v>
      </c>
      <c r="I975" s="4">
        <v>0</v>
      </c>
      <c r="J975" s="4">
        <v>2500</v>
      </c>
      <c r="K975" s="4">
        <v>3125.32</v>
      </c>
      <c r="L975" s="4">
        <v>3125.32</v>
      </c>
      <c r="M975" s="4">
        <v>3125.32</v>
      </c>
      <c r="N975" s="4">
        <v>0</v>
      </c>
      <c r="O975" s="4">
        <v>-625.32000000000005</v>
      </c>
      <c r="P975">
        <f>INDEX(Full1!J:J,MATCH(F975,Full1!D:D,0))</f>
        <v>3125.32</v>
      </c>
      <c r="Q975" s="6">
        <f t="shared" si="31"/>
        <v>0</v>
      </c>
    </row>
    <row r="976" spans="1:17" hidden="1" x14ac:dyDescent="0.25">
      <c r="A976" s="2">
        <v>2</v>
      </c>
      <c r="B976" s="2">
        <v>13200</v>
      </c>
      <c r="C976" s="2" t="s">
        <v>505</v>
      </c>
      <c r="D976" s="2">
        <v>2240001</v>
      </c>
      <c r="E976" s="2" t="s">
        <v>505</v>
      </c>
      <c r="F976" s="2" t="str">
        <f t="shared" si="30"/>
        <v>2132002240001</v>
      </c>
      <c r="G976" s="2" t="s">
        <v>96</v>
      </c>
      <c r="H976" s="4">
        <v>2000</v>
      </c>
      <c r="I976" s="4">
        <v>0</v>
      </c>
      <c r="J976" s="4">
        <v>2000</v>
      </c>
      <c r="K976" s="4">
        <v>1251.24</v>
      </c>
      <c r="L976" s="4">
        <v>1251.22</v>
      </c>
      <c r="M976" s="4">
        <v>1251.22</v>
      </c>
      <c r="N976" s="4">
        <v>0</v>
      </c>
      <c r="O976" s="4">
        <v>748.78</v>
      </c>
      <c r="P976">
        <f>INDEX(Full1!J:J,MATCH(F976,Full1!D:D,0))</f>
        <v>1251.22</v>
      </c>
      <c r="Q976" s="6">
        <f t="shared" si="31"/>
        <v>0</v>
      </c>
    </row>
    <row r="977" spans="1:17" hidden="1" x14ac:dyDescent="0.25">
      <c r="A977" s="2">
        <v>2</v>
      </c>
      <c r="B977" s="2">
        <v>13200</v>
      </c>
      <c r="C977" s="2" t="s">
        <v>505</v>
      </c>
      <c r="D977" s="2">
        <v>2260101</v>
      </c>
      <c r="E977" s="2" t="s">
        <v>505</v>
      </c>
      <c r="F977" s="2" t="str">
        <f t="shared" si="30"/>
        <v>2132002260101</v>
      </c>
      <c r="G977" s="2" t="s">
        <v>61</v>
      </c>
      <c r="H977" s="4">
        <v>1500</v>
      </c>
      <c r="I977" s="4">
        <v>0</v>
      </c>
      <c r="J977" s="4">
        <v>1500</v>
      </c>
      <c r="K977" s="4">
        <v>0</v>
      </c>
      <c r="L977" s="4">
        <v>0</v>
      </c>
      <c r="M977" s="4">
        <v>0</v>
      </c>
      <c r="N977" s="4">
        <v>0</v>
      </c>
      <c r="O977" s="4">
        <v>1500</v>
      </c>
      <c r="P977">
        <f>INDEX(Full1!J:J,MATCH(F977,Full1!D:D,0))</f>
        <v>0</v>
      </c>
      <c r="Q977" s="6">
        <f t="shared" si="31"/>
        <v>0</v>
      </c>
    </row>
    <row r="978" spans="1:17" hidden="1" x14ac:dyDescent="0.25">
      <c r="A978" s="2">
        <v>2</v>
      </c>
      <c r="B978" s="2">
        <v>13200</v>
      </c>
      <c r="C978" s="2" t="s">
        <v>505</v>
      </c>
      <c r="D978" s="2">
        <v>2270401</v>
      </c>
      <c r="E978" s="2" t="s">
        <v>505</v>
      </c>
      <c r="F978" s="2" t="str">
        <f t="shared" si="30"/>
        <v>2132002270401</v>
      </c>
      <c r="G978" s="2" t="s">
        <v>135</v>
      </c>
      <c r="H978" s="4">
        <v>3000</v>
      </c>
      <c r="I978" s="4">
        <v>0</v>
      </c>
      <c r="J978" s="4">
        <v>3000</v>
      </c>
      <c r="K978" s="4">
        <v>1052.7</v>
      </c>
      <c r="L978" s="4">
        <v>1052.7</v>
      </c>
      <c r="M978" s="4">
        <v>1052.7</v>
      </c>
      <c r="N978" s="4">
        <v>0</v>
      </c>
      <c r="O978" s="4">
        <v>1947.3</v>
      </c>
      <c r="P978">
        <f>INDEX(Full1!J:J,MATCH(F978,Full1!D:D,0))</f>
        <v>1052.7</v>
      </c>
      <c r="Q978" s="6">
        <f t="shared" si="31"/>
        <v>0</v>
      </c>
    </row>
    <row r="979" spans="1:17" hidden="1" x14ac:dyDescent="0.25">
      <c r="A979" s="2">
        <v>2</v>
      </c>
      <c r="B979" s="2">
        <v>13200</v>
      </c>
      <c r="C979" s="2" t="s">
        <v>505</v>
      </c>
      <c r="D979" s="2">
        <v>2279900</v>
      </c>
      <c r="E979" s="2" t="s">
        <v>505</v>
      </c>
      <c r="F979" s="2" t="str">
        <f t="shared" si="30"/>
        <v>2132002279900</v>
      </c>
      <c r="G979" s="2" t="s">
        <v>68</v>
      </c>
      <c r="H979" s="4">
        <v>2000</v>
      </c>
      <c r="I979" s="4">
        <v>0</v>
      </c>
      <c r="J979" s="4">
        <v>2000</v>
      </c>
      <c r="K979" s="4">
        <v>2131.7800000000002</v>
      </c>
      <c r="L979" s="4">
        <v>2131.7800000000002</v>
      </c>
      <c r="M979" s="4">
        <v>2131.7800000000002</v>
      </c>
      <c r="N979" s="4">
        <v>0</v>
      </c>
      <c r="O979" s="4">
        <v>-131.78</v>
      </c>
      <c r="P979">
        <f>INDEX(Full1!J:J,MATCH(F979,Full1!D:D,0))</f>
        <v>2131.7800000000002</v>
      </c>
      <c r="Q979" s="6">
        <f t="shared" si="31"/>
        <v>0</v>
      </c>
    </row>
    <row r="980" spans="1:17" hidden="1" x14ac:dyDescent="0.25">
      <c r="A980" s="2">
        <v>2</v>
      </c>
      <c r="B980" s="2">
        <v>13200</v>
      </c>
      <c r="C980" s="2" t="s">
        <v>505</v>
      </c>
      <c r="D980" s="2">
        <v>2279951</v>
      </c>
      <c r="E980" s="2" t="s">
        <v>505</v>
      </c>
      <c r="F980" s="2" t="str">
        <f t="shared" si="30"/>
        <v>2132002279951</v>
      </c>
      <c r="G980" s="2" t="s">
        <v>136</v>
      </c>
      <c r="H980" s="4">
        <v>500</v>
      </c>
      <c r="I980" s="4">
        <v>0</v>
      </c>
      <c r="J980" s="4">
        <v>500</v>
      </c>
      <c r="K980" s="4">
        <v>171</v>
      </c>
      <c r="L980" s="4">
        <v>171</v>
      </c>
      <c r="M980" s="4">
        <v>171</v>
      </c>
      <c r="N980" s="4">
        <v>0</v>
      </c>
      <c r="O980" s="4">
        <v>329</v>
      </c>
      <c r="P980">
        <f>INDEX(Full1!J:J,MATCH(F980,Full1!D:D,0))</f>
        <v>171</v>
      </c>
      <c r="Q980" s="6">
        <f t="shared" si="31"/>
        <v>0</v>
      </c>
    </row>
    <row r="981" spans="1:17" hidden="1" x14ac:dyDescent="0.25">
      <c r="A981" s="2">
        <v>2</v>
      </c>
      <c r="B981" s="2">
        <v>13200</v>
      </c>
      <c r="C981" s="2" t="s">
        <v>505</v>
      </c>
      <c r="D981" s="2">
        <v>2302000</v>
      </c>
      <c r="E981" s="2" t="s">
        <v>505</v>
      </c>
      <c r="F981" s="2" t="str">
        <f t="shared" si="30"/>
        <v>2132002302000</v>
      </c>
      <c r="G981" s="2" t="s">
        <v>72</v>
      </c>
      <c r="H981" s="4">
        <v>1000</v>
      </c>
      <c r="I981" s="4">
        <v>0</v>
      </c>
      <c r="J981" s="4">
        <v>1000</v>
      </c>
      <c r="K981" s="4">
        <v>137.6</v>
      </c>
      <c r="L981" s="4">
        <v>137.6</v>
      </c>
      <c r="M981" s="4">
        <v>137.6</v>
      </c>
      <c r="N981" s="4">
        <v>0</v>
      </c>
      <c r="O981" s="4">
        <v>862.4</v>
      </c>
      <c r="P981">
        <f>INDEX(Full1!J:J,MATCH(F981,Full1!D:D,0))</f>
        <v>137.6</v>
      </c>
      <c r="Q981" s="6">
        <f t="shared" si="31"/>
        <v>0</v>
      </c>
    </row>
    <row r="982" spans="1:17" hidden="1" x14ac:dyDescent="0.25">
      <c r="A982" s="2">
        <v>2</v>
      </c>
      <c r="B982" s="2">
        <v>13200</v>
      </c>
      <c r="C982" s="2" t="s">
        <v>505</v>
      </c>
      <c r="D982" s="2">
        <v>2312000</v>
      </c>
      <c r="E982" s="2" t="s">
        <v>505</v>
      </c>
      <c r="F982" s="2" t="str">
        <f t="shared" si="30"/>
        <v>2132002312000</v>
      </c>
      <c r="G982" s="2" t="s">
        <v>73</v>
      </c>
      <c r="H982" s="4">
        <v>1500</v>
      </c>
      <c r="I982" s="4">
        <v>0</v>
      </c>
      <c r="J982" s="4">
        <v>1500</v>
      </c>
      <c r="K982" s="4">
        <v>373.2</v>
      </c>
      <c r="L982" s="4">
        <v>373.2</v>
      </c>
      <c r="M982" s="4">
        <v>373.2</v>
      </c>
      <c r="N982" s="4">
        <v>0</v>
      </c>
      <c r="O982" s="4">
        <v>1126.8</v>
      </c>
      <c r="P982">
        <f>INDEX(Full1!J:J,MATCH(F982,Full1!D:D,0))</f>
        <v>373.2</v>
      </c>
      <c r="Q982" s="6">
        <f t="shared" si="31"/>
        <v>0</v>
      </c>
    </row>
    <row r="983" spans="1:17" x14ac:dyDescent="0.25">
      <c r="A983" s="2">
        <v>2</v>
      </c>
      <c r="B983" s="2">
        <v>13200</v>
      </c>
      <c r="C983" s="2" t="s">
        <v>506</v>
      </c>
      <c r="D983" s="2">
        <v>6230001</v>
      </c>
      <c r="E983" s="2" t="s">
        <v>506</v>
      </c>
      <c r="F983" s="2" t="str">
        <f t="shared" si="30"/>
        <v>2132006230001</v>
      </c>
      <c r="G983" s="2" t="s">
        <v>137</v>
      </c>
      <c r="H983" s="4">
        <v>2000</v>
      </c>
      <c r="I983" s="4">
        <v>0</v>
      </c>
      <c r="J983" s="4">
        <v>2000</v>
      </c>
      <c r="K983" s="4">
        <v>0</v>
      </c>
      <c r="L983" s="4">
        <v>0</v>
      </c>
      <c r="M983" s="4">
        <v>0</v>
      </c>
      <c r="N983" s="4">
        <v>0</v>
      </c>
      <c r="O983" s="4">
        <v>2000</v>
      </c>
      <c r="P983">
        <f>INDEX(Full1!J:J,MATCH(F983,Full1!D:D,0))</f>
        <v>0</v>
      </c>
      <c r="Q983" s="6">
        <f t="shared" si="31"/>
        <v>0</v>
      </c>
    </row>
    <row r="984" spans="1:17" x14ac:dyDescent="0.25">
      <c r="A984" s="2">
        <v>2</v>
      </c>
      <c r="B984" s="2">
        <v>13200</v>
      </c>
      <c r="C984" s="2" t="s">
        <v>506</v>
      </c>
      <c r="D984" s="2">
        <v>6240001</v>
      </c>
      <c r="E984" s="2" t="s">
        <v>506</v>
      </c>
      <c r="F984" s="2" t="str">
        <f t="shared" si="30"/>
        <v>2132006240001</v>
      </c>
      <c r="G984" s="2" t="s">
        <v>138</v>
      </c>
      <c r="H984" s="4">
        <v>16000</v>
      </c>
      <c r="I984" s="4">
        <v>650</v>
      </c>
      <c r="J984" s="4">
        <v>16650</v>
      </c>
      <c r="K984" s="4">
        <v>18243.169999999998</v>
      </c>
      <c r="L984" s="4">
        <v>18243.169999999998</v>
      </c>
      <c r="M984" s="4">
        <v>18243.169999999998</v>
      </c>
      <c r="N984" s="4">
        <v>0</v>
      </c>
      <c r="O984" s="4">
        <v>-1593.17</v>
      </c>
      <c r="P984">
        <f>INDEX(Full1!J:J,MATCH(F984,Full1!D:D,0))</f>
        <v>18243.169999999998</v>
      </c>
      <c r="Q984" s="6">
        <f t="shared" si="31"/>
        <v>0</v>
      </c>
    </row>
    <row r="985" spans="1:17" hidden="1" x14ac:dyDescent="0.25">
      <c r="A985" s="2">
        <v>2</v>
      </c>
      <c r="B985" s="2">
        <v>33000</v>
      </c>
      <c r="C985" s="2" t="s">
        <v>505</v>
      </c>
      <c r="D985" s="2">
        <v>2020002</v>
      </c>
      <c r="E985" s="2" t="s">
        <v>505</v>
      </c>
      <c r="F985" s="2" t="str">
        <f t="shared" si="30"/>
        <v>2330002020002</v>
      </c>
      <c r="G985" s="2" t="s">
        <v>139</v>
      </c>
      <c r="H985" s="4">
        <v>5280</v>
      </c>
      <c r="I985" s="4">
        <v>0</v>
      </c>
      <c r="J985" s="4">
        <v>5280</v>
      </c>
      <c r="K985" s="4">
        <v>5280</v>
      </c>
      <c r="L985" s="4">
        <v>5280</v>
      </c>
      <c r="M985" s="4">
        <v>5280</v>
      </c>
      <c r="N985" s="4">
        <v>0</v>
      </c>
      <c r="O985" s="4">
        <v>0</v>
      </c>
      <c r="P985">
        <f>INDEX(Full1!J:J,MATCH(F985,Full1!D:D,0))</f>
        <v>5280</v>
      </c>
      <c r="Q985" s="6">
        <f t="shared" si="31"/>
        <v>0</v>
      </c>
    </row>
    <row r="986" spans="1:17" hidden="1" x14ac:dyDescent="0.25">
      <c r="A986" s="2">
        <v>2</v>
      </c>
      <c r="B986" s="2">
        <v>43000</v>
      </c>
      <c r="C986" s="2" t="s">
        <v>505</v>
      </c>
      <c r="D986" s="2">
        <v>2020002</v>
      </c>
      <c r="E986" s="2" t="s">
        <v>505</v>
      </c>
      <c r="F986" s="2" t="str">
        <f t="shared" si="30"/>
        <v>2430002020002</v>
      </c>
      <c r="G986" s="2" t="s">
        <v>139</v>
      </c>
      <c r="H986" s="4">
        <v>0</v>
      </c>
      <c r="I986" s="4">
        <v>0</v>
      </c>
      <c r="J986" s="4">
        <v>0</v>
      </c>
      <c r="K986" s="4">
        <v>100</v>
      </c>
      <c r="L986" s="4">
        <v>100</v>
      </c>
      <c r="M986" s="4">
        <v>100</v>
      </c>
      <c r="N986" s="4">
        <v>0</v>
      </c>
      <c r="O986" s="4">
        <v>-100</v>
      </c>
      <c r="P986">
        <f>INDEX(Full1!J:J,MATCH(F986,Full1!D:D,0))</f>
        <v>100</v>
      </c>
      <c r="Q986" s="6">
        <f t="shared" si="31"/>
        <v>0</v>
      </c>
    </row>
    <row r="987" spans="1:17" hidden="1" x14ac:dyDescent="0.25">
      <c r="A987" s="2">
        <v>2</v>
      </c>
      <c r="B987" s="2">
        <v>43000</v>
      </c>
      <c r="C987" s="2" t="s">
        <v>505</v>
      </c>
      <c r="D987" s="2">
        <v>2060003</v>
      </c>
      <c r="E987" s="2" t="s">
        <v>505</v>
      </c>
      <c r="F987" s="2" t="str">
        <f t="shared" si="30"/>
        <v>2430002060003</v>
      </c>
      <c r="G987" s="2" t="s">
        <v>140</v>
      </c>
      <c r="H987" s="4">
        <v>0</v>
      </c>
      <c r="I987" s="4">
        <v>0</v>
      </c>
      <c r="J987" s="4">
        <v>0</v>
      </c>
      <c r="K987" s="4">
        <v>7260</v>
      </c>
      <c r="L987" s="4">
        <v>7260</v>
      </c>
      <c r="M987" s="4">
        <v>7260</v>
      </c>
      <c r="N987" s="4">
        <v>0</v>
      </c>
      <c r="O987" s="4">
        <v>-7260</v>
      </c>
      <c r="P987">
        <f>INDEX(Full1!J:J,MATCH(F987,Full1!D:D,0))</f>
        <v>7260</v>
      </c>
      <c r="Q987" s="6">
        <f t="shared" si="31"/>
        <v>0</v>
      </c>
    </row>
    <row r="988" spans="1:17" hidden="1" x14ac:dyDescent="0.25">
      <c r="A988" s="2">
        <v>2</v>
      </c>
      <c r="B988" s="2">
        <v>43000</v>
      </c>
      <c r="C988" s="2" t="s">
        <v>505</v>
      </c>
      <c r="D988" s="2">
        <v>2260101</v>
      </c>
      <c r="E988" s="2" t="s">
        <v>505</v>
      </c>
      <c r="F988" s="2" t="str">
        <f t="shared" si="30"/>
        <v>2430002260101</v>
      </c>
      <c r="G988" s="2" t="s">
        <v>61</v>
      </c>
      <c r="H988" s="4">
        <v>400</v>
      </c>
      <c r="I988" s="4">
        <v>0</v>
      </c>
      <c r="J988" s="4">
        <v>400</v>
      </c>
      <c r="K988" s="4">
        <v>400</v>
      </c>
      <c r="L988" s="4">
        <v>400</v>
      </c>
      <c r="M988" s="4">
        <v>400</v>
      </c>
      <c r="N988" s="4">
        <v>0</v>
      </c>
      <c r="O988" s="4">
        <v>0</v>
      </c>
      <c r="P988">
        <f>INDEX(Full1!J:J,MATCH(F988,Full1!D:D,0))</f>
        <v>400</v>
      </c>
      <c r="Q988" s="6">
        <f t="shared" si="31"/>
        <v>0</v>
      </c>
    </row>
    <row r="989" spans="1:17" hidden="1" x14ac:dyDescent="0.25">
      <c r="A989" s="2">
        <v>2</v>
      </c>
      <c r="B989" s="2">
        <v>43000</v>
      </c>
      <c r="C989" s="2" t="s">
        <v>505</v>
      </c>
      <c r="D989" s="2">
        <v>2260201</v>
      </c>
      <c r="E989" s="2" t="s">
        <v>505</v>
      </c>
      <c r="F989" s="2" t="str">
        <f t="shared" si="30"/>
        <v>2430002260201</v>
      </c>
      <c r="G989" s="2" t="s">
        <v>62</v>
      </c>
      <c r="H989" s="4">
        <v>13500</v>
      </c>
      <c r="I989" s="4">
        <v>179.77</v>
      </c>
      <c r="J989" s="4">
        <v>13679.77</v>
      </c>
      <c r="K989" s="4">
        <v>14290.76</v>
      </c>
      <c r="L989" s="4">
        <v>14290.76</v>
      </c>
      <c r="M989" s="4">
        <v>14290.76</v>
      </c>
      <c r="N989" s="4">
        <v>0</v>
      </c>
      <c r="O989" s="4">
        <v>-610.99</v>
      </c>
      <c r="P989">
        <f>INDEX(Full1!J:J,MATCH(F989,Full1!D:D,0))</f>
        <v>14290.76</v>
      </c>
      <c r="Q989" s="6">
        <f t="shared" si="31"/>
        <v>0</v>
      </c>
    </row>
    <row r="990" spans="1:17" hidden="1" x14ac:dyDescent="0.25">
      <c r="A990" s="2">
        <v>2</v>
      </c>
      <c r="B990" s="2">
        <v>43000</v>
      </c>
      <c r="C990" s="2" t="s">
        <v>505</v>
      </c>
      <c r="D990" s="2">
        <v>2269900</v>
      </c>
      <c r="E990" s="2" t="s">
        <v>505</v>
      </c>
      <c r="F990" s="2" t="str">
        <f t="shared" si="30"/>
        <v>2430002269900</v>
      </c>
      <c r="G990" s="2" t="s">
        <v>65</v>
      </c>
      <c r="H990" s="4">
        <v>1500</v>
      </c>
      <c r="I990" s="4">
        <v>7557.6</v>
      </c>
      <c r="J990" s="4">
        <v>9057.6</v>
      </c>
      <c r="K990" s="4">
        <v>10775</v>
      </c>
      <c r="L990" s="4">
        <v>10775</v>
      </c>
      <c r="M990" s="4">
        <v>10775</v>
      </c>
      <c r="N990" s="4">
        <v>0</v>
      </c>
      <c r="O990" s="4">
        <v>-1717.4</v>
      </c>
      <c r="P990">
        <f>INDEX(Full1!J:J,MATCH(F990,Full1!D:D,0))</f>
        <v>10775</v>
      </c>
      <c r="Q990" s="6">
        <f t="shared" si="31"/>
        <v>0</v>
      </c>
    </row>
    <row r="991" spans="1:17" hidden="1" x14ac:dyDescent="0.25">
      <c r="A991" s="2">
        <v>2</v>
      </c>
      <c r="B991" s="2">
        <v>43000</v>
      </c>
      <c r="C991" s="2" t="s">
        <v>505</v>
      </c>
      <c r="D991" s="2">
        <v>2269913</v>
      </c>
      <c r="E991" s="2" t="s">
        <v>505</v>
      </c>
      <c r="F991" s="2" t="str">
        <f t="shared" si="30"/>
        <v>2430002269913</v>
      </c>
      <c r="G991" s="2" t="s">
        <v>141</v>
      </c>
      <c r="H991" s="4">
        <v>12500</v>
      </c>
      <c r="I991" s="4">
        <v>0</v>
      </c>
      <c r="J991" s="4">
        <v>12500</v>
      </c>
      <c r="K991" s="4">
        <v>15688.41</v>
      </c>
      <c r="L991" s="4">
        <v>15688.41</v>
      </c>
      <c r="M991" s="4">
        <v>15688.41</v>
      </c>
      <c r="N991" s="4">
        <v>0</v>
      </c>
      <c r="O991" s="4">
        <v>-3188.41</v>
      </c>
      <c r="P991">
        <f>INDEX(Full1!J:J,MATCH(F991,Full1!D:D,0))</f>
        <v>15688.41</v>
      </c>
      <c r="Q991" s="6">
        <f t="shared" si="31"/>
        <v>0</v>
      </c>
    </row>
    <row r="992" spans="1:17" hidden="1" x14ac:dyDescent="0.25">
      <c r="A992" s="2">
        <v>2</v>
      </c>
      <c r="B992" s="2">
        <v>43000</v>
      </c>
      <c r="C992" s="2" t="s">
        <v>505</v>
      </c>
      <c r="D992" s="2">
        <v>2269940</v>
      </c>
      <c r="E992" s="2" t="s">
        <v>505</v>
      </c>
      <c r="F992" s="2" t="str">
        <f t="shared" si="30"/>
        <v>2430002269940</v>
      </c>
      <c r="G992" s="2" t="s">
        <v>142</v>
      </c>
      <c r="H992" s="4">
        <v>6000</v>
      </c>
      <c r="I992" s="4">
        <v>9900</v>
      </c>
      <c r="J992" s="4">
        <v>15900</v>
      </c>
      <c r="K992" s="4">
        <v>9339.3799999999992</v>
      </c>
      <c r="L992" s="4">
        <v>7927.18</v>
      </c>
      <c r="M992" s="4">
        <v>7927.18</v>
      </c>
      <c r="N992" s="4">
        <v>0</v>
      </c>
      <c r="O992" s="4">
        <v>7972.82</v>
      </c>
      <c r="P992">
        <f>INDEX(Full1!J:J,MATCH(F992,Full1!D:D,0))</f>
        <v>7927.18</v>
      </c>
      <c r="Q992" s="6">
        <f t="shared" si="31"/>
        <v>0</v>
      </c>
    </row>
    <row r="993" spans="1:17" hidden="1" x14ac:dyDescent="0.25">
      <c r="A993" s="2">
        <v>2</v>
      </c>
      <c r="B993" s="2">
        <v>43000</v>
      </c>
      <c r="C993" s="2" t="s">
        <v>505</v>
      </c>
      <c r="D993" s="2">
        <v>2270606</v>
      </c>
      <c r="E993" s="2" t="s">
        <v>505</v>
      </c>
      <c r="F993" s="2" t="str">
        <f t="shared" si="30"/>
        <v>2430002270606</v>
      </c>
      <c r="G993" s="2" t="s">
        <v>143</v>
      </c>
      <c r="H993" s="4">
        <v>0</v>
      </c>
      <c r="I993" s="4">
        <v>15971.07</v>
      </c>
      <c r="J993" s="4">
        <v>15971.07</v>
      </c>
      <c r="K993" s="4">
        <v>15971.07</v>
      </c>
      <c r="L993" s="4">
        <v>0</v>
      </c>
      <c r="M993" s="4">
        <v>0</v>
      </c>
      <c r="N993" s="4">
        <v>0</v>
      </c>
      <c r="O993" s="4">
        <v>15971.07</v>
      </c>
      <c r="P993">
        <f>INDEX(Full1!J:J,MATCH(F993,Full1!D:D,0))</f>
        <v>0</v>
      </c>
      <c r="Q993" s="6">
        <f t="shared" si="31"/>
        <v>0</v>
      </c>
    </row>
    <row r="994" spans="1:17" hidden="1" x14ac:dyDescent="0.25">
      <c r="A994" s="2">
        <v>2</v>
      </c>
      <c r="B994" s="2">
        <v>43000</v>
      </c>
      <c r="C994" s="2" t="s">
        <v>505</v>
      </c>
      <c r="D994" s="2">
        <v>2279900</v>
      </c>
      <c r="E994" s="2" t="s">
        <v>505</v>
      </c>
      <c r="F994" s="2" t="str">
        <f t="shared" si="30"/>
        <v>2430002279900</v>
      </c>
      <c r="G994" s="2" t="s">
        <v>68</v>
      </c>
      <c r="H994" s="4">
        <v>4000</v>
      </c>
      <c r="I994" s="4">
        <v>0</v>
      </c>
      <c r="J994" s="4">
        <v>4000</v>
      </c>
      <c r="K994" s="4">
        <v>6442.49</v>
      </c>
      <c r="L994" s="4">
        <v>6382.49</v>
      </c>
      <c r="M994" s="4">
        <v>6382.49</v>
      </c>
      <c r="N994" s="4">
        <v>0</v>
      </c>
      <c r="O994" s="4">
        <v>-2382.4899999999998</v>
      </c>
      <c r="P994">
        <f>INDEX(Full1!J:J,MATCH(F994,Full1!D:D,0))</f>
        <v>6382.49</v>
      </c>
      <c r="Q994" s="6">
        <f t="shared" si="31"/>
        <v>0</v>
      </c>
    </row>
    <row r="995" spans="1:17" hidden="1" x14ac:dyDescent="0.25">
      <c r="A995" s="2">
        <v>2</v>
      </c>
      <c r="B995" s="2">
        <v>43000</v>
      </c>
      <c r="C995" s="2" t="s">
        <v>505</v>
      </c>
      <c r="D995" s="2">
        <v>2279963</v>
      </c>
      <c r="E995" s="2" t="s">
        <v>505</v>
      </c>
      <c r="F995" s="2" t="str">
        <f t="shared" si="30"/>
        <v>2430002279963</v>
      </c>
      <c r="G995" s="2" t="s">
        <v>144</v>
      </c>
      <c r="H995" s="4">
        <v>0</v>
      </c>
      <c r="I995" s="4">
        <v>5000</v>
      </c>
      <c r="J995" s="4">
        <v>5000</v>
      </c>
      <c r="K995" s="4">
        <v>10000</v>
      </c>
      <c r="L995" s="4">
        <v>10000</v>
      </c>
      <c r="M995" s="4">
        <v>10000</v>
      </c>
      <c r="N995" s="4">
        <v>0</v>
      </c>
      <c r="O995" s="4">
        <v>-5000</v>
      </c>
      <c r="P995">
        <f>INDEX(Full1!J:J,MATCH(F995,Full1!D:D,0))</f>
        <v>10000</v>
      </c>
      <c r="Q995" s="6">
        <f t="shared" si="31"/>
        <v>0</v>
      </c>
    </row>
    <row r="996" spans="1:17" hidden="1" x14ac:dyDescent="0.25">
      <c r="A996" s="2">
        <v>2</v>
      </c>
      <c r="B996" s="2">
        <v>43000</v>
      </c>
      <c r="C996" s="2" t="s">
        <v>505</v>
      </c>
      <c r="D996" s="2">
        <v>2302000</v>
      </c>
      <c r="E996" s="2" t="s">
        <v>505</v>
      </c>
      <c r="F996" s="2" t="str">
        <f t="shared" si="30"/>
        <v>2430002302000</v>
      </c>
      <c r="G996" s="2" t="s">
        <v>72</v>
      </c>
      <c r="H996" s="4">
        <v>50</v>
      </c>
      <c r="I996" s="4">
        <v>0</v>
      </c>
      <c r="J996" s="4">
        <v>50</v>
      </c>
      <c r="K996" s="4">
        <v>34.299999999999997</v>
      </c>
      <c r="L996" s="4">
        <v>34.299999999999997</v>
      </c>
      <c r="M996" s="4">
        <v>34.299999999999997</v>
      </c>
      <c r="N996" s="4">
        <v>0</v>
      </c>
      <c r="O996" s="4">
        <v>15.7</v>
      </c>
      <c r="P996">
        <f>INDEX(Full1!J:J,MATCH(F996,Full1!D:D,0))</f>
        <v>34.299999999999997</v>
      </c>
      <c r="Q996" s="6">
        <f t="shared" si="31"/>
        <v>0</v>
      </c>
    </row>
    <row r="997" spans="1:17" hidden="1" x14ac:dyDescent="0.25">
      <c r="A997" s="2">
        <v>2</v>
      </c>
      <c r="B997" s="2">
        <v>43000</v>
      </c>
      <c r="C997" s="2" t="s">
        <v>505</v>
      </c>
      <c r="D997" s="2">
        <v>2312000</v>
      </c>
      <c r="E997" s="2" t="s">
        <v>505</v>
      </c>
      <c r="F997" s="2" t="str">
        <f t="shared" si="30"/>
        <v>2430002312000</v>
      </c>
      <c r="G997" s="2" t="s">
        <v>73</v>
      </c>
      <c r="H997" s="4">
        <v>50</v>
      </c>
      <c r="I997" s="4">
        <v>0</v>
      </c>
      <c r="J997" s="4">
        <v>50</v>
      </c>
      <c r="K997" s="4">
        <v>310.2</v>
      </c>
      <c r="L997" s="4">
        <v>310.2</v>
      </c>
      <c r="M997" s="4">
        <v>310.2</v>
      </c>
      <c r="N997" s="4">
        <v>0</v>
      </c>
      <c r="O997" s="4">
        <v>-260.2</v>
      </c>
      <c r="P997">
        <f>INDEX(Full1!J:J,MATCH(F997,Full1!D:D,0))</f>
        <v>310.2</v>
      </c>
      <c r="Q997" s="6">
        <f t="shared" si="31"/>
        <v>0</v>
      </c>
    </row>
    <row r="998" spans="1:17" hidden="1" x14ac:dyDescent="0.25">
      <c r="A998" s="2">
        <v>2</v>
      </c>
      <c r="B998" s="2">
        <v>43000</v>
      </c>
      <c r="C998" s="2" t="s">
        <v>507</v>
      </c>
      <c r="D998" s="2">
        <v>4790001</v>
      </c>
      <c r="E998" s="2" t="s">
        <v>507</v>
      </c>
      <c r="F998" s="2" t="str">
        <f t="shared" si="30"/>
        <v>2430004790001</v>
      </c>
      <c r="G998" s="2" t="s">
        <v>145</v>
      </c>
      <c r="H998" s="4">
        <v>600</v>
      </c>
      <c r="I998" s="4">
        <v>-600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>
        <f>INDEX(Full1!J:J,MATCH(F998,Full1!D:D,0))</f>
        <v>0</v>
      </c>
      <c r="Q998" s="6">
        <f t="shared" si="31"/>
        <v>0</v>
      </c>
    </row>
    <row r="999" spans="1:17" hidden="1" x14ac:dyDescent="0.25">
      <c r="A999" s="2">
        <v>2</v>
      </c>
      <c r="B999" s="2">
        <v>43000</v>
      </c>
      <c r="C999" s="2" t="s">
        <v>507</v>
      </c>
      <c r="D999" s="2">
        <v>4800026</v>
      </c>
      <c r="E999" s="2" t="s">
        <v>507</v>
      </c>
      <c r="F999" s="2" t="str">
        <f t="shared" si="30"/>
        <v>2430004800026</v>
      </c>
      <c r="G999" s="2" t="s">
        <v>146</v>
      </c>
      <c r="H999" s="4">
        <v>28000</v>
      </c>
      <c r="I999" s="4">
        <v>5600</v>
      </c>
      <c r="J999" s="4">
        <v>33600</v>
      </c>
      <c r="K999" s="4">
        <v>33600</v>
      </c>
      <c r="L999" s="4">
        <v>28000</v>
      </c>
      <c r="M999" s="4">
        <v>28000</v>
      </c>
      <c r="N999" s="4">
        <v>0</v>
      </c>
      <c r="O999" s="4">
        <v>5600</v>
      </c>
      <c r="P999">
        <f>INDEX(Full1!J:J,MATCH(F999,Full1!D:D,0))</f>
        <v>28000</v>
      </c>
      <c r="Q999" s="6">
        <f t="shared" si="31"/>
        <v>0</v>
      </c>
    </row>
    <row r="1000" spans="1:17" hidden="1" x14ac:dyDescent="0.25">
      <c r="A1000" s="2">
        <v>2</v>
      </c>
      <c r="B1000" s="2">
        <v>43000</v>
      </c>
      <c r="C1000" s="2" t="s">
        <v>507</v>
      </c>
      <c r="D1000" s="2">
        <v>4800194</v>
      </c>
      <c r="E1000" s="2" t="s">
        <v>507</v>
      </c>
      <c r="F1000" s="2" t="str">
        <f t="shared" si="30"/>
        <v>2430004800194</v>
      </c>
      <c r="G1000" s="2" t="s">
        <v>147</v>
      </c>
      <c r="H1000" s="4">
        <v>0</v>
      </c>
      <c r="I1000" s="4">
        <v>49980</v>
      </c>
      <c r="J1000" s="4">
        <v>49980</v>
      </c>
      <c r="K1000" s="4">
        <v>49980</v>
      </c>
      <c r="L1000" s="4">
        <v>49980</v>
      </c>
      <c r="M1000" s="4">
        <v>49980</v>
      </c>
      <c r="N1000" s="4">
        <v>0</v>
      </c>
      <c r="O1000" s="4">
        <v>0</v>
      </c>
      <c r="P1000">
        <f>INDEX(Full1!J:J,MATCH(F1000,Full1!D:D,0))</f>
        <v>49980</v>
      </c>
      <c r="Q1000" s="6">
        <f t="shared" si="31"/>
        <v>0</v>
      </c>
    </row>
    <row r="1001" spans="1:17" hidden="1" x14ac:dyDescent="0.25">
      <c r="A1001" s="2">
        <v>2</v>
      </c>
      <c r="B1001" s="2">
        <v>43001</v>
      </c>
      <c r="C1001" s="2" t="s">
        <v>505</v>
      </c>
      <c r="D1001" s="2">
        <v>2130001</v>
      </c>
      <c r="E1001" s="2" t="s">
        <v>505</v>
      </c>
      <c r="F1001" s="2" t="str">
        <f t="shared" si="30"/>
        <v>2430012130001</v>
      </c>
      <c r="G1001" s="2" t="s">
        <v>148</v>
      </c>
      <c r="H1001" s="4">
        <v>0</v>
      </c>
      <c r="I1001" s="4">
        <v>0</v>
      </c>
      <c r="J1001" s="4">
        <v>0</v>
      </c>
      <c r="K1001" s="4">
        <v>350.9</v>
      </c>
      <c r="L1001" s="4">
        <v>350.9</v>
      </c>
      <c r="M1001" s="4">
        <v>350.9</v>
      </c>
      <c r="N1001" s="4">
        <v>0</v>
      </c>
      <c r="O1001" s="4">
        <v>-350.9</v>
      </c>
      <c r="P1001">
        <f>INDEX(Full1!J:J,MATCH(F1001,Full1!D:D,0))</f>
        <v>350.9</v>
      </c>
      <c r="Q1001" s="6">
        <f t="shared" si="31"/>
        <v>0</v>
      </c>
    </row>
    <row r="1002" spans="1:17" hidden="1" x14ac:dyDescent="0.25">
      <c r="A1002" s="2">
        <v>2</v>
      </c>
      <c r="B1002" s="2">
        <v>43001</v>
      </c>
      <c r="C1002" s="2" t="s">
        <v>505</v>
      </c>
      <c r="D1002" s="2">
        <v>2260201</v>
      </c>
      <c r="E1002" s="2" t="s">
        <v>505</v>
      </c>
      <c r="F1002" s="2" t="str">
        <f t="shared" si="30"/>
        <v>2430012260201</v>
      </c>
      <c r="G1002" s="2" t="s">
        <v>62</v>
      </c>
      <c r="H1002" s="4">
        <v>850</v>
      </c>
      <c r="I1002" s="4">
        <v>0</v>
      </c>
      <c r="J1002" s="4">
        <v>850</v>
      </c>
      <c r="K1002" s="4">
        <v>1004.3</v>
      </c>
      <c r="L1002" s="4">
        <v>1004.3</v>
      </c>
      <c r="M1002" s="4">
        <v>1004.3</v>
      </c>
      <c r="N1002" s="4">
        <v>0</v>
      </c>
      <c r="O1002" s="4">
        <v>-154.30000000000001</v>
      </c>
      <c r="P1002">
        <f>INDEX(Full1!J:J,MATCH(F1002,Full1!D:D,0))</f>
        <v>1004.3</v>
      </c>
      <c r="Q1002" s="6">
        <f t="shared" si="31"/>
        <v>0</v>
      </c>
    </row>
    <row r="1003" spans="1:17" hidden="1" x14ac:dyDescent="0.25">
      <c r="A1003" s="2">
        <v>2</v>
      </c>
      <c r="B1003" s="2">
        <v>43001</v>
      </c>
      <c r="C1003" s="2" t="s">
        <v>505</v>
      </c>
      <c r="D1003" s="2">
        <v>2269900</v>
      </c>
      <c r="E1003" s="2" t="s">
        <v>505</v>
      </c>
      <c r="F1003" s="2" t="str">
        <f t="shared" si="30"/>
        <v>2430012269900</v>
      </c>
      <c r="G1003" s="2" t="s">
        <v>65</v>
      </c>
      <c r="H1003" s="4">
        <v>1500</v>
      </c>
      <c r="I1003" s="4">
        <v>620</v>
      </c>
      <c r="J1003" s="4">
        <v>2120</v>
      </c>
      <c r="K1003" s="4">
        <v>2482.92</v>
      </c>
      <c r="L1003" s="4">
        <v>2482.92</v>
      </c>
      <c r="M1003" s="4">
        <v>2482.92</v>
      </c>
      <c r="N1003" s="4">
        <v>0</v>
      </c>
      <c r="O1003" s="4">
        <v>-362.92</v>
      </c>
      <c r="P1003">
        <f>INDEX(Full1!J:J,MATCH(F1003,Full1!D:D,0))</f>
        <v>2482.92</v>
      </c>
      <c r="Q1003" s="6">
        <f t="shared" si="31"/>
        <v>0</v>
      </c>
    </row>
    <row r="1004" spans="1:17" hidden="1" x14ac:dyDescent="0.25">
      <c r="A1004" s="2">
        <v>2</v>
      </c>
      <c r="B1004" s="2">
        <v>43110</v>
      </c>
      <c r="C1004" s="2" t="s">
        <v>505</v>
      </c>
      <c r="D1004" s="2">
        <v>2030001</v>
      </c>
      <c r="E1004" s="2" t="s">
        <v>505</v>
      </c>
      <c r="F1004" s="2" t="str">
        <f t="shared" si="30"/>
        <v>2431102030001</v>
      </c>
      <c r="G1004" s="2" t="s">
        <v>149</v>
      </c>
      <c r="H1004" s="4">
        <v>4050</v>
      </c>
      <c r="I1004" s="4">
        <v>0</v>
      </c>
      <c r="J1004" s="4">
        <v>4050</v>
      </c>
      <c r="K1004" s="4">
        <v>3064</v>
      </c>
      <c r="L1004" s="4">
        <v>3064</v>
      </c>
      <c r="M1004" s="4">
        <v>3064</v>
      </c>
      <c r="N1004" s="4">
        <v>0</v>
      </c>
      <c r="O1004" s="4">
        <v>986</v>
      </c>
      <c r="P1004">
        <f>INDEX(Full1!J:J,MATCH(F1004,Full1!D:D,0))</f>
        <v>3064</v>
      </c>
      <c r="Q1004" s="6">
        <f t="shared" si="31"/>
        <v>0</v>
      </c>
    </row>
    <row r="1005" spans="1:17" hidden="1" x14ac:dyDescent="0.25">
      <c r="A1005" s="2">
        <v>2</v>
      </c>
      <c r="B1005" s="2">
        <v>43110</v>
      </c>
      <c r="C1005" s="2" t="s">
        <v>505</v>
      </c>
      <c r="D1005" s="2">
        <v>2211001</v>
      </c>
      <c r="E1005" s="2" t="s">
        <v>505</v>
      </c>
      <c r="F1005" s="2" t="str">
        <f t="shared" si="30"/>
        <v>2431102211001</v>
      </c>
      <c r="G1005" s="2" t="s">
        <v>76</v>
      </c>
      <c r="H1005" s="4">
        <v>100</v>
      </c>
      <c r="I1005" s="4">
        <v>0</v>
      </c>
      <c r="J1005" s="4">
        <v>100</v>
      </c>
      <c r="K1005" s="4">
        <v>0</v>
      </c>
      <c r="L1005" s="4">
        <v>0</v>
      </c>
      <c r="M1005" s="4">
        <v>0</v>
      </c>
      <c r="N1005" s="4">
        <v>0</v>
      </c>
      <c r="O1005" s="4">
        <v>100</v>
      </c>
      <c r="P1005">
        <f>INDEX(Full1!J:J,MATCH(F1005,Full1!D:D,0))</f>
        <v>0</v>
      </c>
      <c r="Q1005" s="6">
        <f t="shared" si="31"/>
        <v>0</v>
      </c>
    </row>
    <row r="1006" spans="1:17" hidden="1" x14ac:dyDescent="0.25">
      <c r="A1006" s="2">
        <v>2</v>
      </c>
      <c r="B1006" s="2">
        <v>43110</v>
      </c>
      <c r="C1006" s="2" t="s">
        <v>505</v>
      </c>
      <c r="D1006" s="2">
        <v>2219900</v>
      </c>
      <c r="E1006" s="2" t="s">
        <v>505</v>
      </c>
      <c r="F1006" s="2" t="str">
        <f t="shared" si="30"/>
        <v>2431102219900</v>
      </c>
      <c r="G1006" s="2" t="s">
        <v>150</v>
      </c>
      <c r="H1006" s="4">
        <v>500</v>
      </c>
      <c r="I1006" s="4">
        <v>0</v>
      </c>
      <c r="J1006" s="4">
        <v>500</v>
      </c>
      <c r="K1006" s="4">
        <v>350</v>
      </c>
      <c r="L1006" s="4">
        <v>350</v>
      </c>
      <c r="M1006" s="4">
        <v>350</v>
      </c>
      <c r="N1006" s="4">
        <v>0</v>
      </c>
      <c r="O1006" s="4">
        <v>150</v>
      </c>
      <c r="P1006">
        <f>INDEX(Full1!J:J,MATCH(F1006,Full1!D:D,0))</f>
        <v>350</v>
      </c>
      <c r="Q1006" s="6">
        <f t="shared" si="31"/>
        <v>0</v>
      </c>
    </row>
    <row r="1007" spans="1:17" hidden="1" x14ac:dyDescent="0.25">
      <c r="A1007" s="2">
        <v>2</v>
      </c>
      <c r="B1007" s="2">
        <v>43110</v>
      </c>
      <c r="C1007" s="2" t="s">
        <v>505</v>
      </c>
      <c r="D1007" s="2">
        <v>2260101</v>
      </c>
      <c r="E1007" s="2" t="s">
        <v>505</v>
      </c>
      <c r="F1007" s="2" t="str">
        <f t="shared" si="30"/>
        <v>2431102260101</v>
      </c>
      <c r="G1007" s="2" t="s">
        <v>61</v>
      </c>
      <c r="H1007" s="4">
        <v>450</v>
      </c>
      <c r="I1007" s="4">
        <v>0</v>
      </c>
      <c r="J1007" s="4">
        <v>450</v>
      </c>
      <c r="K1007" s="4">
        <v>0</v>
      </c>
      <c r="L1007" s="4">
        <v>0</v>
      </c>
      <c r="M1007" s="4">
        <v>0</v>
      </c>
      <c r="N1007" s="4">
        <v>0</v>
      </c>
      <c r="O1007" s="4">
        <v>450</v>
      </c>
      <c r="P1007">
        <f>INDEX(Full1!J:J,MATCH(F1007,Full1!D:D,0))</f>
        <v>0</v>
      </c>
      <c r="Q1007" s="6">
        <f t="shared" si="31"/>
        <v>0</v>
      </c>
    </row>
    <row r="1008" spans="1:17" hidden="1" x14ac:dyDescent="0.25">
      <c r="A1008" s="2">
        <v>2</v>
      </c>
      <c r="B1008" s="2">
        <v>43110</v>
      </c>
      <c r="C1008" s="2" t="s">
        <v>505</v>
      </c>
      <c r="D1008" s="2">
        <v>2260201</v>
      </c>
      <c r="E1008" s="2" t="s">
        <v>505</v>
      </c>
      <c r="F1008" s="2" t="str">
        <f t="shared" si="30"/>
        <v>2431102260201</v>
      </c>
      <c r="G1008" s="2" t="s">
        <v>62</v>
      </c>
      <c r="H1008" s="4">
        <v>4000</v>
      </c>
      <c r="I1008" s="4">
        <v>0</v>
      </c>
      <c r="J1008" s="4">
        <v>4000</v>
      </c>
      <c r="K1008" s="4">
        <v>5899.9</v>
      </c>
      <c r="L1008" s="4">
        <v>4753.1499999999996</v>
      </c>
      <c r="M1008" s="4">
        <v>4753.1499999999996</v>
      </c>
      <c r="N1008" s="4">
        <v>0</v>
      </c>
      <c r="O1008" s="4">
        <v>-753.15</v>
      </c>
      <c r="P1008">
        <f>INDEX(Full1!J:J,MATCH(F1008,Full1!D:D,0))</f>
        <v>4753.1499999999996</v>
      </c>
      <c r="Q1008" s="6">
        <f t="shared" si="31"/>
        <v>0</v>
      </c>
    </row>
    <row r="1009" spans="1:17" hidden="1" x14ac:dyDescent="0.25">
      <c r="A1009" s="2">
        <v>2</v>
      </c>
      <c r="B1009" s="2">
        <v>43110</v>
      </c>
      <c r="C1009" s="2" t="s">
        <v>505</v>
      </c>
      <c r="D1009" s="2">
        <v>2269900</v>
      </c>
      <c r="E1009" s="2" t="s">
        <v>505</v>
      </c>
      <c r="F1009" s="2" t="str">
        <f t="shared" si="30"/>
        <v>2431102269900</v>
      </c>
      <c r="G1009" s="2" t="s">
        <v>65</v>
      </c>
      <c r="H1009" s="4">
        <v>1900</v>
      </c>
      <c r="I1009" s="4">
        <v>0</v>
      </c>
      <c r="J1009" s="4">
        <v>1900</v>
      </c>
      <c r="K1009" s="4">
        <v>20.52</v>
      </c>
      <c r="L1009" s="4">
        <v>20.52</v>
      </c>
      <c r="M1009" s="4">
        <v>20.52</v>
      </c>
      <c r="N1009" s="4">
        <v>0</v>
      </c>
      <c r="O1009" s="4">
        <v>1879.48</v>
      </c>
      <c r="P1009">
        <f>INDEX(Full1!J:J,MATCH(F1009,Full1!D:D,0))</f>
        <v>20.52</v>
      </c>
      <c r="Q1009" s="6">
        <f t="shared" si="31"/>
        <v>0</v>
      </c>
    </row>
    <row r="1010" spans="1:17" hidden="1" x14ac:dyDescent="0.25">
      <c r="A1010" s="2">
        <v>2</v>
      </c>
      <c r="B1010" s="2">
        <v>43110</v>
      </c>
      <c r="C1010" s="2" t="s">
        <v>505</v>
      </c>
      <c r="D1010" s="2">
        <v>2269902</v>
      </c>
      <c r="E1010" s="2" t="s">
        <v>505</v>
      </c>
      <c r="F1010" s="2" t="str">
        <f t="shared" si="30"/>
        <v>2431102269902</v>
      </c>
      <c r="G1010" s="2" t="s">
        <v>151</v>
      </c>
      <c r="H1010" s="4">
        <v>2000</v>
      </c>
      <c r="I1010" s="4">
        <v>0</v>
      </c>
      <c r="J1010" s="4">
        <v>2000</v>
      </c>
      <c r="K1010" s="4">
        <v>1171.3599999999999</v>
      </c>
      <c r="L1010" s="4">
        <v>1171.3599999999999</v>
      </c>
      <c r="M1010" s="4">
        <v>1171.3599999999999</v>
      </c>
      <c r="N1010" s="4">
        <v>0</v>
      </c>
      <c r="O1010" s="4">
        <v>828.64</v>
      </c>
      <c r="P1010">
        <f>INDEX(Full1!J:J,MATCH(F1010,Full1!D:D,0))</f>
        <v>1171.3599999999999</v>
      </c>
      <c r="Q1010" s="6">
        <f t="shared" si="31"/>
        <v>0</v>
      </c>
    </row>
    <row r="1011" spans="1:17" hidden="1" x14ac:dyDescent="0.25">
      <c r="A1011" s="2">
        <v>2</v>
      </c>
      <c r="B1011" s="2">
        <v>43110</v>
      </c>
      <c r="C1011" s="2" t="s">
        <v>505</v>
      </c>
      <c r="D1011" s="2">
        <v>2270101</v>
      </c>
      <c r="E1011" s="2" t="s">
        <v>505</v>
      </c>
      <c r="F1011" s="2" t="str">
        <f t="shared" si="30"/>
        <v>2431102270101</v>
      </c>
      <c r="G1011" s="2" t="s">
        <v>66</v>
      </c>
      <c r="H1011" s="4">
        <v>1500</v>
      </c>
      <c r="I1011" s="4">
        <v>-1500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>
        <f>INDEX(Full1!J:J,MATCH(F1011,Full1!D:D,0))</f>
        <v>0</v>
      </c>
      <c r="Q1011" s="6">
        <f t="shared" si="31"/>
        <v>0</v>
      </c>
    </row>
    <row r="1012" spans="1:17" hidden="1" x14ac:dyDescent="0.25">
      <c r="A1012" s="2">
        <v>2</v>
      </c>
      <c r="B1012" s="2">
        <v>43110</v>
      </c>
      <c r="C1012" s="2" t="s">
        <v>505</v>
      </c>
      <c r="D1012" s="2">
        <v>2279900</v>
      </c>
      <c r="E1012" s="2" t="s">
        <v>505</v>
      </c>
      <c r="F1012" s="2" t="str">
        <f t="shared" si="30"/>
        <v>2431102279900</v>
      </c>
      <c r="G1012" s="2" t="s">
        <v>68</v>
      </c>
      <c r="H1012" s="4">
        <v>1000</v>
      </c>
      <c r="I1012" s="4">
        <v>0</v>
      </c>
      <c r="J1012" s="4">
        <v>1000</v>
      </c>
      <c r="K1012" s="4">
        <v>0</v>
      </c>
      <c r="L1012" s="4">
        <v>0</v>
      </c>
      <c r="M1012" s="4">
        <v>0</v>
      </c>
      <c r="N1012" s="4">
        <v>0</v>
      </c>
      <c r="O1012" s="4">
        <v>1000</v>
      </c>
      <c r="P1012">
        <f>INDEX(Full1!J:J,MATCH(F1012,Full1!D:D,0))</f>
        <v>0</v>
      </c>
      <c r="Q1012" s="6">
        <f t="shared" si="31"/>
        <v>0</v>
      </c>
    </row>
    <row r="1013" spans="1:17" hidden="1" x14ac:dyDescent="0.25">
      <c r="A1013" s="2">
        <v>2</v>
      </c>
      <c r="B1013" s="2">
        <v>43111</v>
      </c>
      <c r="C1013" s="2" t="s">
        <v>505</v>
      </c>
      <c r="D1013" s="2">
        <v>2020002</v>
      </c>
      <c r="E1013" s="2" t="s">
        <v>505</v>
      </c>
      <c r="F1013" s="2" t="str">
        <f t="shared" si="30"/>
        <v>2431112020002</v>
      </c>
      <c r="G1013" s="2" t="s">
        <v>139</v>
      </c>
      <c r="H1013" s="4">
        <v>6360</v>
      </c>
      <c r="I1013" s="4">
        <v>0</v>
      </c>
      <c r="J1013" s="4">
        <v>6360</v>
      </c>
      <c r="K1013" s="4">
        <v>6310</v>
      </c>
      <c r="L1013" s="4">
        <v>6310</v>
      </c>
      <c r="M1013" s="4">
        <v>6310</v>
      </c>
      <c r="N1013" s="4">
        <v>0</v>
      </c>
      <c r="O1013" s="4">
        <v>50</v>
      </c>
      <c r="P1013">
        <f>INDEX(Full1!J:J,MATCH(F1013,Full1!D:D,0))</f>
        <v>6310</v>
      </c>
      <c r="Q1013" s="6">
        <f t="shared" si="31"/>
        <v>0</v>
      </c>
    </row>
    <row r="1014" spans="1:17" hidden="1" x14ac:dyDescent="0.25">
      <c r="A1014" s="2">
        <v>2</v>
      </c>
      <c r="B1014" s="2">
        <v>43111</v>
      </c>
      <c r="C1014" s="2" t="s">
        <v>505</v>
      </c>
      <c r="D1014" s="2">
        <v>2030001</v>
      </c>
      <c r="E1014" s="2" t="s">
        <v>505</v>
      </c>
      <c r="F1014" s="2" t="str">
        <f t="shared" si="30"/>
        <v>2431112030001</v>
      </c>
      <c r="G1014" s="2" t="s">
        <v>149</v>
      </c>
      <c r="H1014" s="4">
        <v>18500</v>
      </c>
      <c r="I1014" s="4">
        <v>0</v>
      </c>
      <c r="J1014" s="4">
        <v>18500</v>
      </c>
      <c r="K1014" s="4">
        <v>15164.14</v>
      </c>
      <c r="L1014" s="4">
        <v>13337.14</v>
      </c>
      <c r="M1014" s="4">
        <v>13337.14</v>
      </c>
      <c r="N1014" s="4">
        <v>0</v>
      </c>
      <c r="O1014" s="4">
        <v>5162.8599999999997</v>
      </c>
      <c r="P1014">
        <f>INDEX(Full1!J:J,MATCH(F1014,Full1!D:D,0))</f>
        <v>13337.14</v>
      </c>
      <c r="Q1014" s="6">
        <f t="shared" si="31"/>
        <v>0</v>
      </c>
    </row>
    <row r="1015" spans="1:17" hidden="1" x14ac:dyDescent="0.25">
      <c r="A1015" s="2">
        <v>2</v>
      </c>
      <c r="B1015" s="2">
        <v>43111</v>
      </c>
      <c r="C1015" s="2" t="s">
        <v>505</v>
      </c>
      <c r="D1015" s="2">
        <v>2211001</v>
      </c>
      <c r="E1015" s="2" t="s">
        <v>505</v>
      </c>
      <c r="F1015" s="2" t="str">
        <f t="shared" si="30"/>
        <v>2431112211001</v>
      </c>
      <c r="G1015" s="2" t="s">
        <v>76</v>
      </c>
      <c r="H1015" s="4">
        <v>900</v>
      </c>
      <c r="I1015" s="4">
        <v>0</v>
      </c>
      <c r="J1015" s="4">
        <v>900</v>
      </c>
      <c r="K1015" s="4">
        <v>1003.5</v>
      </c>
      <c r="L1015" s="4">
        <v>1003.5</v>
      </c>
      <c r="M1015" s="4">
        <v>1003.5</v>
      </c>
      <c r="N1015" s="4">
        <v>0</v>
      </c>
      <c r="O1015" s="4">
        <v>-103.5</v>
      </c>
      <c r="P1015">
        <f>INDEX(Full1!J:J,MATCH(F1015,Full1!D:D,0))</f>
        <v>1003.5</v>
      </c>
      <c r="Q1015" s="6">
        <f t="shared" si="31"/>
        <v>0</v>
      </c>
    </row>
    <row r="1016" spans="1:17" hidden="1" x14ac:dyDescent="0.25">
      <c r="A1016" s="2">
        <v>2</v>
      </c>
      <c r="B1016" s="2">
        <v>43111</v>
      </c>
      <c r="C1016" s="2" t="s">
        <v>505</v>
      </c>
      <c r="D1016" s="2">
        <v>2219900</v>
      </c>
      <c r="E1016" s="2" t="s">
        <v>505</v>
      </c>
      <c r="F1016" s="2" t="str">
        <f t="shared" si="30"/>
        <v>2431112219900</v>
      </c>
      <c r="G1016" s="2" t="s">
        <v>152</v>
      </c>
      <c r="H1016" s="4">
        <v>3700</v>
      </c>
      <c r="I1016" s="4">
        <v>0</v>
      </c>
      <c r="J1016" s="4">
        <v>3700</v>
      </c>
      <c r="K1016" s="4">
        <v>3157.35</v>
      </c>
      <c r="L1016" s="4">
        <v>3157.35</v>
      </c>
      <c r="M1016" s="4">
        <v>3157.35</v>
      </c>
      <c r="N1016" s="4">
        <v>0</v>
      </c>
      <c r="O1016" s="4">
        <v>542.65</v>
      </c>
      <c r="P1016">
        <f>INDEX(Full1!J:J,MATCH(F1016,Full1!D:D,0))</f>
        <v>3157.35</v>
      </c>
      <c r="Q1016" s="6">
        <f t="shared" si="31"/>
        <v>0</v>
      </c>
    </row>
    <row r="1017" spans="1:17" hidden="1" x14ac:dyDescent="0.25">
      <c r="A1017" s="2">
        <v>2</v>
      </c>
      <c r="B1017" s="2">
        <v>43111</v>
      </c>
      <c r="C1017" s="2" t="s">
        <v>505</v>
      </c>
      <c r="D1017" s="2">
        <v>2260101</v>
      </c>
      <c r="E1017" s="2" t="s">
        <v>505</v>
      </c>
      <c r="F1017" s="2" t="str">
        <f t="shared" si="30"/>
        <v>2431112260101</v>
      </c>
      <c r="G1017" s="2" t="s">
        <v>61</v>
      </c>
      <c r="H1017" s="4">
        <v>600</v>
      </c>
      <c r="I1017" s="4">
        <v>0</v>
      </c>
      <c r="J1017" s="4">
        <v>600</v>
      </c>
      <c r="K1017" s="4">
        <v>567.36</v>
      </c>
      <c r="L1017" s="4">
        <v>567.36</v>
      </c>
      <c r="M1017" s="4">
        <v>567.36</v>
      </c>
      <c r="N1017" s="4">
        <v>0</v>
      </c>
      <c r="O1017" s="4">
        <v>32.64</v>
      </c>
      <c r="P1017">
        <f>INDEX(Full1!J:J,MATCH(F1017,Full1!D:D,0))</f>
        <v>567.36</v>
      </c>
      <c r="Q1017" s="6">
        <f t="shared" si="31"/>
        <v>0</v>
      </c>
    </row>
    <row r="1018" spans="1:17" hidden="1" x14ac:dyDescent="0.25">
      <c r="A1018" s="2">
        <v>2</v>
      </c>
      <c r="B1018" s="2">
        <v>43111</v>
      </c>
      <c r="C1018" s="2" t="s">
        <v>505</v>
      </c>
      <c r="D1018" s="2">
        <v>2260201</v>
      </c>
      <c r="E1018" s="2" t="s">
        <v>505</v>
      </c>
      <c r="F1018" s="2" t="str">
        <f t="shared" si="30"/>
        <v>2431112260201</v>
      </c>
      <c r="G1018" s="2" t="s">
        <v>62</v>
      </c>
      <c r="H1018" s="4">
        <v>4000</v>
      </c>
      <c r="I1018" s="4">
        <v>618</v>
      </c>
      <c r="J1018" s="4">
        <v>4618</v>
      </c>
      <c r="K1018" s="4">
        <v>6326.03</v>
      </c>
      <c r="L1018" s="4">
        <v>5708.03</v>
      </c>
      <c r="M1018" s="4">
        <v>5708.03</v>
      </c>
      <c r="N1018" s="4">
        <v>0</v>
      </c>
      <c r="O1018" s="4">
        <v>-1090.03</v>
      </c>
      <c r="P1018">
        <f>INDEX(Full1!J:J,MATCH(F1018,Full1!D:D,0))</f>
        <v>5708.03</v>
      </c>
      <c r="Q1018" s="6">
        <f t="shared" si="31"/>
        <v>0</v>
      </c>
    </row>
    <row r="1019" spans="1:17" hidden="1" x14ac:dyDescent="0.25">
      <c r="A1019" s="2">
        <v>2</v>
      </c>
      <c r="B1019" s="2">
        <v>43111</v>
      </c>
      <c r="C1019" s="2" t="s">
        <v>505</v>
      </c>
      <c r="D1019" s="2">
        <v>2269900</v>
      </c>
      <c r="E1019" s="2" t="s">
        <v>505</v>
      </c>
      <c r="F1019" s="2" t="str">
        <f t="shared" si="30"/>
        <v>2431112269900</v>
      </c>
      <c r="G1019" s="2" t="s">
        <v>65</v>
      </c>
      <c r="H1019" s="4">
        <v>1200</v>
      </c>
      <c r="I1019" s="4">
        <v>0</v>
      </c>
      <c r="J1019" s="4">
        <v>1200</v>
      </c>
      <c r="K1019" s="4">
        <v>99.3</v>
      </c>
      <c r="L1019" s="4">
        <v>99.3</v>
      </c>
      <c r="M1019" s="4">
        <v>99.3</v>
      </c>
      <c r="N1019" s="4">
        <v>0</v>
      </c>
      <c r="O1019" s="4">
        <v>1100.7</v>
      </c>
      <c r="P1019">
        <f>INDEX(Full1!J:J,MATCH(F1019,Full1!D:D,0))</f>
        <v>99.3</v>
      </c>
      <c r="Q1019" s="6">
        <f t="shared" si="31"/>
        <v>0</v>
      </c>
    </row>
    <row r="1020" spans="1:17" hidden="1" x14ac:dyDescent="0.25">
      <c r="A1020" s="2">
        <v>2</v>
      </c>
      <c r="B1020" s="2">
        <v>43111</v>
      </c>
      <c r="C1020" s="2" t="s">
        <v>505</v>
      </c>
      <c r="D1020" s="2">
        <v>2269902</v>
      </c>
      <c r="E1020" s="2" t="s">
        <v>505</v>
      </c>
      <c r="F1020" s="2" t="str">
        <f t="shared" si="30"/>
        <v>2431112269902</v>
      </c>
      <c r="G1020" s="2" t="s">
        <v>151</v>
      </c>
      <c r="H1020" s="4">
        <v>2000</v>
      </c>
      <c r="I1020" s="4">
        <v>5700</v>
      </c>
      <c r="J1020" s="4">
        <v>7700</v>
      </c>
      <c r="K1020" s="4">
        <v>5705.2</v>
      </c>
      <c r="L1020" s="4">
        <v>5705.2</v>
      </c>
      <c r="M1020" s="4">
        <v>5705.2</v>
      </c>
      <c r="N1020" s="4">
        <v>0</v>
      </c>
      <c r="O1020" s="4">
        <v>1994.8</v>
      </c>
      <c r="P1020">
        <f>INDEX(Full1!J:J,MATCH(F1020,Full1!D:D,0))</f>
        <v>5705.2</v>
      </c>
      <c r="Q1020" s="6">
        <f t="shared" si="31"/>
        <v>0</v>
      </c>
    </row>
    <row r="1021" spans="1:17" hidden="1" x14ac:dyDescent="0.25">
      <c r="A1021" s="2">
        <v>2</v>
      </c>
      <c r="B1021" s="2">
        <v>43111</v>
      </c>
      <c r="C1021" s="2" t="s">
        <v>505</v>
      </c>
      <c r="D1021" s="2">
        <v>2270101</v>
      </c>
      <c r="E1021" s="2" t="s">
        <v>505</v>
      </c>
      <c r="F1021" s="2" t="str">
        <f t="shared" si="30"/>
        <v>2431112270101</v>
      </c>
      <c r="G1021" s="2" t="s">
        <v>66</v>
      </c>
      <c r="H1021" s="4">
        <v>3200</v>
      </c>
      <c r="I1021" s="4">
        <v>-3200</v>
      </c>
      <c r="J1021" s="4">
        <v>0</v>
      </c>
      <c r="K1021" s="4">
        <v>1743.75</v>
      </c>
      <c r="L1021" s="4">
        <v>1743.75</v>
      </c>
      <c r="M1021" s="4">
        <v>1743.75</v>
      </c>
      <c r="N1021" s="4">
        <v>0</v>
      </c>
      <c r="O1021" s="4">
        <v>-1743.75</v>
      </c>
      <c r="P1021">
        <f>INDEX(Full1!J:J,MATCH(F1021,Full1!D:D,0))</f>
        <v>1743.75</v>
      </c>
      <c r="Q1021" s="6">
        <f t="shared" si="31"/>
        <v>0</v>
      </c>
    </row>
    <row r="1022" spans="1:17" hidden="1" x14ac:dyDescent="0.25">
      <c r="A1022" s="2">
        <v>2</v>
      </c>
      <c r="B1022" s="2">
        <v>43111</v>
      </c>
      <c r="C1022" s="2" t="s">
        <v>505</v>
      </c>
      <c r="D1022" s="2">
        <v>2279900</v>
      </c>
      <c r="E1022" s="2" t="s">
        <v>505</v>
      </c>
      <c r="F1022" s="2" t="str">
        <f t="shared" si="30"/>
        <v>2431112279900</v>
      </c>
      <c r="G1022" s="2" t="s">
        <v>68</v>
      </c>
      <c r="H1022" s="4">
        <v>1000</v>
      </c>
      <c r="I1022" s="4">
        <v>0</v>
      </c>
      <c r="J1022" s="4">
        <v>1000</v>
      </c>
      <c r="K1022" s="4">
        <v>488</v>
      </c>
      <c r="L1022" s="4">
        <v>488</v>
      </c>
      <c r="M1022" s="4">
        <v>488</v>
      </c>
      <c r="N1022" s="4">
        <v>0</v>
      </c>
      <c r="O1022" s="4">
        <v>512</v>
      </c>
      <c r="P1022">
        <f>INDEX(Full1!J:J,MATCH(F1022,Full1!D:D,0))</f>
        <v>488</v>
      </c>
      <c r="Q1022" s="6">
        <f t="shared" si="31"/>
        <v>0</v>
      </c>
    </row>
    <row r="1023" spans="1:17" hidden="1" x14ac:dyDescent="0.25">
      <c r="A1023" s="2">
        <v>2</v>
      </c>
      <c r="B1023" s="2">
        <v>43112</v>
      </c>
      <c r="C1023" s="2" t="s">
        <v>505</v>
      </c>
      <c r="D1023" s="2">
        <v>2020002</v>
      </c>
      <c r="E1023" s="2" t="s">
        <v>505</v>
      </c>
      <c r="F1023" s="2" t="str">
        <f t="shared" si="30"/>
        <v>2431122020002</v>
      </c>
      <c r="G1023" s="2" t="s">
        <v>139</v>
      </c>
      <c r="H1023" s="4">
        <v>5400</v>
      </c>
      <c r="I1023" s="4">
        <v>0</v>
      </c>
      <c r="J1023" s="4">
        <v>5400</v>
      </c>
      <c r="K1023" s="4">
        <v>5350</v>
      </c>
      <c r="L1023" s="4">
        <v>5350</v>
      </c>
      <c r="M1023" s="4">
        <v>5350</v>
      </c>
      <c r="N1023" s="4">
        <v>0</v>
      </c>
      <c r="O1023" s="4">
        <v>50</v>
      </c>
      <c r="P1023">
        <f>INDEX(Full1!J:J,MATCH(F1023,Full1!D:D,0))</f>
        <v>5350</v>
      </c>
      <c r="Q1023" s="6">
        <f t="shared" si="31"/>
        <v>0</v>
      </c>
    </row>
    <row r="1024" spans="1:17" hidden="1" x14ac:dyDescent="0.25">
      <c r="A1024" s="2">
        <v>2</v>
      </c>
      <c r="B1024" s="2">
        <v>43112</v>
      </c>
      <c r="C1024" s="2" t="s">
        <v>505</v>
      </c>
      <c r="D1024" s="2">
        <v>2030001</v>
      </c>
      <c r="E1024" s="2" t="s">
        <v>505</v>
      </c>
      <c r="F1024" s="2" t="str">
        <f t="shared" si="30"/>
        <v>2431122030001</v>
      </c>
      <c r="G1024" s="2" t="s">
        <v>149</v>
      </c>
      <c r="H1024" s="4">
        <v>9305</v>
      </c>
      <c r="I1024" s="4">
        <v>0</v>
      </c>
      <c r="J1024" s="4">
        <v>9305</v>
      </c>
      <c r="K1024" s="4">
        <v>9299.68</v>
      </c>
      <c r="L1024" s="4">
        <v>9299.68</v>
      </c>
      <c r="M1024" s="4">
        <v>9299.68</v>
      </c>
      <c r="N1024" s="4">
        <v>0</v>
      </c>
      <c r="O1024" s="4">
        <v>5.32</v>
      </c>
      <c r="P1024">
        <f>INDEX(Full1!J:J,MATCH(F1024,Full1!D:D,0))</f>
        <v>9299.68</v>
      </c>
      <c r="Q1024" s="6">
        <f t="shared" si="31"/>
        <v>0</v>
      </c>
    </row>
    <row r="1025" spans="1:17" hidden="1" x14ac:dyDescent="0.25">
      <c r="A1025" s="2">
        <v>2</v>
      </c>
      <c r="B1025" s="2">
        <v>43112</v>
      </c>
      <c r="C1025" s="2" t="s">
        <v>505</v>
      </c>
      <c r="D1025" s="2">
        <v>2211001</v>
      </c>
      <c r="E1025" s="2" t="s">
        <v>505</v>
      </c>
      <c r="F1025" s="2" t="str">
        <f t="shared" si="30"/>
        <v>2431122211001</v>
      </c>
      <c r="G1025" s="2" t="s">
        <v>76</v>
      </c>
      <c r="H1025" s="4">
        <v>400</v>
      </c>
      <c r="I1025" s="4">
        <v>0</v>
      </c>
      <c r="J1025" s="4">
        <v>400</v>
      </c>
      <c r="K1025" s="4">
        <v>0</v>
      </c>
      <c r="L1025" s="4">
        <v>0</v>
      </c>
      <c r="M1025" s="4">
        <v>0</v>
      </c>
      <c r="N1025" s="4">
        <v>0</v>
      </c>
      <c r="O1025" s="4">
        <v>400</v>
      </c>
      <c r="P1025">
        <f>INDEX(Full1!J:J,MATCH(F1025,Full1!D:D,0))</f>
        <v>0</v>
      </c>
      <c r="Q1025" s="6">
        <f t="shared" si="31"/>
        <v>0</v>
      </c>
    </row>
    <row r="1026" spans="1:17" hidden="1" x14ac:dyDescent="0.25">
      <c r="A1026" s="2">
        <v>2</v>
      </c>
      <c r="B1026" s="2">
        <v>43112</v>
      </c>
      <c r="C1026" s="2" t="s">
        <v>505</v>
      </c>
      <c r="D1026" s="2">
        <v>2219900</v>
      </c>
      <c r="E1026" s="2" t="s">
        <v>505</v>
      </c>
      <c r="F1026" s="2" t="str">
        <f t="shared" si="30"/>
        <v>2431122219900</v>
      </c>
      <c r="G1026" s="2" t="s">
        <v>152</v>
      </c>
      <c r="H1026" s="4">
        <v>1600</v>
      </c>
      <c r="I1026" s="4">
        <v>0</v>
      </c>
      <c r="J1026" s="4">
        <v>1600</v>
      </c>
      <c r="K1026" s="4">
        <v>2454.13</v>
      </c>
      <c r="L1026" s="4">
        <v>2454.13</v>
      </c>
      <c r="M1026" s="4">
        <v>2454.13</v>
      </c>
      <c r="N1026" s="4">
        <v>0</v>
      </c>
      <c r="O1026" s="4">
        <v>-854.13</v>
      </c>
      <c r="P1026">
        <f>INDEX(Full1!J:J,MATCH(F1026,Full1!D:D,0))</f>
        <v>2454.13</v>
      </c>
      <c r="Q1026" s="6">
        <f t="shared" si="31"/>
        <v>0</v>
      </c>
    </row>
    <row r="1027" spans="1:17" hidden="1" x14ac:dyDescent="0.25">
      <c r="A1027" s="2">
        <v>2</v>
      </c>
      <c r="B1027" s="2">
        <v>43112</v>
      </c>
      <c r="C1027" s="2" t="s">
        <v>505</v>
      </c>
      <c r="D1027" s="2">
        <v>2260101</v>
      </c>
      <c r="E1027" s="2" t="s">
        <v>505</v>
      </c>
      <c r="F1027" s="2" t="str">
        <f t="shared" ref="F1027:F1090" si="32">_xlfn.CONCAT(A1027,B1027,D1027)</f>
        <v>2431122260101</v>
      </c>
      <c r="G1027" s="2" t="s">
        <v>61</v>
      </c>
      <c r="H1027" s="4">
        <v>700</v>
      </c>
      <c r="I1027" s="4">
        <v>0</v>
      </c>
      <c r="J1027" s="4">
        <v>700</v>
      </c>
      <c r="K1027" s="4">
        <v>473.86</v>
      </c>
      <c r="L1027" s="4">
        <v>473.86</v>
      </c>
      <c r="M1027" s="4">
        <v>473.86</v>
      </c>
      <c r="N1027" s="4">
        <v>0</v>
      </c>
      <c r="O1027" s="4">
        <v>226.14</v>
      </c>
      <c r="P1027">
        <f>INDEX(Full1!J:J,MATCH(F1027,Full1!D:D,0))</f>
        <v>473.86</v>
      </c>
      <c r="Q1027" s="6">
        <f t="shared" ref="Q1027:Q1090" si="33">+L1027-P1027</f>
        <v>0</v>
      </c>
    </row>
    <row r="1028" spans="1:17" hidden="1" x14ac:dyDescent="0.25">
      <c r="A1028" s="2">
        <v>2</v>
      </c>
      <c r="B1028" s="2">
        <v>43112</v>
      </c>
      <c r="C1028" s="2" t="s">
        <v>505</v>
      </c>
      <c r="D1028" s="2">
        <v>2260201</v>
      </c>
      <c r="E1028" s="2" t="s">
        <v>505</v>
      </c>
      <c r="F1028" s="2" t="str">
        <f t="shared" si="32"/>
        <v>2431122260201</v>
      </c>
      <c r="G1028" s="2" t="s">
        <v>62</v>
      </c>
      <c r="H1028" s="4">
        <v>5000</v>
      </c>
      <c r="I1028" s="4">
        <v>0</v>
      </c>
      <c r="J1028" s="4">
        <v>5000</v>
      </c>
      <c r="K1028" s="4">
        <v>4809.13</v>
      </c>
      <c r="L1028" s="4">
        <v>4809.13</v>
      </c>
      <c r="M1028" s="4">
        <v>4809.13</v>
      </c>
      <c r="N1028" s="4">
        <v>0</v>
      </c>
      <c r="O1028" s="4">
        <v>190.87</v>
      </c>
      <c r="P1028">
        <f>INDEX(Full1!J:J,MATCH(F1028,Full1!D:D,0))</f>
        <v>4809.13</v>
      </c>
      <c r="Q1028" s="6">
        <f t="shared" si="33"/>
        <v>0</v>
      </c>
    </row>
    <row r="1029" spans="1:17" hidden="1" x14ac:dyDescent="0.25">
      <c r="A1029" s="2">
        <v>2</v>
      </c>
      <c r="B1029" s="2">
        <v>43112</v>
      </c>
      <c r="C1029" s="2" t="s">
        <v>505</v>
      </c>
      <c r="D1029" s="2">
        <v>2269900</v>
      </c>
      <c r="E1029" s="2" t="s">
        <v>505</v>
      </c>
      <c r="F1029" s="2" t="str">
        <f t="shared" si="32"/>
        <v>2431122269900</v>
      </c>
      <c r="G1029" s="2" t="s">
        <v>153</v>
      </c>
      <c r="H1029" s="4">
        <v>0</v>
      </c>
      <c r="I1029" s="4">
        <v>0</v>
      </c>
      <c r="J1029" s="4">
        <v>0</v>
      </c>
      <c r="K1029" s="4">
        <v>113.46</v>
      </c>
      <c r="L1029" s="4">
        <v>113.46</v>
      </c>
      <c r="M1029" s="4">
        <v>113.46</v>
      </c>
      <c r="N1029" s="4">
        <v>0</v>
      </c>
      <c r="O1029" s="4">
        <v>-113.46</v>
      </c>
      <c r="P1029">
        <f>INDEX(Full1!J:J,MATCH(F1029,Full1!D:D,0))</f>
        <v>113.46</v>
      </c>
      <c r="Q1029" s="6">
        <f t="shared" si="33"/>
        <v>0</v>
      </c>
    </row>
    <row r="1030" spans="1:17" hidden="1" x14ac:dyDescent="0.25">
      <c r="A1030" s="2">
        <v>2</v>
      </c>
      <c r="B1030" s="2">
        <v>43112</v>
      </c>
      <c r="C1030" s="2" t="s">
        <v>505</v>
      </c>
      <c r="D1030" s="2">
        <v>2269902</v>
      </c>
      <c r="E1030" s="2" t="s">
        <v>505</v>
      </c>
      <c r="F1030" s="2" t="str">
        <f t="shared" si="32"/>
        <v>2431122269902</v>
      </c>
      <c r="G1030" s="2" t="s">
        <v>151</v>
      </c>
      <c r="H1030" s="4">
        <v>5000</v>
      </c>
      <c r="I1030" s="4">
        <v>0</v>
      </c>
      <c r="J1030" s="4">
        <v>5000</v>
      </c>
      <c r="K1030" s="4">
        <v>6006.4</v>
      </c>
      <c r="L1030" s="4">
        <v>6006.4</v>
      </c>
      <c r="M1030" s="4">
        <v>6006.4</v>
      </c>
      <c r="N1030" s="4">
        <v>0</v>
      </c>
      <c r="O1030" s="4">
        <v>-1006.4</v>
      </c>
      <c r="P1030">
        <f>INDEX(Full1!J:J,MATCH(F1030,Full1!D:D,0))</f>
        <v>6006.4</v>
      </c>
      <c r="Q1030" s="6">
        <f t="shared" si="33"/>
        <v>0</v>
      </c>
    </row>
    <row r="1031" spans="1:17" hidden="1" x14ac:dyDescent="0.25">
      <c r="A1031" s="2">
        <v>2</v>
      </c>
      <c r="B1031" s="2">
        <v>43112</v>
      </c>
      <c r="C1031" s="2" t="s">
        <v>505</v>
      </c>
      <c r="D1031" s="2">
        <v>2270101</v>
      </c>
      <c r="E1031" s="2" t="s">
        <v>505</v>
      </c>
      <c r="F1031" s="2" t="str">
        <f t="shared" si="32"/>
        <v>2431122270101</v>
      </c>
      <c r="G1031" s="2" t="s">
        <v>66</v>
      </c>
      <c r="H1031" s="4">
        <v>3200</v>
      </c>
      <c r="I1031" s="4">
        <v>0</v>
      </c>
      <c r="J1031" s="4">
        <v>3200</v>
      </c>
      <c r="K1031" s="4">
        <v>1237.5</v>
      </c>
      <c r="L1031" s="4">
        <v>1237.5</v>
      </c>
      <c r="M1031" s="4">
        <v>1237.5</v>
      </c>
      <c r="N1031" s="4">
        <v>0</v>
      </c>
      <c r="O1031" s="4">
        <v>1962.5</v>
      </c>
      <c r="P1031">
        <f>INDEX(Full1!J:J,MATCH(F1031,Full1!D:D,0))</f>
        <v>1237.5</v>
      </c>
      <c r="Q1031" s="6">
        <f t="shared" si="33"/>
        <v>0</v>
      </c>
    </row>
    <row r="1032" spans="1:17" hidden="1" x14ac:dyDescent="0.25">
      <c r="A1032" s="2">
        <v>2</v>
      </c>
      <c r="B1032" s="2">
        <v>43112</v>
      </c>
      <c r="C1032" s="2" t="s">
        <v>505</v>
      </c>
      <c r="D1032" s="2">
        <v>2279900</v>
      </c>
      <c r="E1032" s="2" t="s">
        <v>505</v>
      </c>
      <c r="F1032" s="2" t="str">
        <f t="shared" si="32"/>
        <v>2431122279900</v>
      </c>
      <c r="G1032" s="2" t="s">
        <v>68</v>
      </c>
      <c r="H1032" s="4">
        <v>1000</v>
      </c>
      <c r="I1032" s="4">
        <v>0</v>
      </c>
      <c r="J1032" s="4">
        <v>1000</v>
      </c>
      <c r="K1032" s="4">
        <v>0</v>
      </c>
      <c r="L1032" s="4">
        <v>0</v>
      </c>
      <c r="M1032" s="4">
        <v>0</v>
      </c>
      <c r="N1032" s="4">
        <v>0</v>
      </c>
      <c r="O1032" s="4">
        <v>1000</v>
      </c>
      <c r="P1032">
        <f>INDEX(Full1!J:J,MATCH(F1032,Full1!D:D,0))</f>
        <v>0</v>
      </c>
      <c r="Q1032" s="6">
        <f t="shared" si="33"/>
        <v>0</v>
      </c>
    </row>
    <row r="1033" spans="1:17" hidden="1" x14ac:dyDescent="0.25">
      <c r="A1033" s="2">
        <v>2</v>
      </c>
      <c r="B1033" s="2">
        <v>43113</v>
      </c>
      <c r="C1033" s="2" t="s">
        <v>505</v>
      </c>
      <c r="D1033" s="2">
        <v>2260201</v>
      </c>
      <c r="E1033" s="2" t="s">
        <v>505</v>
      </c>
      <c r="F1033" s="2" t="str">
        <f t="shared" si="32"/>
        <v>2431132260201</v>
      </c>
      <c r="G1033" s="2" t="s">
        <v>62</v>
      </c>
      <c r="H1033" s="4">
        <v>700</v>
      </c>
      <c r="I1033" s="4">
        <v>0</v>
      </c>
      <c r="J1033" s="4">
        <v>700</v>
      </c>
      <c r="K1033" s="4">
        <v>0</v>
      </c>
      <c r="L1033" s="4">
        <v>0</v>
      </c>
      <c r="M1033" s="4">
        <v>0</v>
      </c>
      <c r="N1033" s="4">
        <v>0</v>
      </c>
      <c r="O1033" s="4">
        <v>700</v>
      </c>
      <c r="P1033">
        <f>INDEX(Full1!J:J,MATCH(F1033,Full1!D:D,0))</f>
        <v>0</v>
      </c>
      <c r="Q1033" s="6">
        <f t="shared" si="33"/>
        <v>0</v>
      </c>
    </row>
    <row r="1034" spans="1:17" hidden="1" x14ac:dyDescent="0.25">
      <c r="A1034" s="2">
        <v>2</v>
      </c>
      <c r="B1034" s="2">
        <v>43113</v>
      </c>
      <c r="C1034" s="2" t="s">
        <v>505</v>
      </c>
      <c r="D1034" s="2">
        <v>2269900</v>
      </c>
      <c r="E1034" s="2" t="s">
        <v>505</v>
      </c>
      <c r="F1034" s="2" t="str">
        <f t="shared" si="32"/>
        <v>2431132269900</v>
      </c>
      <c r="G1034" s="2" t="s">
        <v>65</v>
      </c>
      <c r="H1034" s="4">
        <v>5000</v>
      </c>
      <c r="I1034" s="4">
        <v>0</v>
      </c>
      <c r="J1034" s="4">
        <v>5000</v>
      </c>
      <c r="K1034" s="4">
        <v>423.5</v>
      </c>
      <c r="L1034" s="4">
        <v>237.87</v>
      </c>
      <c r="M1034" s="4">
        <v>237.87</v>
      </c>
      <c r="N1034" s="4">
        <v>0</v>
      </c>
      <c r="O1034" s="4">
        <v>4762.13</v>
      </c>
      <c r="P1034">
        <f>INDEX(Full1!J:J,MATCH(F1034,Full1!D:D,0))</f>
        <v>237.87</v>
      </c>
      <c r="Q1034" s="6">
        <f t="shared" si="33"/>
        <v>0</v>
      </c>
    </row>
    <row r="1035" spans="1:17" hidden="1" x14ac:dyDescent="0.25">
      <c r="A1035" s="2">
        <v>2</v>
      </c>
      <c r="B1035" s="2">
        <v>43113</v>
      </c>
      <c r="C1035" s="2" t="s">
        <v>505</v>
      </c>
      <c r="D1035" s="2">
        <v>2269905</v>
      </c>
      <c r="E1035" s="2" t="s">
        <v>505</v>
      </c>
      <c r="F1035" s="2" t="str">
        <f t="shared" si="32"/>
        <v>2431132269905</v>
      </c>
      <c r="G1035" s="2" t="s">
        <v>154</v>
      </c>
      <c r="H1035" s="4">
        <v>2000</v>
      </c>
      <c r="I1035" s="4">
        <v>0</v>
      </c>
      <c r="J1035" s="4">
        <v>2000</v>
      </c>
      <c r="K1035" s="4">
        <v>0</v>
      </c>
      <c r="L1035" s="4">
        <v>0</v>
      </c>
      <c r="M1035" s="4">
        <v>0</v>
      </c>
      <c r="N1035" s="4">
        <v>0</v>
      </c>
      <c r="O1035" s="4">
        <v>2000</v>
      </c>
      <c r="P1035">
        <f>INDEX(Full1!J:J,MATCH(F1035,Full1!D:D,0))</f>
        <v>0</v>
      </c>
      <c r="Q1035" s="6">
        <f t="shared" si="33"/>
        <v>0</v>
      </c>
    </row>
    <row r="1036" spans="1:17" hidden="1" x14ac:dyDescent="0.25">
      <c r="A1036" s="2">
        <v>2</v>
      </c>
      <c r="B1036" s="2">
        <v>43113</v>
      </c>
      <c r="C1036" s="2" t="s">
        <v>507</v>
      </c>
      <c r="D1036" s="2">
        <v>4800058</v>
      </c>
      <c r="E1036" s="2" t="s">
        <v>507</v>
      </c>
      <c r="F1036" s="2" t="str">
        <f t="shared" si="32"/>
        <v>2431134800058</v>
      </c>
      <c r="G1036" s="2" t="s">
        <v>155</v>
      </c>
      <c r="H1036" s="4">
        <v>2000</v>
      </c>
      <c r="I1036" s="4">
        <v>0</v>
      </c>
      <c r="J1036" s="4">
        <v>2000</v>
      </c>
      <c r="K1036" s="4">
        <v>2000</v>
      </c>
      <c r="L1036" s="4">
        <v>2000</v>
      </c>
      <c r="M1036" s="4">
        <v>2000</v>
      </c>
      <c r="N1036" s="4">
        <v>0</v>
      </c>
      <c r="O1036" s="4">
        <v>0</v>
      </c>
      <c r="P1036">
        <f>INDEX(Full1!J:J,MATCH(F1036,Full1!D:D,0))</f>
        <v>2000</v>
      </c>
      <c r="Q1036" s="6">
        <f t="shared" si="33"/>
        <v>0</v>
      </c>
    </row>
    <row r="1037" spans="1:17" hidden="1" x14ac:dyDescent="0.25">
      <c r="A1037" s="2">
        <v>2</v>
      </c>
      <c r="B1037" s="2">
        <v>43113</v>
      </c>
      <c r="C1037" s="2" t="s">
        <v>507</v>
      </c>
      <c r="D1037" s="2">
        <v>4800141</v>
      </c>
      <c r="E1037" s="2" t="s">
        <v>507</v>
      </c>
      <c r="F1037" s="2" t="str">
        <f t="shared" si="32"/>
        <v>2431134800141</v>
      </c>
      <c r="G1037" s="2" t="s">
        <v>156</v>
      </c>
      <c r="H1037" s="4">
        <v>10000</v>
      </c>
      <c r="I1037" s="4">
        <v>0</v>
      </c>
      <c r="J1037" s="4">
        <v>10000</v>
      </c>
      <c r="K1037" s="4">
        <v>10000</v>
      </c>
      <c r="L1037" s="4">
        <v>9908.52</v>
      </c>
      <c r="M1037" s="4">
        <v>9908.52</v>
      </c>
      <c r="N1037" s="4">
        <v>0</v>
      </c>
      <c r="O1037" s="4">
        <v>91.48</v>
      </c>
      <c r="P1037">
        <f>INDEX(Full1!J:J,MATCH(F1037,Full1!D:D,0))</f>
        <v>9908.52</v>
      </c>
      <c r="Q1037" s="6">
        <f t="shared" si="33"/>
        <v>0</v>
      </c>
    </row>
    <row r="1038" spans="1:17" hidden="1" x14ac:dyDescent="0.25">
      <c r="A1038" s="2">
        <v>2</v>
      </c>
      <c r="B1038" s="2">
        <v>43114</v>
      </c>
      <c r="C1038" s="2" t="s">
        <v>505</v>
      </c>
      <c r="D1038" s="2">
        <v>2030001</v>
      </c>
      <c r="E1038" s="2" t="s">
        <v>505</v>
      </c>
      <c r="F1038" s="2" t="str">
        <f t="shared" si="32"/>
        <v>2431142030001</v>
      </c>
      <c r="G1038" s="2" t="s">
        <v>149</v>
      </c>
      <c r="H1038" s="4">
        <v>4500</v>
      </c>
      <c r="I1038" s="4">
        <v>0</v>
      </c>
      <c r="J1038" s="4">
        <v>4500</v>
      </c>
      <c r="K1038" s="4">
        <v>2820</v>
      </c>
      <c r="L1038" s="4">
        <v>2820</v>
      </c>
      <c r="M1038" s="4">
        <v>2820</v>
      </c>
      <c r="N1038" s="4">
        <v>0</v>
      </c>
      <c r="O1038" s="4">
        <v>1680</v>
      </c>
      <c r="P1038">
        <f>INDEX(Full1!J:J,MATCH(F1038,Full1!D:D,0))</f>
        <v>2820</v>
      </c>
      <c r="Q1038" s="6">
        <f t="shared" si="33"/>
        <v>0</v>
      </c>
    </row>
    <row r="1039" spans="1:17" hidden="1" x14ac:dyDescent="0.25">
      <c r="A1039" s="2">
        <v>2</v>
      </c>
      <c r="B1039" s="2">
        <v>43114</v>
      </c>
      <c r="C1039" s="2" t="s">
        <v>505</v>
      </c>
      <c r="D1039" s="2">
        <v>2211001</v>
      </c>
      <c r="E1039" s="2" t="s">
        <v>505</v>
      </c>
      <c r="F1039" s="2" t="str">
        <f t="shared" si="32"/>
        <v>2431142211001</v>
      </c>
      <c r="G1039" s="2" t="s">
        <v>76</v>
      </c>
      <c r="H1039" s="4">
        <v>170</v>
      </c>
      <c r="I1039" s="4">
        <v>0</v>
      </c>
      <c r="J1039" s="4">
        <v>170</v>
      </c>
      <c r="K1039" s="4">
        <v>0</v>
      </c>
      <c r="L1039" s="4">
        <v>0</v>
      </c>
      <c r="M1039" s="4">
        <v>0</v>
      </c>
      <c r="N1039" s="4">
        <v>0</v>
      </c>
      <c r="O1039" s="4">
        <v>170</v>
      </c>
      <c r="P1039">
        <f>INDEX(Full1!J:J,MATCH(F1039,Full1!D:D,0))</f>
        <v>0</v>
      </c>
      <c r="Q1039" s="6">
        <f t="shared" si="33"/>
        <v>0</v>
      </c>
    </row>
    <row r="1040" spans="1:17" hidden="1" x14ac:dyDescent="0.25">
      <c r="A1040" s="2">
        <v>2</v>
      </c>
      <c r="B1040" s="2">
        <v>43114</v>
      </c>
      <c r="C1040" s="2" t="s">
        <v>505</v>
      </c>
      <c r="D1040" s="2">
        <v>2219900</v>
      </c>
      <c r="E1040" s="2" t="s">
        <v>505</v>
      </c>
      <c r="F1040" s="2" t="str">
        <f t="shared" si="32"/>
        <v>2431142219900</v>
      </c>
      <c r="G1040" s="2" t="s">
        <v>152</v>
      </c>
      <c r="H1040" s="4">
        <v>1700</v>
      </c>
      <c r="I1040" s="4">
        <v>0</v>
      </c>
      <c r="J1040" s="4">
        <v>1700</v>
      </c>
      <c r="K1040" s="4">
        <v>2443.91</v>
      </c>
      <c r="L1040" s="4">
        <v>2443.91</v>
      </c>
      <c r="M1040" s="4">
        <v>2443.91</v>
      </c>
      <c r="N1040" s="4">
        <v>0</v>
      </c>
      <c r="O1040" s="4">
        <v>-743.91</v>
      </c>
      <c r="P1040">
        <f>INDEX(Full1!J:J,MATCH(F1040,Full1!D:D,0))</f>
        <v>2443.91</v>
      </c>
      <c r="Q1040" s="6">
        <f t="shared" si="33"/>
        <v>0</v>
      </c>
    </row>
    <row r="1041" spans="1:17" hidden="1" x14ac:dyDescent="0.25">
      <c r="A1041" s="2">
        <v>2</v>
      </c>
      <c r="B1041" s="2">
        <v>43114</v>
      </c>
      <c r="C1041" s="2" t="s">
        <v>505</v>
      </c>
      <c r="D1041" s="2">
        <v>2260101</v>
      </c>
      <c r="E1041" s="2" t="s">
        <v>505</v>
      </c>
      <c r="F1041" s="2" t="str">
        <f t="shared" si="32"/>
        <v>2431142260101</v>
      </c>
      <c r="G1041" s="2" t="s">
        <v>61</v>
      </c>
      <c r="H1041" s="4">
        <v>400</v>
      </c>
      <c r="I1041" s="4">
        <v>0</v>
      </c>
      <c r="J1041" s="4">
        <v>400</v>
      </c>
      <c r="K1041" s="4">
        <v>401.21</v>
      </c>
      <c r="L1041" s="4">
        <v>401.21</v>
      </c>
      <c r="M1041" s="4">
        <v>401.21</v>
      </c>
      <c r="N1041" s="4">
        <v>0</v>
      </c>
      <c r="O1041" s="4">
        <v>-1.21</v>
      </c>
      <c r="P1041">
        <f>INDEX(Full1!J:J,MATCH(F1041,Full1!D:D,0))</f>
        <v>401.21</v>
      </c>
      <c r="Q1041" s="6">
        <f t="shared" si="33"/>
        <v>0</v>
      </c>
    </row>
    <row r="1042" spans="1:17" hidden="1" x14ac:dyDescent="0.25">
      <c r="A1042" s="2">
        <v>2</v>
      </c>
      <c r="B1042" s="2">
        <v>43114</v>
      </c>
      <c r="C1042" s="2" t="s">
        <v>505</v>
      </c>
      <c r="D1042" s="2">
        <v>2260201</v>
      </c>
      <c r="E1042" s="2" t="s">
        <v>505</v>
      </c>
      <c r="F1042" s="2" t="str">
        <f t="shared" si="32"/>
        <v>2431142260201</v>
      </c>
      <c r="G1042" s="2" t="s">
        <v>62</v>
      </c>
      <c r="H1042" s="4">
        <v>6500</v>
      </c>
      <c r="I1042" s="4">
        <v>0</v>
      </c>
      <c r="J1042" s="4">
        <v>6500</v>
      </c>
      <c r="K1042" s="4">
        <v>6216.6</v>
      </c>
      <c r="L1042" s="4">
        <v>6216.6</v>
      </c>
      <c r="M1042" s="4">
        <v>6216.6</v>
      </c>
      <c r="N1042" s="4">
        <v>0</v>
      </c>
      <c r="O1042" s="4">
        <v>283.39999999999998</v>
      </c>
      <c r="P1042">
        <f>INDEX(Full1!J:J,MATCH(F1042,Full1!D:D,0))</f>
        <v>6216.6</v>
      </c>
      <c r="Q1042" s="6">
        <f t="shared" si="33"/>
        <v>0</v>
      </c>
    </row>
    <row r="1043" spans="1:17" hidden="1" x14ac:dyDescent="0.25">
      <c r="A1043" s="2">
        <v>2</v>
      </c>
      <c r="B1043" s="2">
        <v>43114</v>
      </c>
      <c r="C1043" s="2" t="s">
        <v>505</v>
      </c>
      <c r="D1043" s="2">
        <v>2269900</v>
      </c>
      <c r="E1043" s="2" t="s">
        <v>505</v>
      </c>
      <c r="F1043" s="2" t="str">
        <f t="shared" si="32"/>
        <v>2431142269900</v>
      </c>
      <c r="G1043" s="2" t="s">
        <v>65</v>
      </c>
      <c r="H1043" s="4">
        <v>800</v>
      </c>
      <c r="I1043" s="4">
        <v>0</v>
      </c>
      <c r="J1043" s="4">
        <v>800</v>
      </c>
      <c r="K1043" s="4">
        <v>422</v>
      </c>
      <c r="L1043" s="4">
        <v>422</v>
      </c>
      <c r="M1043" s="4">
        <v>422</v>
      </c>
      <c r="N1043" s="4">
        <v>0</v>
      </c>
      <c r="O1043" s="4">
        <v>378</v>
      </c>
      <c r="P1043">
        <f>INDEX(Full1!J:J,MATCH(F1043,Full1!D:D,0))</f>
        <v>422</v>
      </c>
      <c r="Q1043" s="6">
        <f t="shared" si="33"/>
        <v>0</v>
      </c>
    </row>
    <row r="1044" spans="1:17" hidden="1" x14ac:dyDescent="0.25">
      <c r="A1044" s="2">
        <v>2</v>
      </c>
      <c r="B1044" s="2">
        <v>43114</v>
      </c>
      <c r="C1044" s="2" t="s">
        <v>505</v>
      </c>
      <c r="D1044" s="2">
        <v>2270101</v>
      </c>
      <c r="E1044" s="2" t="s">
        <v>505</v>
      </c>
      <c r="F1044" s="2" t="str">
        <f t="shared" si="32"/>
        <v>2431142270101</v>
      </c>
      <c r="G1044" s="2" t="s">
        <v>66</v>
      </c>
      <c r="H1044" s="4">
        <v>2600</v>
      </c>
      <c r="I1044" s="4">
        <v>0</v>
      </c>
      <c r="J1044" s="4">
        <v>2600</v>
      </c>
      <c r="K1044" s="4">
        <v>2566.8000000000002</v>
      </c>
      <c r="L1044" s="4">
        <v>2566.8000000000002</v>
      </c>
      <c r="M1044" s="4">
        <v>2566.8000000000002</v>
      </c>
      <c r="N1044" s="4">
        <v>0</v>
      </c>
      <c r="O1044" s="4">
        <v>33.200000000000003</v>
      </c>
      <c r="P1044">
        <f>INDEX(Full1!J:J,MATCH(F1044,Full1!D:D,0))</f>
        <v>2566.8000000000002</v>
      </c>
      <c r="Q1044" s="6">
        <f t="shared" si="33"/>
        <v>0</v>
      </c>
    </row>
    <row r="1045" spans="1:17" hidden="1" x14ac:dyDescent="0.25">
      <c r="A1045" s="2">
        <v>2</v>
      </c>
      <c r="B1045" s="2">
        <v>43114</v>
      </c>
      <c r="C1045" s="2" t="s">
        <v>505</v>
      </c>
      <c r="D1045" s="2">
        <v>2279900</v>
      </c>
      <c r="E1045" s="2" t="s">
        <v>505</v>
      </c>
      <c r="F1045" s="2" t="str">
        <f t="shared" si="32"/>
        <v>2431142279900</v>
      </c>
      <c r="G1045" s="2" t="s">
        <v>68</v>
      </c>
      <c r="H1045" s="4">
        <v>830</v>
      </c>
      <c r="I1045" s="4">
        <v>0</v>
      </c>
      <c r="J1045" s="4">
        <v>830</v>
      </c>
      <c r="K1045" s="4">
        <v>0</v>
      </c>
      <c r="L1045" s="4">
        <v>0</v>
      </c>
      <c r="M1045" s="4">
        <v>0</v>
      </c>
      <c r="N1045" s="4">
        <v>0</v>
      </c>
      <c r="O1045" s="4">
        <v>830</v>
      </c>
      <c r="P1045">
        <f>INDEX(Full1!J:J,MATCH(F1045,Full1!D:D,0))</f>
        <v>0</v>
      </c>
      <c r="Q1045" s="6">
        <f t="shared" si="33"/>
        <v>0</v>
      </c>
    </row>
    <row r="1046" spans="1:17" hidden="1" x14ac:dyDescent="0.25">
      <c r="A1046" s="2">
        <v>2</v>
      </c>
      <c r="B1046" s="2">
        <v>43114</v>
      </c>
      <c r="C1046" s="2" t="s">
        <v>507</v>
      </c>
      <c r="D1046" s="2">
        <v>4800103</v>
      </c>
      <c r="E1046" s="2" t="s">
        <v>507</v>
      </c>
      <c r="F1046" s="2" t="str">
        <f t="shared" si="32"/>
        <v>2431144800103</v>
      </c>
      <c r="G1046" s="2" t="s">
        <v>157</v>
      </c>
      <c r="H1046" s="4">
        <v>2000</v>
      </c>
      <c r="I1046" s="4">
        <v>0</v>
      </c>
      <c r="J1046" s="4">
        <v>2000</v>
      </c>
      <c r="K1046" s="4">
        <v>2000</v>
      </c>
      <c r="L1046" s="4">
        <v>2000</v>
      </c>
      <c r="M1046" s="4">
        <v>2000</v>
      </c>
      <c r="N1046" s="4">
        <v>0</v>
      </c>
      <c r="O1046" s="4">
        <v>0</v>
      </c>
      <c r="P1046">
        <f>INDEX(Full1!J:J,MATCH(F1046,Full1!D:D,0))</f>
        <v>2000</v>
      </c>
      <c r="Q1046" s="6">
        <f t="shared" si="33"/>
        <v>0</v>
      </c>
    </row>
    <row r="1047" spans="1:17" hidden="1" x14ac:dyDescent="0.25">
      <c r="A1047" s="2">
        <v>2</v>
      </c>
      <c r="B1047" s="2">
        <v>43301</v>
      </c>
      <c r="C1047" s="2" t="s">
        <v>505</v>
      </c>
      <c r="D1047" s="2">
        <v>2130001</v>
      </c>
      <c r="E1047" s="2" t="s">
        <v>505</v>
      </c>
      <c r="F1047" s="2" t="str">
        <f t="shared" si="32"/>
        <v>2433012130001</v>
      </c>
      <c r="G1047" s="2" t="s">
        <v>74</v>
      </c>
      <c r="H1047" s="4">
        <v>2000</v>
      </c>
      <c r="I1047" s="4">
        <v>0</v>
      </c>
      <c r="J1047" s="4">
        <v>2000</v>
      </c>
      <c r="K1047" s="4">
        <v>3780.92</v>
      </c>
      <c r="L1047" s="4">
        <v>3780.92</v>
      </c>
      <c r="M1047" s="4">
        <v>3780.92</v>
      </c>
      <c r="N1047" s="4">
        <v>0</v>
      </c>
      <c r="O1047" s="4">
        <v>-1780.92</v>
      </c>
      <c r="P1047">
        <f>INDEX(Full1!J:J,MATCH(F1047,Full1!D:D,0))</f>
        <v>3780.92</v>
      </c>
      <c r="Q1047" s="6">
        <f t="shared" si="33"/>
        <v>0</v>
      </c>
    </row>
    <row r="1048" spans="1:17" hidden="1" x14ac:dyDescent="0.25">
      <c r="A1048" s="2">
        <v>2</v>
      </c>
      <c r="B1048" s="2">
        <v>43301</v>
      </c>
      <c r="C1048" s="2" t="s">
        <v>505</v>
      </c>
      <c r="D1048" s="2">
        <v>2200001</v>
      </c>
      <c r="E1048" s="2" t="s">
        <v>505</v>
      </c>
      <c r="F1048" s="2" t="str">
        <f t="shared" si="32"/>
        <v>2433012200001</v>
      </c>
      <c r="G1048" s="2" t="s">
        <v>37</v>
      </c>
      <c r="H1048" s="4">
        <v>60</v>
      </c>
      <c r="I1048" s="4">
        <v>0</v>
      </c>
      <c r="J1048" s="4">
        <v>60</v>
      </c>
      <c r="K1048" s="4">
        <v>77.69</v>
      </c>
      <c r="L1048" s="4">
        <v>77.69</v>
      </c>
      <c r="M1048" s="4">
        <v>77.69</v>
      </c>
      <c r="N1048" s="4">
        <v>0</v>
      </c>
      <c r="O1048" s="4">
        <v>-17.690000000000001</v>
      </c>
      <c r="P1048">
        <f>INDEX(Full1!J:J,MATCH(F1048,Full1!D:D,0))</f>
        <v>77.69</v>
      </c>
      <c r="Q1048" s="6">
        <f t="shared" si="33"/>
        <v>0</v>
      </c>
    </row>
    <row r="1049" spans="1:17" hidden="1" x14ac:dyDescent="0.25">
      <c r="A1049" s="2">
        <v>2</v>
      </c>
      <c r="B1049" s="2">
        <v>43301</v>
      </c>
      <c r="C1049" s="2" t="s">
        <v>505</v>
      </c>
      <c r="D1049" s="2">
        <v>2210501</v>
      </c>
      <c r="E1049" s="2" t="s">
        <v>505</v>
      </c>
      <c r="F1049" s="2" t="str">
        <f t="shared" si="32"/>
        <v>2433012210501</v>
      </c>
      <c r="G1049" s="2" t="s">
        <v>108</v>
      </c>
      <c r="H1049" s="4">
        <v>100</v>
      </c>
      <c r="I1049" s="4">
        <v>0</v>
      </c>
      <c r="J1049" s="4">
        <v>100</v>
      </c>
      <c r="K1049" s="4">
        <v>0</v>
      </c>
      <c r="L1049" s="4">
        <v>0</v>
      </c>
      <c r="M1049" s="4">
        <v>0</v>
      </c>
      <c r="N1049" s="4">
        <v>0</v>
      </c>
      <c r="O1049" s="4">
        <v>100</v>
      </c>
      <c r="P1049">
        <f>INDEX(Full1!J:J,MATCH(F1049,Full1!D:D,0))</f>
        <v>0</v>
      </c>
      <c r="Q1049" s="6">
        <f t="shared" si="33"/>
        <v>0</v>
      </c>
    </row>
    <row r="1050" spans="1:17" hidden="1" x14ac:dyDescent="0.25">
      <c r="A1050" s="2">
        <v>2</v>
      </c>
      <c r="B1050" s="2">
        <v>43301</v>
      </c>
      <c r="C1050" s="2" t="s">
        <v>505</v>
      </c>
      <c r="D1050" s="2">
        <v>2260201</v>
      </c>
      <c r="E1050" s="2" t="s">
        <v>505</v>
      </c>
      <c r="F1050" s="2" t="str">
        <f t="shared" si="32"/>
        <v>2433012260201</v>
      </c>
      <c r="G1050" s="2" t="s">
        <v>158</v>
      </c>
      <c r="H1050" s="4">
        <v>0</v>
      </c>
      <c r="I1050" s="4">
        <v>0</v>
      </c>
      <c r="J1050" s="4">
        <v>0</v>
      </c>
      <c r="K1050" s="4">
        <v>551.07000000000005</v>
      </c>
      <c r="L1050" s="4">
        <v>551.07000000000005</v>
      </c>
      <c r="M1050" s="4">
        <v>551.07000000000005</v>
      </c>
      <c r="N1050" s="4">
        <v>0</v>
      </c>
      <c r="O1050" s="4">
        <v>-551.07000000000005</v>
      </c>
      <c r="P1050">
        <f>INDEX(Full1!J:J,MATCH(F1050,Full1!D:D,0))</f>
        <v>551.07000000000005</v>
      </c>
      <c r="Q1050" s="6">
        <f t="shared" si="33"/>
        <v>0</v>
      </c>
    </row>
    <row r="1051" spans="1:17" hidden="1" x14ac:dyDescent="0.25">
      <c r="A1051" s="2">
        <v>2</v>
      </c>
      <c r="B1051" s="2">
        <v>44110</v>
      </c>
      <c r="C1051" s="2" t="s">
        <v>505</v>
      </c>
      <c r="D1051" s="2">
        <v>2211001</v>
      </c>
      <c r="E1051" s="2" t="s">
        <v>505</v>
      </c>
      <c r="F1051" s="2" t="str">
        <f t="shared" si="32"/>
        <v>2441102211001</v>
      </c>
      <c r="G1051" s="2" t="s">
        <v>76</v>
      </c>
      <c r="H1051" s="4">
        <v>95</v>
      </c>
      <c r="I1051" s="4">
        <v>0</v>
      </c>
      <c r="J1051" s="4">
        <v>95</v>
      </c>
      <c r="K1051" s="4">
        <v>0</v>
      </c>
      <c r="L1051" s="4">
        <v>0</v>
      </c>
      <c r="M1051" s="4">
        <v>0</v>
      </c>
      <c r="N1051" s="4">
        <v>0</v>
      </c>
      <c r="O1051" s="4">
        <v>95</v>
      </c>
      <c r="P1051">
        <f>INDEX(Full1!J:J,MATCH(F1051,Full1!D:D,0))</f>
        <v>0</v>
      </c>
      <c r="Q1051" s="6">
        <f t="shared" si="33"/>
        <v>0</v>
      </c>
    </row>
    <row r="1052" spans="1:17" hidden="1" x14ac:dyDescent="0.25">
      <c r="A1052" s="2">
        <v>2</v>
      </c>
      <c r="B1052" s="2">
        <v>44110</v>
      </c>
      <c r="C1052" s="2" t="s">
        <v>507</v>
      </c>
      <c r="D1052" s="2">
        <v>4670002</v>
      </c>
      <c r="E1052" s="2" t="s">
        <v>507</v>
      </c>
      <c r="F1052" s="2" t="str">
        <f t="shared" si="32"/>
        <v>2441104670002</v>
      </c>
      <c r="G1052" s="2" t="s">
        <v>159</v>
      </c>
      <c r="H1052" s="4">
        <v>18000</v>
      </c>
      <c r="I1052" s="4">
        <v>14000</v>
      </c>
      <c r="J1052" s="4">
        <v>32000</v>
      </c>
      <c r="K1052" s="4">
        <v>17574.68</v>
      </c>
      <c r="L1052" s="4">
        <v>17574.68</v>
      </c>
      <c r="M1052" s="4">
        <v>17574.68</v>
      </c>
      <c r="N1052" s="4">
        <v>0</v>
      </c>
      <c r="O1052" s="4">
        <v>14425.32</v>
      </c>
      <c r="P1052">
        <f>INDEX(Full1!J:J,MATCH(F1052,Full1!D:D,0))</f>
        <v>17574.68</v>
      </c>
      <c r="Q1052" s="6">
        <f t="shared" si="33"/>
        <v>0</v>
      </c>
    </row>
    <row r="1053" spans="1:17" hidden="1" x14ac:dyDescent="0.25">
      <c r="A1053" s="2">
        <v>2</v>
      </c>
      <c r="B1053" s="2">
        <v>44110</v>
      </c>
      <c r="C1053" s="2" t="s">
        <v>507</v>
      </c>
      <c r="D1053" s="2">
        <v>4720001</v>
      </c>
      <c r="E1053" s="2" t="s">
        <v>507</v>
      </c>
      <c r="F1053" s="2" t="str">
        <f t="shared" si="32"/>
        <v>2441104720001</v>
      </c>
      <c r="G1053" s="2" t="s">
        <v>160</v>
      </c>
      <c r="H1053" s="4">
        <v>93000</v>
      </c>
      <c r="I1053" s="4">
        <v>0</v>
      </c>
      <c r="J1053" s="4">
        <v>93000</v>
      </c>
      <c r="K1053" s="4">
        <v>106992.47</v>
      </c>
      <c r="L1053" s="4">
        <v>94688.62</v>
      </c>
      <c r="M1053" s="4">
        <v>94688.62</v>
      </c>
      <c r="N1053" s="4">
        <v>0</v>
      </c>
      <c r="O1053" s="4">
        <v>-1688.62</v>
      </c>
      <c r="P1053">
        <f>INDEX(Full1!J:J,MATCH(F1053,Full1!D:D,0))</f>
        <v>94688.62</v>
      </c>
      <c r="Q1053" s="6">
        <f t="shared" si="33"/>
        <v>0</v>
      </c>
    </row>
    <row r="1054" spans="1:17" hidden="1" x14ac:dyDescent="0.25">
      <c r="A1054" s="2">
        <v>2</v>
      </c>
      <c r="B1054" s="2">
        <v>44200</v>
      </c>
      <c r="C1054" s="2" t="s">
        <v>505</v>
      </c>
      <c r="D1054" s="2">
        <v>2130001</v>
      </c>
      <c r="E1054" s="2" t="s">
        <v>505</v>
      </c>
      <c r="F1054" s="2" t="str">
        <f t="shared" si="32"/>
        <v>2442002130001</v>
      </c>
      <c r="G1054" s="2" t="s">
        <v>74</v>
      </c>
      <c r="H1054" s="4">
        <v>500</v>
      </c>
      <c r="I1054" s="4">
        <v>0</v>
      </c>
      <c r="J1054" s="4">
        <v>500</v>
      </c>
      <c r="K1054" s="4">
        <v>0</v>
      </c>
      <c r="L1054" s="4">
        <v>0</v>
      </c>
      <c r="M1054" s="4">
        <v>0</v>
      </c>
      <c r="N1054" s="4">
        <v>0</v>
      </c>
      <c r="O1054" s="4">
        <v>500</v>
      </c>
      <c r="P1054">
        <f>INDEX(Full1!J:J,MATCH(F1054,Full1!D:D,0))</f>
        <v>0</v>
      </c>
      <c r="Q1054" s="6">
        <f t="shared" si="33"/>
        <v>0</v>
      </c>
    </row>
    <row r="1055" spans="1:17" hidden="1" x14ac:dyDescent="0.25">
      <c r="A1055" s="2">
        <v>2</v>
      </c>
      <c r="B1055" s="2">
        <v>44200</v>
      </c>
      <c r="C1055" s="2" t="s">
        <v>505</v>
      </c>
      <c r="D1055" s="2">
        <v>2211001</v>
      </c>
      <c r="E1055" s="2" t="s">
        <v>505</v>
      </c>
      <c r="F1055" s="2" t="str">
        <f t="shared" si="32"/>
        <v>2442002211001</v>
      </c>
      <c r="G1055" s="2" t="s">
        <v>76</v>
      </c>
      <c r="H1055" s="4">
        <v>0</v>
      </c>
      <c r="I1055" s="4">
        <v>0</v>
      </c>
      <c r="J1055" s="4">
        <v>0</v>
      </c>
      <c r="K1055" s="4">
        <v>48.72</v>
      </c>
      <c r="L1055" s="4">
        <v>48.72</v>
      </c>
      <c r="M1055" s="4">
        <v>48.72</v>
      </c>
      <c r="N1055" s="4">
        <v>0</v>
      </c>
      <c r="O1055" s="4">
        <v>-48.72</v>
      </c>
      <c r="P1055">
        <f>INDEX(Full1!J:J,MATCH(F1055,Full1!D:D,0))</f>
        <v>48.72</v>
      </c>
      <c r="Q1055" s="6">
        <f t="shared" si="33"/>
        <v>0</v>
      </c>
    </row>
    <row r="1056" spans="1:17" hidden="1" x14ac:dyDescent="0.25">
      <c r="A1056" s="2">
        <v>2</v>
      </c>
      <c r="B1056" s="2">
        <v>45901</v>
      </c>
      <c r="C1056" s="2" t="s">
        <v>505</v>
      </c>
      <c r="D1056" s="2">
        <v>2130001</v>
      </c>
      <c r="E1056" s="2" t="s">
        <v>505</v>
      </c>
      <c r="F1056" s="2" t="str">
        <f t="shared" si="32"/>
        <v>2459012130001</v>
      </c>
      <c r="G1056" s="2" t="s">
        <v>74</v>
      </c>
      <c r="H1056" s="4">
        <v>4500</v>
      </c>
      <c r="I1056" s="4">
        <v>77.92</v>
      </c>
      <c r="J1056" s="4">
        <v>4577.92</v>
      </c>
      <c r="K1056" s="4">
        <v>3712.7</v>
      </c>
      <c r="L1056" s="4">
        <v>3214.81</v>
      </c>
      <c r="M1056" s="4">
        <v>3214.81</v>
      </c>
      <c r="N1056" s="4">
        <v>0</v>
      </c>
      <c r="O1056" s="4">
        <v>1363.11</v>
      </c>
      <c r="P1056">
        <f>INDEX(Full1!J:J,MATCH(F1056,Full1!D:D,0))</f>
        <v>3214.81</v>
      </c>
      <c r="Q1056" s="6">
        <f t="shared" si="33"/>
        <v>0</v>
      </c>
    </row>
    <row r="1057" spans="1:17" hidden="1" x14ac:dyDescent="0.25">
      <c r="A1057" s="2">
        <v>2</v>
      </c>
      <c r="B1057" s="2">
        <v>45901</v>
      </c>
      <c r="C1057" s="2" t="s">
        <v>505</v>
      </c>
      <c r="D1057" s="2">
        <v>2200001</v>
      </c>
      <c r="E1057" s="2" t="s">
        <v>505</v>
      </c>
      <c r="F1057" s="2" t="str">
        <f t="shared" si="32"/>
        <v>2459012200001</v>
      </c>
      <c r="G1057" s="2" t="s">
        <v>37</v>
      </c>
      <c r="H1057" s="4">
        <v>200</v>
      </c>
      <c r="I1057" s="4">
        <v>0</v>
      </c>
      <c r="J1057" s="4">
        <v>200</v>
      </c>
      <c r="K1057" s="4">
        <v>337.63</v>
      </c>
      <c r="L1057" s="4">
        <v>337.63</v>
      </c>
      <c r="M1057" s="4">
        <v>337.63</v>
      </c>
      <c r="N1057" s="4">
        <v>0</v>
      </c>
      <c r="O1057" s="4">
        <v>-137.63</v>
      </c>
      <c r="P1057">
        <f>INDEX(Full1!J:J,MATCH(F1057,Full1!D:D,0))</f>
        <v>337.63</v>
      </c>
      <c r="Q1057" s="6">
        <f t="shared" si="33"/>
        <v>0</v>
      </c>
    </row>
    <row r="1058" spans="1:17" hidden="1" x14ac:dyDescent="0.25">
      <c r="A1058" s="2">
        <v>2</v>
      </c>
      <c r="B1058" s="2">
        <v>45901</v>
      </c>
      <c r="C1058" s="2" t="s">
        <v>505</v>
      </c>
      <c r="D1058" s="2">
        <v>2260201</v>
      </c>
      <c r="E1058" s="2" t="s">
        <v>505</v>
      </c>
      <c r="F1058" s="2" t="str">
        <f t="shared" si="32"/>
        <v>2459012260201</v>
      </c>
      <c r="G1058" s="2" t="s">
        <v>62</v>
      </c>
      <c r="H1058" s="4">
        <v>100</v>
      </c>
      <c r="I1058" s="4">
        <v>0</v>
      </c>
      <c r="J1058" s="4">
        <v>100</v>
      </c>
      <c r="K1058" s="4">
        <v>0</v>
      </c>
      <c r="L1058" s="4">
        <v>0</v>
      </c>
      <c r="M1058" s="4">
        <v>0</v>
      </c>
      <c r="N1058" s="4">
        <v>0</v>
      </c>
      <c r="O1058" s="4">
        <v>100</v>
      </c>
      <c r="P1058">
        <f>INDEX(Full1!J:J,MATCH(F1058,Full1!D:D,0))</f>
        <v>0</v>
      </c>
      <c r="Q1058" s="6">
        <f t="shared" si="33"/>
        <v>0</v>
      </c>
    </row>
    <row r="1059" spans="1:17" hidden="1" x14ac:dyDescent="0.25">
      <c r="A1059" s="2">
        <v>3</v>
      </c>
      <c r="B1059" s="2">
        <v>1100</v>
      </c>
      <c r="C1059" s="2" t="s">
        <v>508</v>
      </c>
      <c r="D1059" s="2">
        <v>3100001</v>
      </c>
      <c r="E1059" s="2" t="s">
        <v>508</v>
      </c>
      <c r="F1059" s="2" t="str">
        <f t="shared" si="32"/>
        <v>311003100001</v>
      </c>
      <c r="G1059" s="2" t="s">
        <v>161</v>
      </c>
      <c r="H1059" s="4">
        <v>37616.120000000003</v>
      </c>
      <c r="I1059" s="4">
        <v>15000</v>
      </c>
      <c r="J1059" s="4">
        <v>52616.12</v>
      </c>
      <c r="K1059" s="4">
        <v>44183.28</v>
      </c>
      <c r="L1059" s="4">
        <v>44183.28</v>
      </c>
      <c r="M1059" s="4">
        <v>44183.28</v>
      </c>
      <c r="N1059" s="4">
        <v>0</v>
      </c>
      <c r="O1059" s="4">
        <v>8432.84</v>
      </c>
      <c r="P1059">
        <f>INDEX(Full1!J:J,MATCH(F1059,Full1!D:D,0))</f>
        <v>44183.28</v>
      </c>
      <c r="Q1059" s="6">
        <f t="shared" si="33"/>
        <v>0</v>
      </c>
    </row>
    <row r="1060" spans="1:17" hidden="1" x14ac:dyDescent="0.25">
      <c r="A1060" s="2">
        <v>3</v>
      </c>
      <c r="B1060" s="2">
        <v>1100</v>
      </c>
      <c r="C1060" s="2" t="s">
        <v>508</v>
      </c>
      <c r="D1060" s="2">
        <v>3100002</v>
      </c>
      <c r="E1060" s="2" t="s">
        <v>508</v>
      </c>
      <c r="F1060" s="2" t="str">
        <f t="shared" si="32"/>
        <v>311003100002</v>
      </c>
      <c r="G1060" s="2" t="s">
        <v>162</v>
      </c>
      <c r="H1060" s="4">
        <v>409.5</v>
      </c>
      <c r="I1060" s="4">
        <v>0</v>
      </c>
      <c r="J1060" s="4">
        <v>409.5</v>
      </c>
      <c r="K1060" s="4">
        <v>465.99</v>
      </c>
      <c r="L1060" s="4">
        <v>465.99</v>
      </c>
      <c r="M1060" s="4">
        <v>465.99</v>
      </c>
      <c r="N1060" s="4">
        <v>0</v>
      </c>
      <c r="O1060" s="4">
        <v>-56.49</v>
      </c>
      <c r="P1060">
        <f>INDEX(Full1!J:J,MATCH(F1060,Full1!D:D,0))</f>
        <v>465.99</v>
      </c>
      <c r="Q1060" s="6">
        <f t="shared" si="33"/>
        <v>0</v>
      </c>
    </row>
    <row r="1061" spans="1:17" hidden="1" x14ac:dyDescent="0.25">
      <c r="A1061" s="2">
        <v>3</v>
      </c>
      <c r="B1061" s="2">
        <v>1100</v>
      </c>
      <c r="C1061" s="2" t="s">
        <v>508</v>
      </c>
      <c r="D1061" s="2">
        <v>3100004</v>
      </c>
      <c r="E1061" s="2" t="s">
        <v>508</v>
      </c>
      <c r="F1061" s="2" t="str">
        <f t="shared" si="32"/>
        <v>311003100004</v>
      </c>
      <c r="G1061" s="2" t="s">
        <v>163</v>
      </c>
      <c r="H1061" s="4">
        <v>5761.98</v>
      </c>
      <c r="I1061" s="4">
        <v>0</v>
      </c>
      <c r="J1061" s="4">
        <v>5761.98</v>
      </c>
      <c r="K1061" s="4">
        <v>6769.03</v>
      </c>
      <c r="L1061" s="4">
        <v>6769.03</v>
      </c>
      <c r="M1061" s="4">
        <v>6769.03</v>
      </c>
      <c r="N1061" s="4">
        <v>0</v>
      </c>
      <c r="O1061" s="4">
        <v>-1007.05</v>
      </c>
      <c r="P1061">
        <f>INDEX(Full1!J:J,MATCH(F1061,Full1!D:D,0))</f>
        <v>6769.03</v>
      </c>
      <c r="Q1061" s="6">
        <f t="shared" si="33"/>
        <v>0</v>
      </c>
    </row>
    <row r="1062" spans="1:17" hidden="1" x14ac:dyDescent="0.25">
      <c r="A1062" s="2">
        <v>3</v>
      </c>
      <c r="B1062" s="2">
        <v>1100</v>
      </c>
      <c r="C1062" s="2" t="s">
        <v>508</v>
      </c>
      <c r="D1062" s="2">
        <v>3100009</v>
      </c>
      <c r="E1062" s="2" t="s">
        <v>508</v>
      </c>
      <c r="F1062" s="2" t="str">
        <f t="shared" si="32"/>
        <v>311003100009</v>
      </c>
      <c r="G1062" s="2" t="s">
        <v>164</v>
      </c>
      <c r="H1062" s="4">
        <v>10041.540000000001</v>
      </c>
      <c r="I1062" s="4">
        <v>0</v>
      </c>
      <c r="J1062" s="4">
        <v>10041.540000000001</v>
      </c>
      <c r="K1062" s="4">
        <v>12120.64</v>
      </c>
      <c r="L1062" s="4">
        <v>12120.64</v>
      </c>
      <c r="M1062" s="4">
        <v>12120.64</v>
      </c>
      <c r="N1062" s="4">
        <v>0</v>
      </c>
      <c r="O1062" s="4">
        <v>-2079.1</v>
      </c>
      <c r="P1062">
        <f>INDEX(Full1!J:J,MATCH(F1062,Full1!D:D,0))</f>
        <v>12120.64</v>
      </c>
      <c r="Q1062" s="6">
        <f t="shared" si="33"/>
        <v>0</v>
      </c>
    </row>
    <row r="1063" spans="1:17" hidden="1" x14ac:dyDescent="0.25">
      <c r="A1063" s="2">
        <v>3</v>
      </c>
      <c r="B1063" s="2">
        <v>1100</v>
      </c>
      <c r="C1063" s="2" t="s">
        <v>508</v>
      </c>
      <c r="D1063" s="2">
        <v>3100010</v>
      </c>
      <c r="E1063" s="2" t="s">
        <v>508</v>
      </c>
      <c r="F1063" s="2" t="str">
        <f t="shared" si="32"/>
        <v>311003100010</v>
      </c>
      <c r="G1063" s="2" t="s">
        <v>165</v>
      </c>
      <c r="H1063" s="4">
        <v>2406.7199999999998</v>
      </c>
      <c r="I1063" s="4">
        <v>0</v>
      </c>
      <c r="J1063" s="4">
        <v>2406.7199999999998</v>
      </c>
      <c r="K1063" s="4">
        <v>2895.01</v>
      </c>
      <c r="L1063" s="4">
        <v>2895.01</v>
      </c>
      <c r="M1063" s="4">
        <v>2895.01</v>
      </c>
      <c r="N1063" s="4">
        <v>0</v>
      </c>
      <c r="O1063" s="4">
        <v>-488.29</v>
      </c>
      <c r="P1063">
        <f>INDEX(Full1!J:J,MATCH(F1063,Full1!D:D,0))</f>
        <v>2895.01</v>
      </c>
      <c r="Q1063" s="6">
        <f t="shared" si="33"/>
        <v>0</v>
      </c>
    </row>
    <row r="1064" spans="1:17" hidden="1" x14ac:dyDescent="0.25">
      <c r="A1064" s="2">
        <v>3</v>
      </c>
      <c r="B1064" s="2">
        <v>1100</v>
      </c>
      <c r="C1064" s="2" t="s">
        <v>508</v>
      </c>
      <c r="D1064" s="2">
        <v>3100012</v>
      </c>
      <c r="E1064" s="2" t="s">
        <v>508</v>
      </c>
      <c r="F1064" s="2" t="str">
        <f t="shared" si="32"/>
        <v>311003100012</v>
      </c>
      <c r="G1064" s="2" t="s">
        <v>166</v>
      </c>
      <c r="H1064" s="4">
        <v>5236.3100000000004</v>
      </c>
      <c r="I1064" s="4">
        <v>0</v>
      </c>
      <c r="J1064" s="4">
        <v>5236.3100000000004</v>
      </c>
      <c r="K1064" s="4">
        <v>5779.53</v>
      </c>
      <c r="L1064" s="4">
        <v>5779.53</v>
      </c>
      <c r="M1064" s="4">
        <v>5779.53</v>
      </c>
      <c r="N1064" s="4">
        <v>0</v>
      </c>
      <c r="O1064" s="4">
        <v>-543.22</v>
      </c>
      <c r="P1064">
        <f>INDEX(Full1!J:J,MATCH(F1064,Full1!D:D,0))</f>
        <v>5779.53</v>
      </c>
      <c r="Q1064" s="6">
        <f t="shared" si="33"/>
        <v>0</v>
      </c>
    </row>
    <row r="1065" spans="1:17" hidden="1" x14ac:dyDescent="0.25">
      <c r="A1065" s="2">
        <v>3</v>
      </c>
      <c r="B1065" s="2">
        <v>1100</v>
      </c>
      <c r="C1065" s="2" t="s">
        <v>508</v>
      </c>
      <c r="D1065" s="2">
        <v>3100013</v>
      </c>
      <c r="E1065" s="2" t="s">
        <v>508</v>
      </c>
      <c r="F1065" s="2" t="str">
        <f t="shared" si="32"/>
        <v>311003100013</v>
      </c>
      <c r="G1065" s="2" t="s">
        <v>167</v>
      </c>
      <c r="H1065" s="4">
        <v>13539.77</v>
      </c>
      <c r="I1065" s="4">
        <v>0</v>
      </c>
      <c r="J1065" s="4">
        <v>13539.77</v>
      </c>
      <c r="K1065" s="4">
        <v>0.02</v>
      </c>
      <c r="L1065" s="4">
        <v>0.02</v>
      </c>
      <c r="M1065" s="4">
        <v>0.02</v>
      </c>
      <c r="N1065" s="4">
        <v>0</v>
      </c>
      <c r="O1065" s="4">
        <v>13539.75</v>
      </c>
      <c r="P1065">
        <f>INDEX(Full1!J:J,MATCH(F1065,Full1!D:D,0))</f>
        <v>0.02</v>
      </c>
      <c r="Q1065" s="6">
        <f t="shared" si="33"/>
        <v>0</v>
      </c>
    </row>
    <row r="1066" spans="1:17" hidden="1" x14ac:dyDescent="0.25">
      <c r="A1066" s="2">
        <v>3</v>
      </c>
      <c r="B1066" s="2">
        <v>1100</v>
      </c>
      <c r="C1066" s="2" t="s">
        <v>508</v>
      </c>
      <c r="D1066" s="2">
        <v>3100014</v>
      </c>
      <c r="E1066" s="2" t="s">
        <v>508</v>
      </c>
      <c r="F1066" s="2" t="str">
        <f t="shared" si="32"/>
        <v>311003100014</v>
      </c>
      <c r="G1066" s="2" t="s">
        <v>168</v>
      </c>
      <c r="H1066" s="4">
        <v>0</v>
      </c>
      <c r="I1066" s="4">
        <v>0</v>
      </c>
      <c r="J1066" s="4">
        <v>0</v>
      </c>
      <c r="K1066" s="4">
        <v>6926.5</v>
      </c>
      <c r="L1066" s="4">
        <v>6926.5</v>
      </c>
      <c r="M1066" s="4">
        <v>6926.5</v>
      </c>
      <c r="N1066" s="4">
        <v>0</v>
      </c>
      <c r="O1066" s="4">
        <v>-6926.5</v>
      </c>
      <c r="P1066">
        <f>INDEX(Full1!J:J,MATCH(F1066,Full1!D:D,0))</f>
        <v>6926.5</v>
      </c>
      <c r="Q1066" s="6">
        <f t="shared" si="33"/>
        <v>0</v>
      </c>
    </row>
    <row r="1067" spans="1:17" hidden="1" x14ac:dyDescent="0.25">
      <c r="A1067" s="2">
        <v>3</v>
      </c>
      <c r="B1067" s="2">
        <v>1100</v>
      </c>
      <c r="C1067" s="2" t="s">
        <v>508</v>
      </c>
      <c r="D1067" s="2">
        <v>3103701</v>
      </c>
      <c r="E1067" s="2" t="s">
        <v>508</v>
      </c>
      <c r="F1067" s="2" t="str">
        <f t="shared" si="32"/>
        <v>311003103701</v>
      </c>
      <c r="G1067" s="2" t="s">
        <v>169</v>
      </c>
      <c r="H1067" s="4">
        <v>500</v>
      </c>
      <c r="I1067" s="4">
        <v>0</v>
      </c>
      <c r="J1067" s="4">
        <v>500</v>
      </c>
      <c r="K1067" s="4">
        <v>0</v>
      </c>
      <c r="L1067" s="4">
        <v>0</v>
      </c>
      <c r="M1067" s="4">
        <v>0</v>
      </c>
      <c r="N1067" s="4">
        <v>0</v>
      </c>
      <c r="O1067" s="4">
        <v>500</v>
      </c>
      <c r="P1067">
        <f>INDEX(Full1!J:J,MATCH(F1067,Full1!D:D,0))</f>
        <v>0</v>
      </c>
      <c r="Q1067" s="6">
        <f t="shared" si="33"/>
        <v>0</v>
      </c>
    </row>
    <row r="1068" spans="1:17" hidden="1" x14ac:dyDescent="0.25">
      <c r="A1068" s="2">
        <v>3</v>
      </c>
      <c r="B1068" s="2">
        <v>1100</v>
      </c>
      <c r="C1068" s="2" t="s">
        <v>508</v>
      </c>
      <c r="D1068" s="2">
        <v>3105101</v>
      </c>
      <c r="E1068" s="2" t="s">
        <v>508</v>
      </c>
      <c r="F1068" s="2" t="str">
        <f t="shared" si="32"/>
        <v>311003105101</v>
      </c>
      <c r="G1068" s="2" t="s">
        <v>170</v>
      </c>
      <c r="H1068" s="4">
        <v>20945.349999999999</v>
      </c>
      <c r="I1068" s="4">
        <v>0</v>
      </c>
      <c r="J1068" s="4">
        <v>20945.349999999999</v>
      </c>
      <c r="K1068" s="4">
        <v>24565.37</v>
      </c>
      <c r="L1068" s="4">
        <v>24565.37</v>
      </c>
      <c r="M1068" s="4">
        <v>24565.37</v>
      </c>
      <c r="N1068" s="4">
        <v>0</v>
      </c>
      <c r="O1068" s="4">
        <v>-3620.02</v>
      </c>
      <c r="P1068">
        <f>INDEX(Full1!J:J,MATCH(F1068,Full1!D:D,0))</f>
        <v>24565.37</v>
      </c>
      <c r="Q1068" s="6">
        <f t="shared" si="33"/>
        <v>0</v>
      </c>
    </row>
    <row r="1069" spans="1:17" hidden="1" x14ac:dyDescent="0.25">
      <c r="A1069" s="2">
        <v>3</v>
      </c>
      <c r="B1069" s="2">
        <v>1100</v>
      </c>
      <c r="C1069" s="2" t="s">
        <v>508</v>
      </c>
      <c r="D1069" s="2">
        <v>3105901</v>
      </c>
      <c r="E1069" s="2" t="s">
        <v>508</v>
      </c>
      <c r="F1069" s="2" t="str">
        <f t="shared" si="32"/>
        <v>311003105901</v>
      </c>
      <c r="G1069" s="2" t="s">
        <v>171</v>
      </c>
      <c r="H1069" s="4">
        <v>775.63</v>
      </c>
      <c r="I1069" s="4">
        <v>0</v>
      </c>
      <c r="J1069" s="4">
        <v>775.63</v>
      </c>
      <c r="K1069" s="4">
        <v>834.63</v>
      </c>
      <c r="L1069" s="4">
        <v>834.63</v>
      </c>
      <c r="M1069" s="4">
        <v>834.63</v>
      </c>
      <c r="N1069" s="4">
        <v>0</v>
      </c>
      <c r="O1069" s="4">
        <v>-59</v>
      </c>
      <c r="P1069">
        <f>INDEX(Full1!J:J,MATCH(F1069,Full1!D:D,0))</f>
        <v>834.63</v>
      </c>
      <c r="Q1069" s="6">
        <f t="shared" si="33"/>
        <v>0</v>
      </c>
    </row>
    <row r="1070" spans="1:17" hidden="1" x14ac:dyDescent="0.25">
      <c r="A1070" s="2">
        <v>3</v>
      </c>
      <c r="B1070" s="2">
        <v>1100</v>
      </c>
      <c r="C1070" s="2" t="s">
        <v>508</v>
      </c>
      <c r="D1070" s="2">
        <v>3106201</v>
      </c>
      <c r="E1070" s="2" t="s">
        <v>508</v>
      </c>
      <c r="F1070" s="2" t="str">
        <f t="shared" si="32"/>
        <v>311003106201</v>
      </c>
      <c r="G1070" s="2" t="s">
        <v>172</v>
      </c>
      <c r="H1070" s="4">
        <v>9378.98</v>
      </c>
      <c r="I1070" s="4">
        <v>0</v>
      </c>
      <c r="J1070" s="4">
        <v>9378.98</v>
      </c>
      <c r="K1070" s="4">
        <v>11932.81</v>
      </c>
      <c r="L1070" s="4">
        <v>11932.81</v>
      </c>
      <c r="M1070" s="4">
        <v>11932.81</v>
      </c>
      <c r="N1070" s="4">
        <v>0</v>
      </c>
      <c r="O1070" s="4">
        <v>-2553.83</v>
      </c>
      <c r="P1070">
        <f>INDEX(Full1!J:J,MATCH(F1070,Full1!D:D,0))</f>
        <v>11932.81</v>
      </c>
      <c r="Q1070" s="6">
        <f t="shared" si="33"/>
        <v>0</v>
      </c>
    </row>
    <row r="1071" spans="1:17" hidden="1" x14ac:dyDescent="0.25">
      <c r="A1071" s="2">
        <v>3</v>
      </c>
      <c r="B1071" s="2">
        <v>1100</v>
      </c>
      <c r="C1071" s="2" t="s">
        <v>508</v>
      </c>
      <c r="D1071" s="2">
        <v>3110001</v>
      </c>
      <c r="E1071" s="2" t="s">
        <v>508</v>
      </c>
      <c r="F1071" s="2" t="str">
        <f t="shared" si="32"/>
        <v>311003110001</v>
      </c>
      <c r="G1071" s="2" t="s">
        <v>173</v>
      </c>
      <c r="H1071" s="4">
        <v>1000</v>
      </c>
      <c r="I1071" s="4">
        <v>0</v>
      </c>
      <c r="J1071" s="4">
        <v>1000</v>
      </c>
      <c r="K1071" s="4">
        <v>0</v>
      </c>
      <c r="L1071" s="4">
        <v>0</v>
      </c>
      <c r="M1071" s="4">
        <v>0</v>
      </c>
      <c r="N1071" s="4">
        <v>0</v>
      </c>
      <c r="O1071" s="4">
        <v>1000</v>
      </c>
      <c r="P1071">
        <f>INDEX(Full1!J:J,MATCH(F1071,Full1!D:D,0))</f>
        <v>0</v>
      </c>
      <c r="Q1071" s="6">
        <f t="shared" si="33"/>
        <v>0</v>
      </c>
    </row>
    <row r="1072" spans="1:17" hidden="1" x14ac:dyDescent="0.25">
      <c r="A1072" s="2">
        <v>3</v>
      </c>
      <c r="B1072" s="2">
        <v>1102</v>
      </c>
      <c r="C1072" s="2" t="s">
        <v>509</v>
      </c>
      <c r="D1072" s="2">
        <v>9130001</v>
      </c>
      <c r="E1072" s="2" t="s">
        <v>509</v>
      </c>
      <c r="F1072" s="2" t="str">
        <f t="shared" si="32"/>
        <v>311029130001</v>
      </c>
      <c r="G1072" s="2" t="s">
        <v>174</v>
      </c>
      <c r="H1072" s="4">
        <v>222662.9</v>
      </c>
      <c r="I1072" s="4">
        <v>0</v>
      </c>
      <c r="J1072" s="4">
        <v>222662.9</v>
      </c>
      <c r="K1072" s="4">
        <v>222662.9</v>
      </c>
      <c r="L1072" s="4">
        <v>222662.9</v>
      </c>
      <c r="M1072" s="4">
        <v>222662.9</v>
      </c>
      <c r="N1072" s="4">
        <v>0</v>
      </c>
      <c r="O1072" s="4">
        <v>0</v>
      </c>
      <c r="P1072">
        <f>INDEX(Full1!J:J,MATCH(F1072,Full1!D:D,0))</f>
        <v>222662.9</v>
      </c>
      <c r="Q1072" s="6">
        <f t="shared" si="33"/>
        <v>0</v>
      </c>
    </row>
    <row r="1073" spans="1:17" hidden="1" x14ac:dyDescent="0.25">
      <c r="A1073" s="2">
        <v>3</v>
      </c>
      <c r="B1073" s="2">
        <v>1102</v>
      </c>
      <c r="C1073" s="2" t="s">
        <v>509</v>
      </c>
      <c r="D1073" s="2">
        <v>9130002</v>
      </c>
      <c r="E1073" s="2" t="s">
        <v>509</v>
      </c>
      <c r="F1073" s="2" t="str">
        <f t="shared" si="32"/>
        <v>311029130002</v>
      </c>
      <c r="G1073" s="2" t="s">
        <v>175</v>
      </c>
      <c r="H1073" s="4">
        <v>10000</v>
      </c>
      <c r="I1073" s="4">
        <v>0</v>
      </c>
      <c r="J1073" s="4">
        <v>10000</v>
      </c>
      <c r="K1073" s="4">
        <v>10000</v>
      </c>
      <c r="L1073" s="4">
        <v>10000</v>
      </c>
      <c r="M1073" s="4">
        <v>10000</v>
      </c>
      <c r="N1073" s="4">
        <v>0</v>
      </c>
      <c r="O1073" s="4">
        <v>0</v>
      </c>
      <c r="P1073">
        <f>INDEX(Full1!J:J,MATCH(F1073,Full1!D:D,0))</f>
        <v>10000</v>
      </c>
      <c r="Q1073" s="6">
        <f t="shared" si="33"/>
        <v>0</v>
      </c>
    </row>
    <row r="1074" spans="1:17" hidden="1" x14ac:dyDescent="0.25">
      <c r="A1074" s="2">
        <v>3</v>
      </c>
      <c r="B1074" s="2">
        <v>1102</v>
      </c>
      <c r="C1074" s="2" t="s">
        <v>509</v>
      </c>
      <c r="D1074" s="2">
        <v>9130004</v>
      </c>
      <c r="E1074" s="2" t="s">
        <v>509</v>
      </c>
      <c r="F1074" s="2" t="str">
        <f t="shared" si="32"/>
        <v>311029130004</v>
      </c>
      <c r="G1074" s="2" t="s">
        <v>176</v>
      </c>
      <c r="H1074" s="4">
        <v>27200</v>
      </c>
      <c r="I1074" s="4">
        <v>0</v>
      </c>
      <c r="J1074" s="4">
        <v>27200</v>
      </c>
      <c r="K1074" s="4">
        <v>27200</v>
      </c>
      <c r="L1074" s="4">
        <v>27200</v>
      </c>
      <c r="M1074" s="4">
        <v>27200</v>
      </c>
      <c r="N1074" s="4">
        <v>0</v>
      </c>
      <c r="O1074" s="4">
        <v>0</v>
      </c>
      <c r="P1074">
        <f>INDEX(Full1!J:J,MATCH(F1074,Full1!D:D,0))</f>
        <v>27200</v>
      </c>
      <c r="Q1074" s="6">
        <f t="shared" si="33"/>
        <v>0</v>
      </c>
    </row>
    <row r="1075" spans="1:17" hidden="1" x14ac:dyDescent="0.25">
      <c r="A1075" s="2">
        <v>3</v>
      </c>
      <c r="B1075" s="2">
        <v>1102</v>
      </c>
      <c r="C1075" s="2" t="s">
        <v>509</v>
      </c>
      <c r="D1075" s="2">
        <v>9130009</v>
      </c>
      <c r="E1075" s="2" t="s">
        <v>509</v>
      </c>
      <c r="F1075" s="2" t="str">
        <f t="shared" si="32"/>
        <v>311029130009</v>
      </c>
      <c r="G1075" s="2" t="s">
        <v>177</v>
      </c>
      <c r="H1075" s="4">
        <v>12250</v>
      </c>
      <c r="I1075" s="4">
        <v>0</v>
      </c>
      <c r="J1075" s="4">
        <v>12250</v>
      </c>
      <c r="K1075" s="4">
        <v>12250</v>
      </c>
      <c r="L1075" s="4">
        <v>12250</v>
      </c>
      <c r="M1075" s="4">
        <v>12250</v>
      </c>
      <c r="N1075" s="4">
        <v>0</v>
      </c>
      <c r="O1075" s="4">
        <v>0</v>
      </c>
      <c r="P1075">
        <f>INDEX(Full1!J:J,MATCH(F1075,Full1!D:D,0))</f>
        <v>12250</v>
      </c>
      <c r="Q1075" s="6">
        <f t="shared" si="33"/>
        <v>0</v>
      </c>
    </row>
    <row r="1076" spans="1:17" hidden="1" x14ac:dyDescent="0.25">
      <c r="A1076" s="2">
        <v>3</v>
      </c>
      <c r="B1076" s="2">
        <v>1102</v>
      </c>
      <c r="C1076" s="2" t="s">
        <v>509</v>
      </c>
      <c r="D1076" s="2">
        <v>9130010</v>
      </c>
      <c r="E1076" s="2" t="s">
        <v>509</v>
      </c>
      <c r="F1076" s="2" t="str">
        <f t="shared" si="32"/>
        <v>311029130010</v>
      </c>
      <c r="G1076" s="2" t="s">
        <v>178</v>
      </c>
      <c r="H1076" s="4">
        <v>9887.8799999999992</v>
      </c>
      <c r="I1076" s="4">
        <v>0</v>
      </c>
      <c r="J1076" s="4">
        <v>9887.8799999999992</v>
      </c>
      <c r="K1076" s="4">
        <v>9619.41</v>
      </c>
      <c r="L1076" s="4">
        <v>9619.41</v>
      </c>
      <c r="M1076" s="4">
        <v>9619.41</v>
      </c>
      <c r="N1076" s="4">
        <v>0</v>
      </c>
      <c r="O1076" s="4">
        <v>268.47000000000003</v>
      </c>
      <c r="P1076">
        <f>INDEX(Full1!J:J,MATCH(F1076,Full1!D:D,0))</f>
        <v>9619.41</v>
      </c>
      <c r="Q1076" s="6">
        <f t="shared" si="33"/>
        <v>0</v>
      </c>
    </row>
    <row r="1077" spans="1:17" hidden="1" x14ac:dyDescent="0.25">
      <c r="A1077" s="2">
        <v>3</v>
      </c>
      <c r="B1077" s="2">
        <v>1102</v>
      </c>
      <c r="C1077" s="2" t="s">
        <v>509</v>
      </c>
      <c r="D1077" s="2">
        <v>9130011</v>
      </c>
      <c r="E1077" s="2" t="s">
        <v>509</v>
      </c>
      <c r="F1077" s="2" t="str">
        <f t="shared" si="32"/>
        <v>311029130011</v>
      </c>
      <c r="G1077" s="2" t="s">
        <v>179</v>
      </c>
      <c r="H1077" s="4">
        <v>748016.89</v>
      </c>
      <c r="I1077" s="4">
        <v>0</v>
      </c>
      <c r="J1077" s="4">
        <v>748016.89</v>
      </c>
      <c r="K1077" s="4">
        <v>748016.89</v>
      </c>
      <c r="L1077" s="4">
        <v>748016.89</v>
      </c>
      <c r="M1077" s="4">
        <v>748016.89</v>
      </c>
      <c r="N1077" s="4">
        <v>0</v>
      </c>
      <c r="O1077" s="4">
        <v>0</v>
      </c>
      <c r="P1077">
        <f>INDEX(Full1!J:J,MATCH(F1077,Full1!D:D,0))</f>
        <v>748016.89</v>
      </c>
      <c r="Q1077" s="6">
        <f t="shared" si="33"/>
        <v>0</v>
      </c>
    </row>
    <row r="1078" spans="1:17" hidden="1" x14ac:dyDescent="0.25">
      <c r="A1078" s="2">
        <v>3</v>
      </c>
      <c r="B1078" s="2">
        <v>1102</v>
      </c>
      <c r="C1078" s="2" t="s">
        <v>509</v>
      </c>
      <c r="D1078" s="2">
        <v>9130012</v>
      </c>
      <c r="E1078" s="2" t="s">
        <v>509</v>
      </c>
      <c r="F1078" s="2" t="str">
        <f t="shared" si="32"/>
        <v>311029130012</v>
      </c>
      <c r="G1078" s="2" t="s">
        <v>180</v>
      </c>
      <c r="H1078" s="4">
        <v>21400</v>
      </c>
      <c r="I1078" s="4">
        <v>0</v>
      </c>
      <c r="J1078" s="4">
        <v>21400</v>
      </c>
      <c r="K1078" s="4">
        <v>21400</v>
      </c>
      <c r="L1078" s="4">
        <v>21400</v>
      </c>
      <c r="M1078" s="4">
        <v>21400</v>
      </c>
      <c r="N1078" s="4">
        <v>0</v>
      </c>
      <c r="O1078" s="4">
        <v>0</v>
      </c>
      <c r="P1078">
        <f>INDEX(Full1!J:J,MATCH(F1078,Full1!D:D,0))</f>
        <v>21400</v>
      </c>
      <c r="Q1078" s="6">
        <f t="shared" si="33"/>
        <v>0</v>
      </c>
    </row>
    <row r="1079" spans="1:17" hidden="1" x14ac:dyDescent="0.25">
      <c r="A1079" s="2">
        <v>3</v>
      </c>
      <c r="B1079" s="2">
        <v>1102</v>
      </c>
      <c r="C1079" s="2" t="s">
        <v>509</v>
      </c>
      <c r="D1079" s="2">
        <v>9130013</v>
      </c>
      <c r="E1079" s="2" t="s">
        <v>509</v>
      </c>
      <c r="F1079" s="2" t="str">
        <f t="shared" si="32"/>
        <v>311029130013</v>
      </c>
      <c r="G1079" s="2" t="s">
        <v>181</v>
      </c>
      <c r="H1079" s="4">
        <v>58000</v>
      </c>
      <c r="I1079" s="4">
        <v>-15000</v>
      </c>
      <c r="J1079" s="4">
        <v>43000</v>
      </c>
      <c r="K1079" s="4">
        <v>0</v>
      </c>
      <c r="L1079" s="4">
        <v>0</v>
      </c>
      <c r="M1079" s="4">
        <v>0</v>
      </c>
      <c r="N1079" s="4">
        <v>0</v>
      </c>
      <c r="O1079" s="4">
        <v>43000</v>
      </c>
      <c r="P1079">
        <f>INDEX(Full1!J:J,MATCH(F1079,Full1!D:D,0))</f>
        <v>0</v>
      </c>
      <c r="Q1079" s="6">
        <f t="shared" si="33"/>
        <v>0</v>
      </c>
    </row>
    <row r="1080" spans="1:17" hidden="1" x14ac:dyDescent="0.25">
      <c r="A1080" s="2">
        <v>3</v>
      </c>
      <c r="B1080" s="2">
        <v>1102</v>
      </c>
      <c r="C1080" s="2" t="s">
        <v>509</v>
      </c>
      <c r="D1080" s="2">
        <v>9136101</v>
      </c>
      <c r="E1080" s="2" t="s">
        <v>509</v>
      </c>
      <c r="F1080" s="2" t="str">
        <f t="shared" si="32"/>
        <v>311029136101</v>
      </c>
      <c r="G1080" s="2" t="s">
        <v>171</v>
      </c>
      <c r="H1080" s="4">
        <v>84827.36</v>
      </c>
      <c r="I1080" s="4">
        <v>0</v>
      </c>
      <c r="J1080" s="4">
        <v>84827.36</v>
      </c>
      <c r="K1080" s="4">
        <v>84826.81</v>
      </c>
      <c r="L1080" s="4">
        <v>84826.81</v>
      </c>
      <c r="M1080" s="4">
        <v>84826.81</v>
      </c>
      <c r="N1080" s="4">
        <v>0</v>
      </c>
      <c r="O1080" s="4">
        <v>0.55000000000000004</v>
      </c>
      <c r="P1080">
        <f>INDEX(Full1!J:J,MATCH(F1080,Full1!D:D,0))</f>
        <v>84826.81</v>
      </c>
      <c r="Q1080" s="6">
        <f t="shared" si="33"/>
        <v>0</v>
      </c>
    </row>
    <row r="1081" spans="1:17" hidden="1" x14ac:dyDescent="0.25">
      <c r="A1081" s="2">
        <v>3</v>
      </c>
      <c r="B1081" s="2">
        <v>1102</v>
      </c>
      <c r="C1081" s="2" t="s">
        <v>509</v>
      </c>
      <c r="D1081" s="2">
        <v>9136401</v>
      </c>
      <c r="E1081" s="2" t="s">
        <v>509</v>
      </c>
      <c r="F1081" s="2" t="str">
        <f t="shared" si="32"/>
        <v>311029136401</v>
      </c>
      <c r="G1081" s="2" t="s">
        <v>172</v>
      </c>
      <c r="H1081" s="4">
        <v>77922.740000000005</v>
      </c>
      <c r="I1081" s="4">
        <v>0</v>
      </c>
      <c r="J1081" s="4">
        <v>77922.740000000005</v>
      </c>
      <c r="K1081" s="4">
        <v>76854.11</v>
      </c>
      <c r="L1081" s="4">
        <v>76854.11</v>
      </c>
      <c r="M1081" s="4">
        <v>76854.11</v>
      </c>
      <c r="N1081" s="4">
        <v>0</v>
      </c>
      <c r="O1081" s="4">
        <v>1068.6300000000001</v>
      </c>
      <c r="P1081">
        <f>INDEX(Full1!J:J,MATCH(F1081,Full1!D:D,0))</f>
        <v>76854.11</v>
      </c>
      <c r="Q1081" s="6">
        <f t="shared" si="33"/>
        <v>0</v>
      </c>
    </row>
    <row r="1082" spans="1:17" hidden="1" x14ac:dyDescent="0.25">
      <c r="A1082" s="2">
        <v>3</v>
      </c>
      <c r="B1082" s="2">
        <v>1102</v>
      </c>
      <c r="C1082" s="2" t="s">
        <v>509</v>
      </c>
      <c r="D1082" s="2">
        <v>9136801</v>
      </c>
      <c r="E1082" s="2" t="s">
        <v>509</v>
      </c>
      <c r="F1082" s="2" t="str">
        <f t="shared" si="32"/>
        <v>311029136801</v>
      </c>
      <c r="G1082" s="2" t="s">
        <v>182</v>
      </c>
      <c r="H1082" s="4">
        <v>333934.8</v>
      </c>
      <c r="I1082" s="4">
        <v>0</v>
      </c>
      <c r="J1082" s="4">
        <v>333934.8</v>
      </c>
      <c r="K1082" s="4">
        <v>333934.78999999998</v>
      </c>
      <c r="L1082" s="4">
        <v>333934.78999999998</v>
      </c>
      <c r="M1082" s="4">
        <v>333934.78999999998</v>
      </c>
      <c r="N1082" s="4">
        <v>0</v>
      </c>
      <c r="O1082" s="4">
        <v>0.01</v>
      </c>
      <c r="P1082">
        <f>INDEX(Full1!J:J,MATCH(F1082,Full1!D:D,0))</f>
        <v>333934.78999999998</v>
      </c>
      <c r="Q1082" s="6">
        <f t="shared" si="33"/>
        <v>0</v>
      </c>
    </row>
    <row r="1083" spans="1:17" x14ac:dyDescent="0.25">
      <c r="A1083" s="2">
        <v>3</v>
      </c>
      <c r="B1083" s="2">
        <v>32302</v>
      </c>
      <c r="C1083" s="2" t="s">
        <v>506</v>
      </c>
      <c r="D1083" s="2">
        <v>6320021</v>
      </c>
      <c r="E1083" s="2" t="s">
        <v>506</v>
      </c>
      <c r="F1083" s="2" t="str">
        <f t="shared" si="32"/>
        <v>3323026320021</v>
      </c>
      <c r="G1083" s="2" t="s">
        <v>183</v>
      </c>
      <c r="H1083" s="4">
        <v>7000</v>
      </c>
      <c r="I1083" s="4">
        <v>0</v>
      </c>
      <c r="J1083" s="4">
        <v>7000</v>
      </c>
      <c r="K1083" s="4">
        <v>6695</v>
      </c>
      <c r="L1083" s="4">
        <v>6695</v>
      </c>
      <c r="M1083" s="4">
        <v>6695</v>
      </c>
      <c r="N1083" s="4">
        <v>0</v>
      </c>
      <c r="O1083" s="4">
        <v>305</v>
      </c>
      <c r="P1083">
        <f>INDEX(Full1!J:J,MATCH(F1083,Full1!D:D,0))</f>
        <v>6695</v>
      </c>
      <c r="Q1083" s="6">
        <f t="shared" si="33"/>
        <v>0</v>
      </c>
    </row>
    <row r="1084" spans="1:17" hidden="1" x14ac:dyDescent="0.25">
      <c r="A1084" s="2">
        <v>3</v>
      </c>
      <c r="B1084" s="2">
        <v>92407</v>
      </c>
      <c r="C1084" s="2" t="s">
        <v>507</v>
      </c>
      <c r="D1084" s="2">
        <v>4680001</v>
      </c>
      <c r="E1084" s="2" t="s">
        <v>507</v>
      </c>
      <c r="F1084" s="2" t="str">
        <f t="shared" si="32"/>
        <v>3924074680001</v>
      </c>
      <c r="G1084" s="2" t="s">
        <v>184</v>
      </c>
      <c r="H1084" s="4">
        <v>90000</v>
      </c>
      <c r="I1084" s="4">
        <v>15059.8</v>
      </c>
      <c r="J1084" s="4">
        <v>105059.8</v>
      </c>
      <c r="K1084" s="4">
        <v>105059.8</v>
      </c>
      <c r="L1084" s="4">
        <v>105059.8</v>
      </c>
      <c r="M1084" s="4">
        <v>105059.8</v>
      </c>
      <c r="N1084" s="4">
        <v>0</v>
      </c>
      <c r="O1084" s="4">
        <v>0</v>
      </c>
      <c r="P1084">
        <f>INDEX(Full1!J:J,MATCH(F1084,Full1!D:D,0))</f>
        <v>105059.8</v>
      </c>
      <c r="Q1084" s="6">
        <f t="shared" si="33"/>
        <v>0</v>
      </c>
    </row>
    <row r="1085" spans="1:17" hidden="1" x14ac:dyDescent="0.25">
      <c r="A1085" s="2">
        <v>3</v>
      </c>
      <c r="B1085" s="2">
        <v>92900</v>
      </c>
      <c r="C1085" s="2" t="s">
        <v>505</v>
      </c>
      <c r="D1085" s="2">
        <v>2269935</v>
      </c>
      <c r="E1085" s="2" t="s">
        <v>505</v>
      </c>
      <c r="F1085" s="2" t="str">
        <f t="shared" si="32"/>
        <v>3929002269935</v>
      </c>
      <c r="G1085" s="2" t="s">
        <v>185</v>
      </c>
      <c r="H1085" s="4">
        <v>1400</v>
      </c>
      <c r="I1085" s="4">
        <v>0</v>
      </c>
      <c r="J1085" s="4">
        <v>1400</v>
      </c>
      <c r="K1085" s="4">
        <v>1400</v>
      </c>
      <c r="L1085" s="4">
        <v>1400</v>
      </c>
      <c r="M1085" s="4">
        <v>0</v>
      </c>
      <c r="N1085" s="4">
        <v>1400</v>
      </c>
      <c r="O1085" s="4">
        <v>0</v>
      </c>
      <c r="P1085">
        <f>INDEX(Full1!J:J,MATCH(F1085,Full1!D:D,0))</f>
        <v>1400</v>
      </c>
      <c r="Q1085" s="6">
        <f t="shared" si="33"/>
        <v>0</v>
      </c>
    </row>
    <row r="1086" spans="1:17" hidden="1" x14ac:dyDescent="0.25">
      <c r="A1086" s="2">
        <v>3</v>
      </c>
      <c r="B1086" s="2">
        <v>92900</v>
      </c>
      <c r="C1086" s="2" t="s">
        <v>510</v>
      </c>
      <c r="D1086" s="2">
        <v>500</v>
      </c>
      <c r="E1086" s="2" t="s">
        <v>510</v>
      </c>
      <c r="F1086" s="2" t="str">
        <f t="shared" si="32"/>
        <v>392900500</v>
      </c>
      <c r="G1086" s="2" t="s">
        <v>186</v>
      </c>
      <c r="H1086" s="4">
        <v>48400</v>
      </c>
      <c r="I1086" s="4">
        <v>0</v>
      </c>
      <c r="J1086" s="4">
        <v>48400</v>
      </c>
      <c r="K1086" s="4">
        <v>0</v>
      </c>
      <c r="L1086" s="4">
        <v>0</v>
      </c>
      <c r="M1086" s="4">
        <v>0</v>
      </c>
      <c r="N1086" s="4">
        <v>0</v>
      </c>
      <c r="O1086" s="4">
        <v>48400</v>
      </c>
      <c r="P1086">
        <f>INDEX(Full1!J:J,MATCH(F1086,Full1!D:D,0))</f>
        <v>0</v>
      </c>
      <c r="Q1086" s="6">
        <f t="shared" si="33"/>
        <v>0</v>
      </c>
    </row>
    <row r="1087" spans="1:17" hidden="1" x14ac:dyDescent="0.25">
      <c r="A1087" s="2">
        <v>3</v>
      </c>
      <c r="B1087" s="2">
        <v>93100</v>
      </c>
      <c r="C1087" s="2" t="s">
        <v>504</v>
      </c>
      <c r="D1087" s="2">
        <v>1620001</v>
      </c>
      <c r="E1087" s="2" t="s">
        <v>504</v>
      </c>
      <c r="F1087" s="2" t="str">
        <f t="shared" si="32"/>
        <v>3931001620001</v>
      </c>
      <c r="G1087" s="2" t="s">
        <v>45</v>
      </c>
      <c r="H1087" s="4">
        <v>2000</v>
      </c>
      <c r="I1087" s="4">
        <v>0</v>
      </c>
      <c r="J1087" s="4">
        <v>2000</v>
      </c>
      <c r="K1087" s="4">
        <v>870</v>
      </c>
      <c r="L1087" s="4">
        <v>870</v>
      </c>
      <c r="M1087" s="4">
        <v>870</v>
      </c>
      <c r="N1087" s="4">
        <v>0</v>
      </c>
      <c r="O1087" s="4">
        <v>1130</v>
      </c>
      <c r="P1087">
        <f>INDEX(Full1!J:J,MATCH(F1087,Full1!D:D,0))</f>
        <v>870</v>
      </c>
      <c r="Q1087" s="6">
        <f t="shared" si="33"/>
        <v>0</v>
      </c>
    </row>
    <row r="1088" spans="1:17" hidden="1" x14ac:dyDescent="0.25">
      <c r="A1088" s="2">
        <v>3</v>
      </c>
      <c r="B1088" s="2">
        <v>93100</v>
      </c>
      <c r="C1088" s="2" t="s">
        <v>505</v>
      </c>
      <c r="D1088" s="2">
        <v>2250200</v>
      </c>
      <c r="E1088" s="2" t="s">
        <v>505</v>
      </c>
      <c r="F1088" s="2" t="str">
        <f t="shared" si="32"/>
        <v>3931002250200</v>
      </c>
      <c r="G1088" s="2" t="s">
        <v>187</v>
      </c>
      <c r="H1088" s="4">
        <v>36000</v>
      </c>
      <c r="I1088" s="4">
        <v>0</v>
      </c>
      <c r="J1088" s="4">
        <v>36000</v>
      </c>
      <c r="K1088" s="4">
        <v>17237.64</v>
      </c>
      <c r="L1088" s="4">
        <v>17237.64</v>
      </c>
      <c r="M1088" s="4">
        <v>7136.09</v>
      </c>
      <c r="N1088" s="4">
        <v>10101.549999999999</v>
      </c>
      <c r="O1088" s="4">
        <v>18762.36</v>
      </c>
      <c r="P1088">
        <f>INDEX(Full1!J:J,MATCH(F1088,Full1!D:D,0))</f>
        <v>17237.64</v>
      </c>
      <c r="Q1088" s="6">
        <f t="shared" si="33"/>
        <v>0</v>
      </c>
    </row>
    <row r="1089" spans="1:17" hidden="1" x14ac:dyDescent="0.25">
      <c r="A1089" s="2">
        <v>3</v>
      </c>
      <c r="B1089" s="2">
        <v>93100</v>
      </c>
      <c r="C1089" s="2" t="s">
        <v>505</v>
      </c>
      <c r="D1089" s="2">
        <v>2270801</v>
      </c>
      <c r="E1089" s="2" t="s">
        <v>505</v>
      </c>
      <c r="F1089" s="2" t="str">
        <f t="shared" si="32"/>
        <v>3931002270801</v>
      </c>
      <c r="G1089" s="2" t="s">
        <v>188</v>
      </c>
      <c r="H1089" s="4">
        <v>350000</v>
      </c>
      <c r="I1089" s="4">
        <v>0</v>
      </c>
      <c r="J1089" s="4">
        <v>350000</v>
      </c>
      <c r="K1089" s="4">
        <v>343351.25</v>
      </c>
      <c r="L1089" s="4">
        <v>343351.25</v>
      </c>
      <c r="M1089" s="4">
        <v>343351.25</v>
      </c>
      <c r="N1089" s="4">
        <v>0</v>
      </c>
      <c r="O1089" s="4">
        <v>6648.75</v>
      </c>
      <c r="P1089">
        <f>INDEX(Full1!J:J,MATCH(F1089,Full1!D:D,0))</f>
        <v>343351.25</v>
      </c>
      <c r="Q1089" s="6">
        <f t="shared" si="33"/>
        <v>0</v>
      </c>
    </row>
    <row r="1090" spans="1:17" hidden="1" x14ac:dyDescent="0.25">
      <c r="A1090" s="2">
        <v>3</v>
      </c>
      <c r="B1090" s="2">
        <v>93100</v>
      </c>
      <c r="C1090" s="2" t="s">
        <v>505</v>
      </c>
      <c r="D1090" s="2">
        <v>2279900</v>
      </c>
      <c r="E1090" s="2" t="s">
        <v>505</v>
      </c>
      <c r="F1090" s="2" t="str">
        <f t="shared" si="32"/>
        <v>3931002279900</v>
      </c>
      <c r="G1090" s="2" t="s">
        <v>68</v>
      </c>
      <c r="H1090" s="4">
        <v>18000</v>
      </c>
      <c r="I1090" s="4">
        <v>16214</v>
      </c>
      <c r="J1090" s="4">
        <v>34214</v>
      </c>
      <c r="K1090" s="4">
        <v>47319.47</v>
      </c>
      <c r="L1090" s="4">
        <v>35171.07</v>
      </c>
      <c r="M1090" s="4">
        <v>35171.07</v>
      </c>
      <c r="N1090" s="4">
        <v>0</v>
      </c>
      <c r="O1090" s="4">
        <v>-957.07</v>
      </c>
      <c r="P1090">
        <f>INDEX(Full1!J:J,MATCH(F1090,Full1!D:D,0))</f>
        <v>35171.07</v>
      </c>
      <c r="Q1090" s="6">
        <f t="shared" si="33"/>
        <v>0</v>
      </c>
    </row>
    <row r="1091" spans="1:17" hidden="1" x14ac:dyDescent="0.25">
      <c r="A1091" s="2">
        <v>3</v>
      </c>
      <c r="B1091" s="2">
        <v>93100</v>
      </c>
      <c r="C1091" s="2" t="s">
        <v>505</v>
      </c>
      <c r="D1091" s="2">
        <v>2279939</v>
      </c>
      <c r="E1091" s="2" t="s">
        <v>505</v>
      </c>
      <c r="F1091" s="2" t="str">
        <f t="shared" ref="F1091:F1154" si="34">_xlfn.CONCAT(A1091,B1091,D1091)</f>
        <v>3931002279939</v>
      </c>
      <c r="G1091" s="2" t="s">
        <v>117</v>
      </c>
      <c r="H1091" s="4">
        <v>6800</v>
      </c>
      <c r="I1091" s="4">
        <v>0</v>
      </c>
      <c r="J1091" s="4">
        <v>6800</v>
      </c>
      <c r="K1091" s="4">
        <v>7246.62</v>
      </c>
      <c r="L1091" s="4">
        <v>7246.62</v>
      </c>
      <c r="M1091" s="4">
        <v>7246.62</v>
      </c>
      <c r="N1091" s="4">
        <v>0</v>
      </c>
      <c r="O1091" s="4">
        <v>-446.62</v>
      </c>
      <c r="P1091">
        <f>INDEX(Full1!J:J,MATCH(F1091,Full1!D:D,0))</f>
        <v>7246.62</v>
      </c>
      <c r="Q1091" s="6">
        <f t="shared" ref="Q1091:Q1154" si="35">+L1091-P1091</f>
        <v>0</v>
      </c>
    </row>
    <row r="1092" spans="1:17" hidden="1" x14ac:dyDescent="0.25">
      <c r="A1092" s="2">
        <v>3</v>
      </c>
      <c r="B1092" s="2">
        <v>93100</v>
      </c>
      <c r="C1092" s="2" t="s">
        <v>505</v>
      </c>
      <c r="D1092" s="2">
        <v>2302000</v>
      </c>
      <c r="E1092" s="2" t="s">
        <v>505</v>
      </c>
      <c r="F1092" s="2" t="str">
        <f t="shared" si="34"/>
        <v>3931002302000</v>
      </c>
      <c r="G1092" s="2" t="s">
        <v>72</v>
      </c>
      <c r="H1092" s="4">
        <v>150</v>
      </c>
      <c r="I1092" s="4">
        <v>0</v>
      </c>
      <c r="J1092" s="4">
        <v>150</v>
      </c>
      <c r="K1092" s="4">
        <v>40.85</v>
      </c>
      <c r="L1092" s="4">
        <v>40.85</v>
      </c>
      <c r="M1092" s="4">
        <v>40.85</v>
      </c>
      <c r="N1092" s="4">
        <v>0</v>
      </c>
      <c r="O1092" s="4">
        <v>109.15</v>
      </c>
      <c r="P1092">
        <f>INDEX(Full1!J:J,MATCH(F1092,Full1!D:D,0))</f>
        <v>40.85</v>
      </c>
      <c r="Q1092" s="6">
        <f t="shared" si="35"/>
        <v>0</v>
      </c>
    </row>
    <row r="1093" spans="1:17" hidden="1" x14ac:dyDescent="0.25">
      <c r="A1093" s="2">
        <v>3</v>
      </c>
      <c r="B1093" s="2">
        <v>93100</v>
      </c>
      <c r="C1093" s="2" t="s">
        <v>505</v>
      </c>
      <c r="D1093" s="2">
        <v>2312000</v>
      </c>
      <c r="E1093" s="2" t="s">
        <v>505</v>
      </c>
      <c r="F1093" s="2" t="str">
        <f t="shared" si="34"/>
        <v>3931002312000</v>
      </c>
      <c r="G1093" s="2" t="s">
        <v>73</v>
      </c>
      <c r="H1093" s="4">
        <v>250</v>
      </c>
      <c r="I1093" s="4">
        <v>0</v>
      </c>
      <c r="J1093" s="4">
        <v>250</v>
      </c>
      <c r="K1093" s="4">
        <v>213.6</v>
      </c>
      <c r="L1093" s="4">
        <v>213.6</v>
      </c>
      <c r="M1093" s="4">
        <v>213.6</v>
      </c>
      <c r="N1093" s="4">
        <v>0</v>
      </c>
      <c r="O1093" s="4">
        <v>36.4</v>
      </c>
      <c r="P1093">
        <f>INDEX(Full1!J:J,MATCH(F1093,Full1!D:D,0))</f>
        <v>213.6</v>
      </c>
      <c r="Q1093" s="6">
        <f t="shared" si="35"/>
        <v>0</v>
      </c>
    </row>
    <row r="1094" spans="1:17" hidden="1" x14ac:dyDescent="0.25">
      <c r="A1094" s="2">
        <v>3</v>
      </c>
      <c r="B1094" s="2">
        <v>93100</v>
      </c>
      <c r="C1094" s="2" t="s">
        <v>508</v>
      </c>
      <c r="D1094" s="2">
        <v>3520001</v>
      </c>
      <c r="E1094" s="2" t="s">
        <v>508</v>
      </c>
      <c r="F1094" s="2" t="str">
        <f t="shared" si="34"/>
        <v>3931003520001</v>
      </c>
      <c r="G1094" s="2" t="s">
        <v>189</v>
      </c>
      <c r="H1094" s="4">
        <v>25000</v>
      </c>
      <c r="I1094" s="4">
        <v>0</v>
      </c>
      <c r="J1094" s="4">
        <v>25000</v>
      </c>
      <c r="K1094" s="4">
        <v>3279.65</v>
      </c>
      <c r="L1094" s="4">
        <v>3279.65</v>
      </c>
      <c r="M1094" s="4">
        <v>3279.65</v>
      </c>
      <c r="N1094" s="4">
        <v>0</v>
      </c>
      <c r="O1094" s="4">
        <v>21720.35</v>
      </c>
      <c r="P1094">
        <f>INDEX(Full1!J:J,MATCH(F1094,Full1!D:D,0))</f>
        <v>3279.65</v>
      </c>
      <c r="Q1094" s="6">
        <f t="shared" si="35"/>
        <v>0</v>
      </c>
    </row>
    <row r="1095" spans="1:17" hidden="1" x14ac:dyDescent="0.25">
      <c r="A1095" s="2">
        <v>3</v>
      </c>
      <c r="B1095" s="2">
        <v>93100</v>
      </c>
      <c r="C1095" s="2" t="s">
        <v>508</v>
      </c>
      <c r="D1095" s="2">
        <v>3590001</v>
      </c>
      <c r="E1095" s="2" t="s">
        <v>508</v>
      </c>
      <c r="F1095" s="2" t="str">
        <f t="shared" si="34"/>
        <v>3931003590001</v>
      </c>
      <c r="G1095" s="2" t="s">
        <v>190</v>
      </c>
      <c r="H1095" s="4">
        <v>25000</v>
      </c>
      <c r="I1095" s="4">
        <v>0</v>
      </c>
      <c r="J1095" s="4">
        <v>25000</v>
      </c>
      <c r="K1095" s="4">
        <v>10541.41</v>
      </c>
      <c r="L1095" s="4">
        <v>10541.41</v>
      </c>
      <c r="M1095" s="4">
        <v>10541.41</v>
      </c>
      <c r="N1095" s="4">
        <v>0</v>
      </c>
      <c r="O1095" s="4">
        <v>14458.59</v>
      </c>
      <c r="P1095">
        <f>INDEX(Full1!J:J,MATCH(F1095,Full1!D:D,0))</f>
        <v>10541.41</v>
      </c>
      <c r="Q1095" s="6">
        <f t="shared" si="35"/>
        <v>0</v>
      </c>
    </row>
    <row r="1096" spans="1:17" hidden="1" x14ac:dyDescent="0.25">
      <c r="A1096" s="2">
        <v>4</v>
      </c>
      <c r="B1096" s="2">
        <v>13200</v>
      </c>
      <c r="C1096" s="2" t="s">
        <v>505</v>
      </c>
      <c r="D1096" s="2">
        <v>2120000</v>
      </c>
      <c r="E1096" s="2" t="s">
        <v>505</v>
      </c>
      <c r="F1096" s="2" t="str">
        <f t="shared" si="34"/>
        <v>4132002120000</v>
      </c>
      <c r="G1096" s="2" t="s">
        <v>191</v>
      </c>
      <c r="H1096" s="4">
        <v>4000</v>
      </c>
      <c r="I1096" s="4">
        <v>0</v>
      </c>
      <c r="J1096" s="4">
        <v>4000</v>
      </c>
      <c r="K1096" s="4">
        <v>1892.41</v>
      </c>
      <c r="L1096" s="4">
        <v>1892.41</v>
      </c>
      <c r="M1096" s="4">
        <v>1892.41</v>
      </c>
      <c r="N1096" s="4">
        <v>0</v>
      </c>
      <c r="O1096" s="4">
        <v>2107.59</v>
      </c>
      <c r="P1096">
        <f>INDEX(Full1!J:J,MATCH(F1096,Full1!D:D,0))</f>
        <v>1892.41</v>
      </c>
      <c r="Q1096" s="6">
        <f t="shared" si="35"/>
        <v>0</v>
      </c>
    </row>
    <row r="1097" spans="1:17" hidden="1" x14ac:dyDescent="0.25">
      <c r="A1097" s="2">
        <v>4</v>
      </c>
      <c r="B1097" s="2">
        <v>13200</v>
      </c>
      <c r="C1097" s="2" t="s">
        <v>505</v>
      </c>
      <c r="D1097" s="2">
        <v>2130001</v>
      </c>
      <c r="E1097" s="2" t="s">
        <v>505</v>
      </c>
      <c r="F1097" s="2" t="str">
        <f t="shared" si="34"/>
        <v>4132002130001</v>
      </c>
      <c r="G1097" s="2" t="s">
        <v>74</v>
      </c>
      <c r="H1097" s="4">
        <v>2000</v>
      </c>
      <c r="I1097" s="4">
        <v>0</v>
      </c>
      <c r="J1097" s="4">
        <v>2000</v>
      </c>
      <c r="K1097" s="4">
        <v>475.42</v>
      </c>
      <c r="L1097" s="4">
        <v>475.42</v>
      </c>
      <c r="M1097" s="4">
        <v>475.42</v>
      </c>
      <c r="N1097" s="4">
        <v>0</v>
      </c>
      <c r="O1097" s="4">
        <v>1524.58</v>
      </c>
      <c r="P1097">
        <f>INDEX(Full1!J:J,MATCH(F1097,Full1!D:D,0))</f>
        <v>475.42</v>
      </c>
      <c r="Q1097" s="6">
        <f t="shared" si="35"/>
        <v>0</v>
      </c>
    </row>
    <row r="1098" spans="1:17" hidden="1" x14ac:dyDescent="0.25">
      <c r="A1098" s="2">
        <v>4</v>
      </c>
      <c r="B1098" s="2">
        <v>13200</v>
      </c>
      <c r="C1098" s="2" t="s">
        <v>505</v>
      </c>
      <c r="D1098" s="2">
        <v>2210001</v>
      </c>
      <c r="E1098" s="2" t="s">
        <v>505</v>
      </c>
      <c r="F1098" s="2" t="str">
        <f t="shared" si="34"/>
        <v>4132002210001</v>
      </c>
      <c r="G1098" s="2" t="s">
        <v>192</v>
      </c>
      <c r="H1098" s="4">
        <v>4000</v>
      </c>
      <c r="I1098" s="4">
        <v>7.99</v>
      </c>
      <c r="J1098" s="4">
        <v>4007.99</v>
      </c>
      <c r="K1098" s="4">
        <v>4663.38</v>
      </c>
      <c r="L1098" s="4">
        <v>2965.35</v>
      </c>
      <c r="M1098" s="4">
        <v>2965.35</v>
      </c>
      <c r="N1098" s="4">
        <v>0</v>
      </c>
      <c r="O1098" s="4">
        <v>1042.6400000000001</v>
      </c>
      <c r="P1098">
        <f>INDEX(Full1!J:J,MATCH(F1098,Full1!D:D,0))</f>
        <v>2965.35</v>
      </c>
      <c r="Q1098" s="6">
        <f t="shared" si="35"/>
        <v>0</v>
      </c>
    </row>
    <row r="1099" spans="1:17" hidden="1" x14ac:dyDescent="0.25">
      <c r="A1099" s="2">
        <v>4</v>
      </c>
      <c r="B1099" s="2">
        <v>13200</v>
      </c>
      <c r="C1099" s="2" t="s">
        <v>505</v>
      </c>
      <c r="D1099" s="2">
        <v>2210101</v>
      </c>
      <c r="E1099" s="2" t="s">
        <v>505</v>
      </c>
      <c r="F1099" s="2" t="str">
        <f t="shared" si="34"/>
        <v>4132002210101</v>
      </c>
      <c r="G1099" s="2" t="s">
        <v>193</v>
      </c>
      <c r="H1099" s="4">
        <v>300</v>
      </c>
      <c r="I1099" s="4">
        <v>0</v>
      </c>
      <c r="J1099" s="4">
        <v>300</v>
      </c>
      <c r="K1099" s="4">
        <v>88.73</v>
      </c>
      <c r="L1099" s="4">
        <v>88.73</v>
      </c>
      <c r="M1099" s="4">
        <v>88.73</v>
      </c>
      <c r="N1099" s="4">
        <v>0</v>
      </c>
      <c r="O1099" s="4">
        <v>211.27</v>
      </c>
      <c r="P1099">
        <f>INDEX(Full1!J:J,MATCH(F1099,Full1!D:D,0))</f>
        <v>88.73</v>
      </c>
      <c r="Q1099" s="6">
        <f t="shared" si="35"/>
        <v>0</v>
      </c>
    </row>
    <row r="1100" spans="1:17" hidden="1" x14ac:dyDescent="0.25">
      <c r="A1100" s="2">
        <v>4</v>
      </c>
      <c r="B1100" s="2">
        <v>13200</v>
      </c>
      <c r="C1100" s="2" t="s">
        <v>505</v>
      </c>
      <c r="D1100" s="2">
        <v>2210301</v>
      </c>
      <c r="E1100" s="2" t="s">
        <v>505</v>
      </c>
      <c r="F1100" s="2" t="str">
        <f t="shared" si="34"/>
        <v>4132002210301</v>
      </c>
      <c r="G1100" s="2" t="s">
        <v>194</v>
      </c>
      <c r="H1100" s="4">
        <v>14000</v>
      </c>
      <c r="I1100" s="4">
        <v>892.36</v>
      </c>
      <c r="J1100" s="4">
        <v>14892.36</v>
      </c>
      <c r="K1100" s="4">
        <v>5080.3599999999997</v>
      </c>
      <c r="L1100" s="4">
        <v>3870.06</v>
      </c>
      <c r="M1100" s="4">
        <v>3870.06</v>
      </c>
      <c r="N1100" s="4">
        <v>0</v>
      </c>
      <c r="O1100" s="4">
        <v>11022.3</v>
      </c>
      <c r="P1100">
        <f>INDEX(Full1!J:J,MATCH(F1100,Full1!D:D,0))</f>
        <v>3870.06</v>
      </c>
      <c r="Q1100" s="6">
        <f t="shared" si="35"/>
        <v>0</v>
      </c>
    </row>
    <row r="1101" spans="1:17" hidden="1" x14ac:dyDescent="0.25">
      <c r="A1101" s="2">
        <v>4</v>
      </c>
      <c r="B1101" s="2">
        <v>15320</v>
      </c>
      <c r="C1101" s="2" t="s">
        <v>505</v>
      </c>
      <c r="D1101" s="2">
        <v>2020001</v>
      </c>
      <c r="E1101" s="2" t="s">
        <v>505</v>
      </c>
      <c r="F1101" s="2" t="str">
        <f t="shared" si="34"/>
        <v>4153202020001</v>
      </c>
      <c r="G1101" s="2" t="s">
        <v>195</v>
      </c>
      <c r="H1101" s="4">
        <v>37752</v>
      </c>
      <c r="I1101" s="4">
        <v>0</v>
      </c>
      <c r="J1101" s="4">
        <v>37752</v>
      </c>
      <c r="K1101" s="4">
        <v>37761.449999999997</v>
      </c>
      <c r="L1101" s="4">
        <v>37761.449999999997</v>
      </c>
      <c r="M1101" s="4">
        <v>37761.449999999997</v>
      </c>
      <c r="N1101" s="4">
        <v>0</v>
      </c>
      <c r="O1101" s="4">
        <v>-9.4499999999999993</v>
      </c>
      <c r="P1101">
        <f>INDEX(Full1!J:J,MATCH(F1101,Full1!D:D,0))</f>
        <v>37761.449999999997</v>
      </c>
      <c r="Q1101" s="6">
        <f t="shared" si="35"/>
        <v>0</v>
      </c>
    </row>
    <row r="1102" spans="1:17" hidden="1" x14ac:dyDescent="0.25">
      <c r="A1102" s="2">
        <v>4</v>
      </c>
      <c r="B1102" s="2">
        <v>15320</v>
      </c>
      <c r="C1102" s="2" t="s">
        <v>505</v>
      </c>
      <c r="D1102" s="2">
        <v>2100001</v>
      </c>
      <c r="E1102" s="2" t="s">
        <v>505</v>
      </c>
      <c r="F1102" s="2" t="str">
        <f t="shared" si="34"/>
        <v>4153202100001</v>
      </c>
      <c r="G1102" s="2" t="s">
        <v>130</v>
      </c>
      <c r="H1102" s="4">
        <v>60000</v>
      </c>
      <c r="I1102" s="4">
        <v>0</v>
      </c>
      <c r="J1102" s="4">
        <v>60000</v>
      </c>
      <c r="K1102" s="4">
        <v>50526.22</v>
      </c>
      <c r="L1102" s="4">
        <v>50526.22</v>
      </c>
      <c r="M1102" s="4">
        <v>50500.34</v>
      </c>
      <c r="N1102" s="4">
        <v>25.88</v>
      </c>
      <c r="O1102" s="4">
        <v>9473.7800000000007</v>
      </c>
      <c r="P1102">
        <f>INDEX(Full1!J:J,MATCH(F1102,Full1!D:D,0))</f>
        <v>50526.22</v>
      </c>
      <c r="Q1102" s="6">
        <f t="shared" si="35"/>
        <v>0</v>
      </c>
    </row>
    <row r="1103" spans="1:17" hidden="1" x14ac:dyDescent="0.25">
      <c r="A1103" s="2">
        <v>4</v>
      </c>
      <c r="B1103" s="2">
        <v>15320</v>
      </c>
      <c r="C1103" s="2" t="s">
        <v>505</v>
      </c>
      <c r="D1103" s="2">
        <v>2100003</v>
      </c>
      <c r="E1103" s="2" t="s">
        <v>505</v>
      </c>
      <c r="F1103" s="2" t="str">
        <f t="shared" si="34"/>
        <v>4153202100003</v>
      </c>
      <c r="G1103" s="2" t="s">
        <v>196</v>
      </c>
      <c r="H1103" s="4">
        <v>2500</v>
      </c>
      <c r="I1103" s="4">
        <v>0</v>
      </c>
      <c r="J1103" s="4">
        <v>2500</v>
      </c>
      <c r="K1103" s="4">
        <v>1707.48</v>
      </c>
      <c r="L1103" s="4">
        <v>1707.48</v>
      </c>
      <c r="M1103" s="4">
        <v>1707.48</v>
      </c>
      <c r="N1103" s="4">
        <v>0</v>
      </c>
      <c r="O1103" s="4">
        <v>792.52</v>
      </c>
      <c r="P1103">
        <f>INDEX(Full1!J:J,MATCH(F1103,Full1!D:D,0))</f>
        <v>1707.48</v>
      </c>
      <c r="Q1103" s="6">
        <f t="shared" si="35"/>
        <v>0</v>
      </c>
    </row>
    <row r="1104" spans="1:17" hidden="1" x14ac:dyDescent="0.25">
      <c r="A1104" s="2">
        <v>4</v>
      </c>
      <c r="B1104" s="2">
        <v>15320</v>
      </c>
      <c r="C1104" s="2" t="s">
        <v>505</v>
      </c>
      <c r="D1104" s="2">
        <v>2120000</v>
      </c>
      <c r="E1104" s="2" t="s">
        <v>505</v>
      </c>
      <c r="F1104" s="2" t="str">
        <f t="shared" si="34"/>
        <v>4153202120000</v>
      </c>
      <c r="G1104" s="2" t="s">
        <v>191</v>
      </c>
      <c r="H1104" s="4">
        <v>3000</v>
      </c>
      <c r="I1104" s="4">
        <v>0</v>
      </c>
      <c r="J1104" s="4">
        <v>3000</v>
      </c>
      <c r="K1104" s="4">
        <v>6493.47</v>
      </c>
      <c r="L1104" s="4">
        <v>6493.47</v>
      </c>
      <c r="M1104" s="4">
        <v>6493.47</v>
      </c>
      <c r="N1104" s="4">
        <v>0</v>
      </c>
      <c r="O1104" s="4">
        <v>-3493.47</v>
      </c>
      <c r="P1104">
        <f>INDEX(Full1!J:J,MATCH(F1104,Full1!D:D,0))</f>
        <v>6493.47</v>
      </c>
      <c r="Q1104" s="6">
        <f t="shared" si="35"/>
        <v>0</v>
      </c>
    </row>
    <row r="1105" spans="1:17" hidden="1" x14ac:dyDescent="0.25">
      <c r="A1105" s="2">
        <v>4</v>
      </c>
      <c r="B1105" s="2">
        <v>15320</v>
      </c>
      <c r="C1105" s="2" t="s">
        <v>505</v>
      </c>
      <c r="D1105" s="2">
        <v>2130001</v>
      </c>
      <c r="E1105" s="2" t="s">
        <v>505</v>
      </c>
      <c r="F1105" s="2" t="str">
        <f t="shared" si="34"/>
        <v>4153202130001</v>
      </c>
      <c r="G1105" s="2" t="s">
        <v>74</v>
      </c>
      <c r="H1105" s="4">
        <v>4000</v>
      </c>
      <c r="I1105" s="4">
        <v>0</v>
      </c>
      <c r="J1105" s="4">
        <v>4000</v>
      </c>
      <c r="K1105" s="4">
        <v>1314.24</v>
      </c>
      <c r="L1105" s="4">
        <v>1314.24</v>
      </c>
      <c r="M1105" s="4">
        <v>1314.24</v>
      </c>
      <c r="N1105" s="4">
        <v>0</v>
      </c>
      <c r="O1105" s="4">
        <v>2685.76</v>
      </c>
      <c r="P1105">
        <f>INDEX(Full1!J:J,MATCH(F1105,Full1!D:D,0))</f>
        <v>1314.24</v>
      </c>
      <c r="Q1105" s="6">
        <f t="shared" si="35"/>
        <v>0</v>
      </c>
    </row>
    <row r="1106" spans="1:17" hidden="1" x14ac:dyDescent="0.25">
      <c r="A1106" s="2">
        <v>4</v>
      </c>
      <c r="B1106" s="2">
        <v>15320</v>
      </c>
      <c r="C1106" s="2" t="s">
        <v>505</v>
      </c>
      <c r="D1106" s="2">
        <v>2140001</v>
      </c>
      <c r="E1106" s="2" t="s">
        <v>505</v>
      </c>
      <c r="F1106" s="2" t="str">
        <f t="shared" si="34"/>
        <v>4153202140001</v>
      </c>
      <c r="G1106" s="2" t="s">
        <v>95</v>
      </c>
      <c r="H1106" s="4">
        <v>13000</v>
      </c>
      <c r="I1106" s="4">
        <v>0</v>
      </c>
      <c r="J1106" s="4">
        <v>13000</v>
      </c>
      <c r="K1106" s="4">
        <v>24837.82</v>
      </c>
      <c r="L1106" s="4">
        <v>24837.82</v>
      </c>
      <c r="M1106" s="4">
        <v>24837.82</v>
      </c>
      <c r="N1106" s="4">
        <v>0</v>
      </c>
      <c r="O1106" s="4">
        <v>-11837.82</v>
      </c>
      <c r="P1106">
        <f>INDEX(Full1!J:J,MATCH(F1106,Full1!D:D,0))</f>
        <v>24837.82</v>
      </c>
      <c r="Q1106" s="6">
        <f t="shared" si="35"/>
        <v>0</v>
      </c>
    </row>
    <row r="1107" spans="1:17" hidden="1" x14ac:dyDescent="0.25">
      <c r="A1107" s="2">
        <v>4</v>
      </c>
      <c r="B1107" s="2">
        <v>15320</v>
      </c>
      <c r="C1107" s="2" t="s">
        <v>505</v>
      </c>
      <c r="D1107" s="2">
        <v>2150001</v>
      </c>
      <c r="E1107" s="2" t="s">
        <v>505</v>
      </c>
      <c r="F1107" s="2" t="str">
        <f t="shared" si="34"/>
        <v>4153202150001</v>
      </c>
      <c r="G1107" s="2" t="s">
        <v>56</v>
      </c>
      <c r="H1107" s="4">
        <v>1000</v>
      </c>
      <c r="I1107" s="4">
        <v>0</v>
      </c>
      <c r="J1107" s="4">
        <v>1000</v>
      </c>
      <c r="K1107" s="4">
        <v>1376.78</v>
      </c>
      <c r="L1107" s="4">
        <v>1376.78</v>
      </c>
      <c r="M1107" s="4">
        <v>1376.78</v>
      </c>
      <c r="N1107" s="4">
        <v>0</v>
      </c>
      <c r="O1107" s="4">
        <v>-376.78</v>
      </c>
      <c r="P1107">
        <f>INDEX(Full1!J:J,MATCH(F1107,Full1!D:D,0))</f>
        <v>1376.78</v>
      </c>
      <c r="Q1107" s="6">
        <f t="shared" si="35"/>
        <v>0</v>
      </c>
    </row>
    <row r="1108" spans="1:17" hidden="1" x14ac:dyDescent="0.25">
      <c r="A1108" s="2">
        <v>4</v>
      </c>
      <c r="B1108" s="2">
        <v>15320</v>
      </c>
      <c r="C1108" s="2" t="s">
        <v>505</v>
      </c>
      <c r="D1108" s="2">
        <v>2200001</v>
      </c>
      <c r="E1108" s="2" t="s">
        <v>505</v>
      </c>
      <c r="F1108" s="2" t="str">
        <f t="shared" si="34"/>
        <v>4153202200001</v>
      </c>
      <c r="G1108" s="2" t="s">
        <v>37</v>
      </c>
      <c r="H1108" s="4">
        <v>500</v>
      </c>
      <c r="I1108" s="4">
        <v>0</v>
      </c>
      <c r="J1108" s="4">
        <v>500</v>
      </c>
      <c r="K1108" s="4">
        <v>163.96</v>
      </c>
      <c r="L1108" s="4">
        <v>22.74</v>
      </c>
      <c r="M1108" s="4">
        <v>22.74</v>
      </c>
      <c r="N1108" s="4">
        <v>0</v>
      </c>
      <c r="O1108" s="4">
        <v>477.26</v>
      </c>
      <c r="P1108">
        <f>INDEX(Full1!J:J,MATCH(F1108,Full1!D:D,0))</f>
        <v>22.74</v>
      </c>
      <c r="Q1108" s="6">
        <f t="shared" si="35"/>
        <v>0</v>
      </c>
    </row>
    <row r="1109" spans="1:17" hidden="1" x14ac:dyDescent="0.25">
      <c r="A1109" s="2">
        <v>4</v>
      </c>
      <c r="B1109" s="2">
        <v>15320</v>
      </c>
      <c r="C1109" s="2" t="s">
        <v>505</v>
      </c>
      <c r="D1109" s="2">
        <v>2210001</v>
      </c>
      <c r="E1109" s="2" t="s">
        <v>505</v>
      </c>
      <c r="F1109" s="2" t="str">
        <f t="shared" si="34"/>
        <v>4153202210001</v>
      </c>
      <c r="G1109" s="2" t="s">
        <v>192</v>
      </c>
      <c r="H1109" s="4">
        <v>12000</v>
      </c>
      <c r="I1109" s="4">
        <v>0</v>
      </c>
      <c r="J1109" s="4">
        <v>12000</v>
      </c>
      <c r="K1109" s="4">
        <v>15624.57</v>
      </c>
      <c r="L1109" s="4">
        <v>12976.35</v>
      </c>
      <c r="M1109" s="4">
        <v>12976.35</v>
      </c>
      <c r="N1109" s="4">
        <v>0</v>
      </c>
      <c r="O1109" s="4">
        <v>-976.35</v>
      </c>
      <c r="P1109">
        <f>INDEX(Full1!J:J,MATCH(F1109,Full1!D:D,0))</f>
        <v>12976.35</v>
      </c>
      <c r="Q1109" s="6">
        <f t="shared" si="35"/>
        <v>0</v>
      </c>
    </row>
    <row r="1110" spans="1:17" hidden="1" x14ac:dyDescent="0.25">
      <c r="A1110" s="2">
        <v>4</v>
      </c>
      <c r="B1110" s="2">
        <v>15320</v>
      </c>
      <c r="C1110" s="2" t="s">
        <v>505</v>
      </c>
      <c r="D1110" s="2">
        <v>2210101</v>
      </c>
      <c r="E1110" s="2" t="s">
        <v>505</v>
      </c>
      <c r="F1110" s="2" t="str">
        <f t="shared" si="34"/>
        <v>4153202210101</v>
      </c>
      <c r="G1110" s="2" t="s">
        <v>193</v>
      </c>
      <c r="H1110" s="4">
        <v>2000</v>
      </c>
      <c r="I1110" s="4">
        <v>0</v>
      </c>
      <c r="J1110" s="4">
        <v>2000</v>
      </c>
      <c r="K1110" s="4">
        <v>1137.8699999999999</v>
      </c>
      <c r="L1110" s="4">
        <v>1137.8699999999999</v>
      </c>
      <c r="M1110" s="4">
        <v>1137.8699999999999</v>
      </c>
      <c r="N1110" s="4">
        <v>0</v>
      </c>
      <c r="O1110" s="4">
        <v>862.13</v>
      </c>
      <c r="P1110">
        <f>INDEX(Full1!J:J,MATCH(F1110,Full1!D:D,0))</f>
        <v>1137.8699999999999</v>
      </c>
      <c r="Q1110" s="6">
        <f t="shared" si="35"/>
        <v>0</v>
      </c>
    </row>
    <row r="1111" spans="1:17" hidden="1" x14ac:dyDescent="0.25">
      <c r="A1111" s="2">
        <v>4</v>
      </c>
      <c r="B1111" s="2">
        <v>15320</v>
      </c>
      <c r="C1111" s="2" t="s">
        <v>505</v>
      </c>
      <c r="D1111" s="2">
        <v>2210102</v>
      </c>
      <c r="E1111" s="2" t="s">
        <v>505</v>
      </c>
      <c r="F1111" s="2" t="str">
        <f t="shared" si="34"/>
        <v>4153202210102</v>
      </c>
      <c r="G1111" s="2" t="s">
        <v>197</v>
      </c>
      <c r="H1111" s="4">
        <v>3000</v>
      </c>
      <c r="I1111" s="4">
        <v>0</v>
      </c>
      <c r="J1111" s="4">
        <v>3000</v>
      </c>
      <c r="K1111" s="4">
        <v>3653.42</v>
      </c>
      <c r="L1111" s="4">
        <v>3653.42</v>
      </c>
      <c r="M1111" s="4">
        <v>3653.42</v>
      </c>
      <c r="N1111" s="4">
        <v>0</v>
      </c>
      <c r="O1111" s="4">
        <v>-653.41999999999996</v>
      </c>
      <c r="P1111">
        <f>INDEX(Full1!J:J,MATCH(F1111,Full1!D:D,0))</f>
        <v>3653.42</v>
      </c>
      <c r="Q1111" s="6">
        <f t="shared" si="35"/>
        <v>0</v>
      </c>
    </row>
    <row r="1112" spans="1:17" hidden="1" x14ac:dyDescent="0.25">
      <c r="A1112" s="2">
        <v>4</v>
      </c>
      <c r="B1112" s="2">
        <v>15320</v>
      </c>
      <c r="C1112" s="2" t="s">
        <v>505</v>
      </c>
      <c r="D1112" s="2">
        <v>2210301</v>
      </c>
      <c r="E1112" s="2" t="s">
        <v>505</v>
      </c>
      <c r="F1112" s="2" t="str">
        <f t="shared" si="34"/>
        <v>4153202210301</v>
      </c>
      <c r="G1112" s="2" t="s">
        <v>194</v>
      </c>
      <c r="H1112" s="4">
        <v>25000</v>
      </c>
      <c r="I1112" s="4">
        <v>1349.07</v>
      </c>
      <c r="J1112" s="4">
        <v>26349.07</v>
      </c>
      <c r="K1112" s="4">
        <v>34769.4</v>
      </c>
      <c r="L1112" s="4">
        <v>30327.9</v>
      </c>
      <c r="M1112" s="4">
        <v>30327.9</v>
      </c>
      <c r="N1112" s="4">
        <v>0</v>
      </c>
      <c r="O1112" s="4">
        <v>-3978.83</v>
      </c>
      <c r="P1112">
        <f>INDEX(Full1!J:J,MATCH(F1112,Full1!D:D,0))</f>
        <v>30327.9</v>
      </c>
      <c r="Q1112" s="6">
        <f t="shared" si="35"/>
        <v>0</v>
      </c>
    </row>
    <row r="1113" spans="1:17" hidden="1" x14ac:dyDescent="0.25">
      <c r="A1113" s="2">
        <v>4</v>
      </c>
      <c r="B1113" s="2">
        <v>15320</v>
      </c>
      <c r="C1113" s="2" t="s">
        <v>505</v>
      </c>
      <c r="D1113" s="2">
        <v>2210401</v>
      </c>
      <c r="E1113" s="2" t="s">
        <v>505</v>
      </c>
      <c r="F1113" s="2" t="str">
        <f t="shared" si="34"/>
        <v>4153202210401</v>
      </c>
      <c r="G1113" s="2" t="s">
        <v>133</v>
      </c>
      <c r="H1113" s="4">
        <v>6500</v>
      </c>
      <c r="I1113" s="4">
        <v>0</v>
      </c>
      <c r="J1113" s="4">
        <v>6500</v>
      </c>
      <c r="K1113" s="4">
        <v>5689.21</v>
      </c>
      <c r="L1113" s="4">
        <v>5689.2</v>
      </c>
      <c r="M1113" s="4">
        <v>5689.2</v>
      </c>
      <c r="N1113" s="4">
        <v>0</v>
      </c>
      <c r="O1113" s="4">
        <v>810.8</v>
      </c>
      <c r="P1113">
        <f>INDEX(Full1!J:J,MATCH(F1113,Full1!D:D,0))</f>
        <v>5689.2</v>
      </c>
      <c r="Q1113" s="6">
        <f t="shared" si="35"/>
        <v>0</v>
      </c>
    </row>
    <row r="1114" spans="1:17" hidden="1" x14ac:dyDescent="0.25">
      <c r="A1114" s="2">
        <v>4</v>
      </c>
      <c r="B1114" s="2">
        <v>15320</v>
      </c>
      <c r="C1114" s="2" t="s">
        <v>505</v>
      </c>
      <c r="D1114" s="2">
        <v>2211101</v>
      </c>
      <c r="E1114" s="2" t="s">
        <v>505</v>
      </c>
      <c r="F1114" s="2" t="str">
        <f t="shared" si="34"/>
        <v>4153202211101</v>
      </c>
      <c r="G1114" s="2" t="s">
        <v>198</v>
      </c>
      <c r="H1114" s="4">
        <v>1500</v>
      </c>
      <c r="I1114" s="4">
        <v>0</v>
      </c>
      <c r="J1114" s="4">
        <v>1500</v>
      </c>
      <c r="K1114" s="4">
        <v>859.63</v>
      </c>
      <c r="L1114" s="4">
        <v>859.63</v>
      </c>
      <c r="M1114" s="4">
        <v>859.63</v>
      </c>
      <c r="N1114" s="4">
        <v>0</v>
      </c>
      <c r="O1114" s="4">
        <v>640.37</v>
      </c>
      <c r="P1114">
        <f>INDEX(Full1!J:J,MATCH(F1114,Full1!D:D,0))</f>
        <v>859.63</v>
      </c>
      <c r="Q1114" s="6">
        <f t="shared" si="35"/>
        <v>0</v>
      </c>
    </row>
    <row r="1115" spans="1:17" hidden="1" x14ac:dyDescent="0.25">
      <c r="A1115" s="2">
        <v>4</v>
      </c>
      <c r="B1115" s="2">
        <v>15320</v>
      </c>
      <c r="C1115" s="2" t="s">
        <v>505</v>
      </c>
      <c r="D1115" s="2">
        <v>2219901</v>
      </c>
      <c r="E1115" s="2" t="s">
        <v>505</v>
      </c>
      <c r="F1115" s="2" t="str">
        <f t="shared" si="34"/>
        <v>4153202219901</v>
      </c>
      <c r="G1115" s="2" t="s">
        <v>134</v>
      </c>
      <c r="H1115" s="4">
        <v>4500</v>
      </c>
      <c r="I1115" s="4">
        <v>0</v>
      </c>
      <c r="J1115" s="4">
        <v>4500</v>
      </c>
      <c r="K1115" s="4">
        <v>3590.56</v>
      </c>
      <c r="L1115" s="4">
        <v>3590.56</v>
      </c>
      <c r="M1115" s="4">
        <v>3590.56</v>
      </c>
      <c r="N1115" s="4">
        <v>0</v>
      </c>
      <c r="O1115" s="4">
        <v>909.44</v>
      </c>
      <c r="P1115">
        <f>INDEX(Full1!J:J,MATCH(F1115,Full1!D:D,0))</f>
        <v>3590.56</v>
      </c>
      <c r="Q1115" s="6">
        <f t="shared" si="35"/>
        <v>0</v>
      </c>
    </row>
    <row r="1116" spans="1:17" hidden="1" x14ac:dyDescent="0.25">
      <c r="A1116" s="2">
        <v>4</v>
      </c>
      <c r="B1116" s="2">
        <v>15320</v>
      </c>
      <c r="C1116" s="2" t="s">
        <v>505</v>
      </c>
      <c r="D1116" s="2">
        <v>2219905</v>
      </c>
      <c r="E1116" s="2" t="s">
        <v>505</v>
      </c>
      <c r="F1116" s="2" t="str">
        <f t="shared" si="34"/>
        <v>4153202219905</v>
      </c>
      <c r="G1116" s="2" t="s">
        <v>77</v>
      </c>
      <c r="H1116" s="4">
        <v>100</v>
      </c>
      <c r="I1116" s="4">
        <v>0</v>
      </c>
      <c r="J1116" s="4">
        <v>100</v>
      </c>
      <c r="K1116" s="4">
        <v>0</v>
      </c>
      <c r="L1116" s="4">
        <v>0</v>
      </c>
      <c r="M1116" s="4">
        <v>0</v>
      </c>
      <c r="N1116" s="4">
        <v>0</v>
      </c>
      <c r="O1116" s="4">
        <v>100</v>
      </c>
      <c r="P1116">
        <f>INDEX(Full1!J:J,MATCH(F1116,Full1!D:D,0))</f>
        <v>0</v>
      </c>
      <c r="Q1116" s="6">
        <f t="shared" si="35"/>
        <v>0</v>
      </c>
    </row>
    <row r="1117" spans="1:17" hidden="1" x14ac:dyDescent="0.25">
      <c r="A1117" s="2">
        <v>4</v>
      </c>
      <c r="B1117" s="2">
        <v>15320</v>
      </c>
      <c r="C1117" s="2" t="s">
        <v>505</v>
      </c>
      <c r="D1117" s="2">
        <v>2240001</v>
      </c>
      <c r="E1117" s="2" t="s">
        <v>505</v>
      </c>
      <c r="F1117" s="2" t="str">
        <f t="shared" si="34"/>
        <v>4153202240001</v>
      </c>
      <c r="G1117" s="2" t="s">
        <v>96</v>
      </c>
      <c r="H1117" s="4">
        <v>7500</v>
      </c>
      <c r="I1117" s="4">
        <v>0</v>
      </c>
      <c r="J1117" s="4">
        <v>7500</v>
      </c>
      <c r="K1117" s="4">
        <v>7196.32</v>
      </c>
      <c r="L1117" s="4">
        <v>7083.63</v>
      </c>
      <c r="M1117" s="4">
        <v>7083.63</v>
      </c>
      <c r="N1117" s="4">
        <v>0</v>
      </c>
      <c r="O1117" s="4">
        <v>416.37</v>
      </c>
      <c r="P1117">
        <f>INDEX(Full1!J:J,MATCH(F1117,Full1!D:D,0))</f>
        <v>7083.63</v>
      </c>
      <c r="Q1117" s="6">
        <f t="shared" si="35"/>
        <v>0</v>
      </c>
    </row>
    <row r="1118" spans="1:17" hidden="1" x14ac:dyDescent="0.25">
      <c r="A1118" s="2">
        <v>4</v>
      </c>
      <c r="B1118" s="2">
        <v>15320</v>
      </c>
      <c r="C1118" s="2" t="s">
        <v>505</v>
      </c>
      <c r="D1118" s="2">
        <v>2250100</v>
      </c>
      <c r="E1118" s="2" t="s">
        <v>505</v>
      </c>
      <c r="F1118" s="2" t="str">
        <f t="shared" si="34"/>
        <v>4153202250100</v>
      </c>
      <c r="G1118" s="2" t="s">
        <v>199</v>
      </c>
      <c r="H1118" s="4">
        <v>0</v>
      </c>
      <c r="I1118" s="4">
        <v>0</v>
      </c>
      <c r="J1118" s="4">
        <v>0</v>
      </c>
      <c r="K1118" s="4">
        <v>384.79</v>
      </c>
      <c r="L1118" s="4">
        <v>384.79</v>
      </c>
      <c r="M1118" s="4">
        <v>351.19</v>
      </c>
      <c r="N1118" s="4">
        <v>33.6</v>
      </c>
      <c r="O1118" s="4">
        <v>-384.79</v>
      </c>
      <c r="P1118">
        <f>INDEX(Full1!J:J,MATCH(F1118,Full1!D:D,0))</f>
        <v>384.79</v>
      </c>
      <c r="Q1118" s="6">
        <f t="shared" si="35"/>
        <v>0</v>
      </c>
    </row>
    <row r="1119" spans="1:17" hidden="1" x14ac:dyDescent="0.25">
      <c r="A1119" s="2">
        <v>4</v>
      </c>
      <c r="B1119" s="2">
        <v>15320</v>
      </c>
      <c r="C1119" s="2" t="s">
        <v>505</v>
      </c>
      <c r="D1119" s="2">
        <v>2269900</v>
      </c>
      <c r="E1119" s="2" t="s">
        <v>505</v>
      </c>
      <c r="F1119" s="2" t="str">
        <f t="shared" si="34"/>
        <v>4153202269900</v>
      </c>
      <c r="G1119" s="2" t="s">
        <v>65</v>
      </c>
      <c r="H1119" s="4">
        <v>1500</v>
      </c>
      <c r="I1119" s="4">
        <v>0</v>
      </c>
      <c r="J1119" s="4">
        <v>1500</v>
      </c>
      <c r="K1119" s="4">
        <v>0</v>
      </c>
      <c r="L1119" s="4">
        <v>0</v>
      </c>
      <c r="M1119" s="4">
        <v>0</v>
      </c>
      <c r="N1119" s="4">
        <v>0</v>
      </c>
      <c r="O1119" s="4">
        <v>1500</v>
      </c>
      <c r="P1119">
        <f>INDEX(Full1!J:J,MATCH(F1119,Full1!D:D,0))</f>
        <v>0</v>
      </c>
      <c r="Q1119" s="6">
        <f t="shared" si="35"/>
        <v>0</v>
      </c>
    </row>
    <row r="1120" spans="1:17" hidden="1" x14ac:dyDescent="0.25">
      <c r="A1120" s="2">
        <v>4</v>
      </c>
      <c r="B1120" s="2">
        <v>15320</v>
      </c>
      <c r="C1120" s="2" t="s">
        <v>505</v>
      </c>
      <c r="D1120" s="2">
        <v>2270600</v>
      </c>
      <c r="E1120" s="2" t="s">
        <v>505</v>
      </c>
      <c r="F1120" s="2" t="str">
        <f t="shared" si="34"/>
        <v>4153202270600</v>
      </c>
      <c r="G1120" s="2" t="s">
        <v>67</v>
      </c>
      <c r="H1120" s="4">
        <v>5000</v>
      </c>
      <c r="I1120" s="4">
        <v>0</v>
      </c>
      <c r="J1120" s="4">
        <v>5000</v>
      </c>
      <c r="K1120" s="4">
        <v>0</v>
      </c>
      <c r="L1120" s="4">
        <v>0</v>
      </c>
      <c r="M1120" s="4">
        <v>0</v>
      </c>
      <c r="N1120" s="4">
        <v>0</v>
      </c>
      <c r="O1120" s="4">
        <v>5000</v>
      </c>
      <c r="P1120">
        <f>INDEX(Full1!J:J,MATCH(F1120,Full1!D:D,0))</f>
        <v>0</v>
      </c>
      <c r="Q1120" s="6">
        <f t="shared" si="35"/>
        <v>0</v>
      </c>
    </row>
    <row r="1121" spans="1:17" hidden="1" x14ac:dyDescent="0.25">
      <c r="A1121" s="2">
        <v>4</v>
      </c>
      <c r="B1121" s="2">
        <v>15320</v>
      </c>
      <c r="C1121" s="2" t="s">
        <v>505</v>
      </c>
      <c r="D1121" s="2">
        <v>2279900</v>
      </c>
      <c r="E1121" s="2" t="s">
        <v>505</v>
      </c>
      <c r="F1121" s="2" t="str">
        <f t="shared" si="34"/>
        <v>4153202279900</v>
      </c>
      <c r="G1121" s="2" t="s">
        <v>68</v>
      </c>
      <c r="H1121" s="4">
        <v>2500</v>
      </c>
      <c r="I1121" s="4">
        <v>0</v>
      </c>
      <c r="J1121" s="4">
        <v>2500</v>
      </c>
      <c r="K1121" s="4">
        <v>0</v>
      </c>
      <c r="L1121" s="4">
        <v>0</v>
      </c>
      <c r="M1121" s="4">
        <v>0</v>
      </c>
      <c r="N1121" s="4">
        <v>0</v>
      </c>
      <c r="O1121" s="4">
        <v>2500</v>
      </c>
      <c r="P1121">
        <f>INDEX(Full1!J:J,MATCH(F1121,Full1!D:D,0))</f>
        <v>0</v>
      </c>
      <c r="Q1121" s="6">
        <f t="shared" si="35"/>
        <v>0</v>
      </c>
    </row>
    <row r="1122" spans="1:17" hidden="1" x14ac:dyDescent="0.25">
      <c r="A1122" s="2">
        <v>4</v>
      </c>
      <c r="B1122" s="2">
        <v>15320</v>
      </c>
      <c r="C1122" s="2" t="s">
        <v>505</v>
      </c>
      <c r="D1122" s="2">
        <v>2302000</v>
      </c>
      <c r="E1122" s="2" t="s">
        <v>505</v>
      </c>
      <c r="F1122" s="2" t="str">
        <f t="shared" si="34"/>
        <v>4153202302000</v>
      </c>
      <c r="G1122" s="2" t="s">
        <v>72</v>
      </c>
      <c r="H1122" s="4">
        <v>50</v>
      </c>
      <c r="I1122" s="4">
        <v>0</v>
      </c>
      <c r="J1122" s="4">
        <v>50</v>
      </c>
      <c r="K1122" s="4">
        <v>88</v>
      </c>
      <c r="L1122" s="4">
        <v>88</v>
      </c>
      <c r="M1122" s="4">
        <v>88</v>
      </c>
      <c r="N1122" s="4">
        <v>0</v>
      </c>
      <c r="O1122" s="4">
        <v>-38</v>
      </c>
      <c r="P1122">
        <f>INDEX(Full1!J:J,MATCH(F1122,Full1!D:D,0))</f>
        <v>88</v>
      </c>
      <c r="Q1122" s="6">
        <f t="shared" si="35"/>
        <v>0</v>
      </c>
    </row>
    <row r="1123" spans="1:17" hidden="1" x14ac:dyDescent="0.25">
      <c r="A1123" s="2">
        <v>4</v>
      </c>
      <c r="B1123" s="2">
        <v>15320</v>
      </c>
      <c r="C1123" s="2" t="s">
        <v>505</v>
      </c>
      <c r="D1123" s="2">
        <v>2312000</v>
      </c>
      <c r="E1123" s="2" t="s">
        <v>505</v>
      </c>
      <c r="F1123" s="2" t="str">
        <f t="shared" si="34"/>
        <v>4153202312000</v>
      </c>
      <c r="G1123" s="2" t="s">
        <v>73</v>
      </c>
      <c r="H1123" s="4">
        <v>50</v>
      </c>
      <c r="I1123" s="4">
        <v>0</v>
      </c>
      <c r="J1123" s="4">
        <v>50</v>
      </c>
      <c r="K1123" s="4">
        <v>0</v>
      </c>
      <c r="L1123" s="4">
        <v>0</v>
      </c>
      <c r="M1123" s="4">
        <v>0</v>
      </c>
      <c r="N1123" s="4">
        <v>0</v>
      </c>
      <c r="O1123" s="4">
        <v>50</v>
      </c>
      <c r="P1123">
        <f>INDEX(Full1!J:J,MATCH(F1123,Full1!D:D,0))</f>
        <v>0</v>
      </c>
      <c r="Q1123" s="6">
        <f t="shared" si="35"/>
        <v>0</v>
      </c>
    </row>
    <row r="1124" spans="1:17" x14ac:dyDescent="0.25">
      <c r="A1124" s="2">
        <v>4</v>
      </c>
      <c r="B1124" s="2">
        <v>15320</v>
      </c>
      <c r="C1124" s="2" t="s">
        <v>506</v>
      </c>
      <c r="D1124" s="2">
        <v>6190039</v>
      </c>
      <c r="E1124" s="2" t="s">
        <v>506</v>
      </c>
      <c r="F1124" s="2" t="str">
        <f t="shared" si="34"/>
        <v>4153206190039</v>
      </c>
      <c r="G1124" s="2" t="s">
        <v>200</v>
      </c>
      <c r="H1124" s="4">
        <v>5000</v>
      </c>
      <c r="I1124" s="4">
        <v>0</v>
      </c>
      <c r="J1124" s="4">
        <v>5000</v>
      </c>
      <c r="K1124" s="4">
        <v>4808.08</v>
      </c>
      <c r="L1124" s="4">
        <v>4808.08</v>
      </c>
      <c r="M1124" s="4">
        <v>4808.08</v>
      </c>
      <c r="N1124" s="4">
        <v>0</v>
      </c>
      <c r="O1124" s="4">
        <v>191.92</v>
      </c>
      <c r="P1124">
        <f>INDEX(Full1!J:J,MATCH(F1124,Full1!D:D,0))</f>
        <v>4808.08</v>
      </c>
      <c r="Q1124" s="6">
        <f t="shared" si="35"/>
        <v>0</v>
      </c>
    </row>
    <row r="1125" spans="1:17" x14ac:dyDescent="0.25">
      <c r="A1125" s="2">
        <v>4</v>
      </c>
      <c r="B1125" s="2">
        <v>15320</v>
      </c>
      <c r="C1125" s="2" t="s">
        <v>506</v>
      </c>
      <c r="D1125" s="2">
        <v>6230000</v>
      </c>
      <c r="E1125" s="2" t="s">
        <v>506</v>
      </c>
      <c r="F1125" s="2" t="str">
        <f t="shared" si="34"/>
        <v>4153206230000</v>
      </c>
      <c r="G1125" s="2" t="s">
        <v>201</v>
      </c>
      <c r="H1125" s="4">
        <v>5000</v>
      </c>
      <c r="I1125" s="4">
        <v>2816.88</v>
      </c>
      <c r="J1125" s="4">
        <v>7816.88</v>
      </c>
      <c r="K1125" s="4">
        <v>5788.04</v>
      </c>
      <c r="L1125" s="4">
        <v>5788.04</v>
      </c>
      <c r="M1125" s="4">
        <v>5788.04</v>
      </c>
      <c r="N1125" s="4">
        <v>0</v>
      </c>
      <c r="O1125" s="4">
        <v>2028.84</v>
      </c>
      <c r="P1125">
        <f>INDEX(Full1!J:J,MATCH(F1125,Full1!D:D,0))</f>
        <v>5788.04</v>
      </c>
      <c r="Q1125" s="6">
        <f t="shared" si="35"/>
        <v>0</v>
      </c>
    </row>
    <row r="1126" spans="1:17" x14ac:dyDescent="0.25">
      <c r="A1126" s="2">
        <v>4</v>
      </c>
      <c r="B1126" s="2">
        <v>15320</v>
      </c>
      <c r="C1126" s="2" t="s">
        <v>506</v>
      </c>
      <c r="D1126" s="2">
        <v>6250000</v>
      </c>
      <c r="E1126" s="2" t="s">
        <v>506</v>
      </c>
      <c r="F1126" s="2" t="str">
        <f t="shared" si="34"/>
        <v>4153206250000</v>
      </c>
      <c r="G1126" s="2" t="s">
        <v>86</v>
      </c>
      <c r="H1126" s="4">
        <v>5000</v>
      </c>
      <c r="I1126" s="4">
        <v>0</v>
      </c>
      <c r="J1126" s="4">
        <v>5000</v>
      </c>
      <c r="K1126" s="4">
        <v>2883.67</v>
      </c>
      <c r="L1126" s="4">
        <v>2883.67</v>
      </c>
      <c r="M1126" s="4">
        <v>2883.67</v>
      </c>
      <c r="N1126" s="4">
        <v>0</v>
      </c>
      <c r="O1126" s="4">
        <v>2116.33</v>
      </c>
      <c r="P1126">
        <f>INDEX(Full1!J:J,MATCH(F1126,Full1!D:D,0))</f>
        <v>2883.67</v>
      </c>
      <c r="Q1126" s="6">
        <f t="shared" si="35"/>
        <v>0</v>
      </c>
    </row>
    <row r="1127" spans="1:17" x14ac:dyDescent="0.25">
      <c r="A1127" s="2">
        <v>4</v>
      </c>
      <c r="B1127" s="2">
        <v>15320</v>
      </c>
      <c r="C1127" s="2" t="s">
        <v>506</v>
      </c>
      <c r="D1127" s="2">
        <v>6340000</v>
      </c>
      <c r="E1127" s="2" t="s">
        <v>506</v>
      </c>
      <c r="F1127" s="2" t="str">
        <f t="shared" si="34"/>
        <v>4153206340000</v>
      </c>
      <c r="G1127" s="2" t="s">
        <v>202</v>
      </c>
      <c r="H1127" s="4">
        <v>30000</v>
      </c>
      <c r="I1127" s="4">
        <v>35000</v>
      </c>
      <c r="J1127" s="4">
        <v>65000</v>
      </c>
      <c r="K1127" s="4">
        <v>31453.95</v>
      </c>
      <c r="L1127" s="4">
        <v>31453.95</v>
      </c>
      <c r="M1127" s="4">
        <v>31453.95</v>
      </c>
      <c r="N1127" s="4">
        <v>0</v>
      </c>
      <c r="O1127" s="4">
        <v>33546.050000000003</v>
      </c>
      <c r="P1127">
        <f>INDEX(Full1!J:J,MATCH(F1127,Full1!D:D,0))</f>
        <v>31453.95</v>
      </c>
      <c r="Q1127" s="6">
        <f t="shared" si="35"/>
        <v>0</v>
      </c>
    </row>
    <row r="1128" spans="1:17" hidden="1" x14ac:dyDescent="0.25">
      <c r="A1128" s="2">
        <v>4</v>
      </c>
      <c r="B1128" s="2">
        <v>16100</v>
      </c>
      <c r="C1128" s="2" t="s">
        <v>505</v>
      </c>
      <c r="D1128" s="2">
        <v>2279900</v>
      </c>
      <c r="E1128" s="2" t="s">
        <v>505</v>
      </c>
      <c r="F1128" s="2" t="str">
        <f t="shared" si="34"/>
        <v>4161002279900</v>
      </c>
      <c r="G1128" s="2" t="s">
        <v>203</v>
      </c>
      <c r="H1128" s="4">
        <v>15000</v>
      </c>
      <c r="I1128" s="4">
        <v>10786.91</v>
      </c>
      <c r="J1128" s="4">
        <v>25786.91</v>
      </c>
      <c r="K1128" s="4">
        <v>24640.68</v>
      </c>
      <c r="L1128" s="4">
        <v>12690.47</v>
      </c>
      <c r="M1128" s="4">
        <v>12690.47</v>
      </c>
      <c r="N1128" s="4">
        <v>0</v>
      </c>
      <c r="O1128" s="4">
        <v>13096.44</v>
      </c>
      <c r="P1128">
        <f>INDEX(Full1!J:J,MATCH(F1128,Full1!D:D,0))</f>
        <v>12690.47</v>
      </c>
      <c r="Q1128" s="6">
        <f t="shared" si="35"/>
        <v>0</v>
      </c>
    </row>
    <row r="1129" spans="1:17" hidden="1" x14ac:dyDescent="0.25">
      <c r="A1129" s="2">
        <v>4</v>
      </c>
      <c r="B1129" s="2">
        <v>16200</v>
      </c>
      <c r="C1129" s="2" t="s">
        <v>505</v>
      </c>
      <c r="D1129" s="2">
        <v>2210001</v>
      </c>
      <c r="E1129" s="2" t="s">
        <v>505</v>
      </c>
      <c r="F1129" s="2" t="str">
        <f t="shared" si="34"/>
        <v>4162002210001</v>
      </c>
      <c r="G1129" s="2" t="s">
        <v>192</v>
      </c>
      <c r="H1129" s="4">
        <v>2500</v>
      </c>
      <c r="I1129" s="4">
        <v>948.37</v>
      </c>
      <c r="J1129" s="4">
        <v>3448.37</v>
      </c>
      <c r="K1129" s="4">
        <v>3628.28</v>
      </c>
      <c r="L1129" s="4">
        <v>1709.24</v>
      </c>
      <c r="M1129" s="4">
        <v>1709.24</v>
      </c>
      <c r="N1129" s="4">
        <v>0</v>
      </c>
      <c r="O1129" s="4">
        <v>1739.13</v>
      </c>
      <c r="P1129">
        <f>INDEX(Full1!J:J,MATCH(F1129,Full1!D:D,0))</f>
        <v>1709.24</v>
      </c>
      <c r="Q1129" s="6">
        <f t="shared" si="35"/>
        <v>0</v>
      </c>
    </row>
    <row r="1130" spans="1:17" hidden="1" x14ac:dyDescent="0.25">
      <c r="A1130" s="2">
        <v>4</v>
      </c>
      <c r="B1130" s="2">
        <v>16200</v>
      </c>
      <c r="C1130" s="2" t="s">
        <v>505</v>
      </c>
      <c r="D1130" s="2">
        <v>2210101</v>
      </c>
      <c r="E1130" s="2" t="s">
        <v>505</v>
      </c>
      <c r="F1130" s="2" t="str">
        <f t="shared" si="34"/>
        <v>4162002210101</v>
      </c>
      <c r="G1130" s="2" t="s">
        <v>193</v>
      </c>
      <c r="H1130" s="4">
        <v>100</v>
      </c>
      <c r="I1130" s="4">
        <v>0</v>
      </c>
      <c r="J1130" s="4">
        <v>100</v>
      </c>
      <c r="K1130" s="4">
        <v>21.7</v>
      </c>
      <c r="L1130" s="4">
        <v>21.7</v>
      </c>
      <c r="M1130" s="4">
        <v>21.7</v>
      </c>
      <c r="N1130" s="4">
        <v>0</v>
      </c>
      <c r="O1130" s="4">
        <v>78.3</v>
      </c>
      <c r="P1130">
        <f>INDEX(Full1!J:J,MATCH(F1130,Full1!D:D,0))</f>
        <v>21.7</v>
      </c>
      <c r="Q1130" s="6">
        <f t="shared" si="35"/>
        <v>0</v>
      </c>
    </row>
    <row r="1131" spans="1:17" hidden="1" x14ac:dyDescent="0.25">
      <c r="A1131" s="2">
        <v>4</v>
      </c>
      <c r="B1131" s="2">
        <v>16200</v>
      </c>
      <c r="C1131" s="2" t="s">
        <v>505</v>
      </c>
      <c r="D1131" s="2">
        <v>2279900</v>
      </c>
      <c r="E1131" s="2" t="s">
        <v>505</v>
      </c>
      <c r="F1131" s="2" t="str">
        <f t="shared" si="34"/>
        <v>4162002279900</v>
      </c>
      <c r="G1131" s="2" t="s">
        <v>204</v>
      </c>
      <c r="H1131" s="4">
        <v>2500</v>
      </c>
      <c r="I1131" s="4">
        <v>0</v>
      </c>
      <c r="J1131" s="4">
        <v>2500</v>
      </c>
      <c r="K1131" s="4">
        <v>0</v>
      </c>
      <c r="L1131" s="4">
        <v>0</v>
      </c>
      <c r="M1131" s="4">
        <v>0</v>
      </c>
      <c r="N1131" s="4">
        <v>0</v>
      </c>
      <c r="O1131" s="4">
        <v>2500</v>
      </c>
      <c r="P1131">
        <f>INDEX(Full1!J:J,MATCH(F1131,Full1!D:D,0))</f>
        <v>0</v>
      </c>
      <c r="Q1131" s="6">
        <f t="shared" si="35"/>
        <v>0</v>
      </c>
    </row>
    <row r="1132" spans="1:17" hidden="1" x14ac:dyDescent="0.25">
      <c r="A1132" s="2">
        <v>4</v>
      </c>
      <c r="B1132" s="2">
        <v>16200</v>
      </c>
      <c r="C1132" s="2" t="s">
        <v>505</v>
      </c>
      <c r="D1132" s="2">
        <v>2279901</v>
      </c>
      <c r="E1132" s="2" t="s">
        <v>505</v>
      </c>
      <c r="F1132" s="2" t="str">
        <f t="shared" si="34"/>
        <v>4162002279901</v>
      </c>
      <c r="G1132" s="2" t="s">
        <v>205</v>
      </c>
      <c r="H1132" s="4">
        <v>120000</v>
      </c>
      <c r="I1132" s="4">
        <v>-4655.95</v>
      </c>
      <c r="J1132" s="4">
        <v>115344.05</v>
      </c>
      <c r="K1132" s="4">
        <v>115344.05</v>
      </c>
      <c r="L1132" s="4">
        <v>103031.52</v>
      </c>
      <c r="M1132" s="4">
        <v>103031.52</v>
      </c>
      <c r="N1132" s="4">
        <v>0</v>
      </c>
      <c r="O1132" s="4">
        <v>12312.53</v>
      </c>
      <c r="P1132">
        <f>INDEX(Full1!J:J,MATCH(F1132,Full1!D:D,0))</f>
        <v>103031.52</v>
      </c>
      <c r="Q1132" s="6">
        <f t="shared" si="35"/>
        <v>0</v>
      </c>
    </row>
    <row r="1133" spans="1:17" hidden="1" x14ac:dyDescent="0.25">
      <c r="A1133" s="2">
        <v>4</v>
      </c>
      <c r="B1133" s="2">
        <v>16200</v>
      </c>
      <c r="C1133" s="2" t="s">
        <v>505</v>
      </c>
      <c r="D1133" s="2">
        <v>2500101</v>
      </c>
      <c r="E1133" s="2" t="s">
        <v>505</v>
      </c>
      <c r="F1133" s="2" t="str">
        <f t="shared" si="34"/>
        <v>4162002500101</v>
      </c>
      <c r="G1133" s="2" t="s">
        <v>206</v>
      </c>
      <c r="H1133" s="4">
        <v>1025714.87</v>
      </c>
      <c r="I1133" s="4">
        <v>56779.47</v>
      </c>
      <c r="J1133" s="4">
        <v>1082494.3400000001</v>
      </c>
      <c r="K1133" s="4">
        <v>960850.62</v>
      </c>
      <c r="L1133" s="4">
        <v>926124.23</v>
      </c>
      <c r="M1133" s="4">
        <v>926124.23</v>
      </c>
      <c r="N1133" s="4">
        <v>0</v>
      </c>
      <c r="O1133" s="4">
        <v>156370.10999999999</v>
      </c>
      <c r="P1133">
        <f>INDEX(Full1!J:J,MATCH(F1133,Full1!D:D,0))</f>
        <v>926124.23</v>
      </c>
      <c r="Q1133" s="6">
        <f t="shared" si="35"/>
        <v>0</v>
      </c>
    </row>
    <row r="1134" spans="1:17" hidden="1" x14ac:dyDescent="0.25">
      <c r="A1134" s="2">
        <v>4</v>
      </c>
      <c r="B1134" s="2">
        <v>16200</v>
      </c>
      <c r="C1134" s="2" t="s">
        <v>505</v>
      </c>
      <c r="D1134" s="2">
        <v>2500301</v>
      </c>
      <c r="E1134" s="2" t="s">
        <v>505</v>
      </c>
      <c r="F1134" s="2" t="str">
        <f t="shared" si="34"/>
        <v>4162002500301</v>
      </c>
      <c r="G1134" s="2" t="s">
        <v>207</v>
      </c>
      <c r="H1134" s="4">
        <v>287900</v>
      </c>
      <c r="I1134" s="4">
        <v>0</v>
      </c>
      <c r="J1134" s="4">
        <v>287900</v>
      </c>
      <c r="K1134" s="4">
        <v>409543.72</v>
      </c>
      <c r="L1134" s="4">
        <v>409543.72</v>
      </c>
      <c r="M1134" s="4">
        <v>409543.72</v>
      </c>
      <c r="N1134" s="4">
        <v>0</v>
      </c>
      <c r="O1134" s="4">
        <v>-121643.72</v>
      </c>
      <c r="P1134">
        <f>INDEX(Full1!J:J,MATCH(F1134,Full1!D:D,0))</f>
        <v>409543.72</v>
      </c>
      <c r="Q1134" s="6">
        <f t="shared" si="35"/>
        <v>0</v>
      </c>
    </row>
    <row r="1135" spans="1:17" hidden="1" x14ac:dyDescent="0.25">
      <c r="A1135" s="2">
        <v>4</v>
      </c>
      <c r="B1135" s="2">
        <v>16200</v>
      </c>
      <c r="C1135" s="2" t="s">
        <v>505</v>
      </c>
      <c r="D1135" s="2">
        <v>2600001</v>
      </c>
      <c r="E1135" s="2" t="s">
        <v>505</v>
      </c>
      <c r="F1135" s="2" t="str">
        <f t="shared" si="34"/>
        <v>4162002600001</v>
      </c>
      <c r="G1135" s="2" t="s">
        <v>208</v>
      </c>
      <c r="H1135" s="4">
        <v>31000</v>
      </c>
      <c r="I1135" s="4">
        <v>0</v>
      </c>
      <c r="J1135" s="4">
        <v>31000</v>
      </c>
      <c r="K1135" s="4">
        <v>34571.11</v>
      </c>
      <c r="L1135" s="4">
        <v>31824.23</v>
      </c>
      <c r="M1135" s="4">
        <v>31824.23</v>
      </c>
      <c r="N1135" s="4">
        <v>0</v>
      </c>
      <c r="O1135" s="4">
        <v>-824.23</v>
      </c>
      <c r="P1135">
        <f>INDEX(Full1!J:J,MATCH(F1135,Full1!D:D,0))</f>
        <v>31824.23</v>
      </c>
      <c r="Q1135" s="6">
        <f t="shared" si="35"/>
        <v>0</v>
      </c>
    </row>
    <row r="1136" spans="1:17" hidden="1" x14ac:dyDescent="0.25">
      <c r="A1136" s="2">
        <v>4</v>
      </c>
      <c r="B1136" s="2">
        <v>16200</v>
      </c>
      <c r="C1136" s="2" t="s">
        <v>507</v>
      </c>
      <c r="D1136" s="2">
        <v>4800055</v>
      </c>
      <c r="E1136" s="2" t="s">
        <v>507</v>
      </c>
      <c r="F1136" s="2" t="str">
        <f t="shared" si="34"/>
        <v>4162004800055</v>
      </c>
      <c r="G1136" s="2" t="s">
        <v>209</v>
      </c>
      <c r="H1136" s="4">
        <v>5000</v>
      </c>
      <c r="I1136" s="4">
        <v>0</v>
      </c>
      <c r="J1136" s="4">
        <v>5000</v>
      </c>
      <c r="K1136" s="4">
        <v>0</v>
      </c>
      <c r="L1136" s="4">
        <v>0</v>
      </c>
      <c r="M1136" s="4">
        <v>0</v>
      </c>
      <c r="N1136" s="4">
        <v>0</v>
      </c>
      <c r="O1136" s="4">
        <v>5000</v>
      </c>
      <c r="P1136">
        <f>INDEX(Full1!J:J,MATCH(F1136,Full1!D:D,0))</f>
        <v>0</v>
      </c>
      <c r="Q1136" s="6">
        <f t="shared" si="35"/>
        <v>0</v>
      </c>
    </row>
    <row r="1137" spans="1:17" hidden="1" x14ac:dyDescent="0.25">
      <c r="A1137" s="2">
        <v>4</v>
      </c>
      <c r="B1137" s="2">
        <v>16300</v>
      </c>
      <c r="C1137" s="2" t="s">
        <v>505</v>
      </c>
      <c r="D1137" s="2">
        <v>2030001</v>
      </c>
      <c r="E1137" s="2" t="s">
        <v>505</v>
      </c>
      <c r="F1137" s="2" t="str">
        <f t="shared" si="34"/>
        <v>4163002030001</v>
      </c>
      <c r="G1137" s="2" t="s">
        <v>149</v>
      </c>
      <c r="H1137" s="4">
        <v>2500</v>
      </c>
      <c r="I1137" s="4">
        <v>0</v>
      </c>
      <c r="J1137" s="4">
        <v>2500</v>
      </c>
      <c r="K1137" s="4">
        <v>0</v>
      </c>
      <c r="L1137" s="4">
        <v>0</v>
      </c>
      <c r="M1137" s="4">
        <v>0</v>
      </c>
      <c r="N1137" s="4">
        <v>0</v>
      </c>
      <c r="O1137" s="4">
        <v>2500</v>
      </c>
      <c r="P1137">
        <f>INDEX(Full1!J:J,MATCH(F1137,Full1!D:D,0))</f>
        <v>0</v>
      </c>
      <c r="Q1137" s="6">
        <f t="shared" si="35"/>
        <v>0</v>
      </c>
    </row>
    <row r="1138" spans="1:17" hidden="1" x14ac:dyDescent="0.25">
      <c r="A1138" s="2">
        <v>4</v>
      </c>
      <c r="B1138" s="2">
        <v>16300</v>
      </c>
      <c r="C1138" s="2" t="s">
        <v>505</v>
      </c>
      <c r="D1138" s="2">
        <v>2140001</v>
      </c>
      <c r="E1138" s="2" t="s">
        <v>505</v>
      </c>
      <c r="F1138" s="2" t="str">
        <f t="shared" si="34"/>
        <v>4163002140001</v>
      </c>
      <c r="G1138" s="2" t="s">
        <v>95</v>
      </c>
      <c r="H1138" s="4">
        <v>8000</v>
      </c>
      <c r="I1138" s="4">
        <v>0</v>
      </c>
      <c r="J1138" s="4">
        <v>8000</v>
      </c>
      <c r="K1138" s="4">
        <v>18219.96</v>
      </c>
      <c r="L1138" s="4">
        <v>18219.96</v>
      </c>
      <c r="M1138" s="4">
        <v>18219.96</v>
      </c>
      <c r="N1138" s="4">
        <v>0</v>
      </c>
      <c r="O1138" s="4">
        <v>-10219.959999999999</v>
      </c>
      <c r="P1138">
        <f>INDEX(Full1!J:J,MATCH(F1138,Full1!D:D,0))</f>
        <v>18219.96</v>
      </c>
      <c r="Q1138" s="6">
        <f t="shared" si="35"/>
        <v>0</v>
      </c>
    </row>
    <row r="1139" spans="1:17" hidden="1" x14ac:dyDescent="0.25">
      <c r="A1139" s="2">
        <v>4</v>
      </c>
      <c r="B1139" s="2">
        <v>16300</v>
      </c>
      <c r="C1139" s="2" t="s">
        <v>505</v>
      </c>
      <c r="D1139" s="2">
        <v>2210301</v>
      </c>
      <c r="E1139" s="2" t="s">
        <v>505</v>
      </c>
      <c r="F1139" s="2" t="str">
        <f t="shared" si="34"/>
        <v>4163002210301</v>
      </c>
      <c r="G1139" s="2" t="s">
        <v>194</v>
      </c>
      <c r="H1139" s="4">
        <v>20000</v>
      </c>
      <c r="I1139" s="4">
        <v>0</v>
      </c>
      <c r="J1139" s="4">
        <v>20000</v>
      </c>
      <c r="K1139" s="4">
        <v>32377.58</v>
      </c>
      <c r="L1139" s="4">
        <v>31035.7</v>
      </c>
      <c r="M1139" s="4">
        <v>31035.7</v>
      </c>
      <c r="N1139" s="4">
        <v>0</v>
      </c>
      <c r="O1139" s="4">
        <v>-11035.7</v>
      </c>
      <c r="P1139">
        <f>INDEX(Full1!J:J,MATCH(F1139,Full1!D:D,0))</f>
        <v>31035.7</v>
      </c>
      <c r="Q1139" s="6">
        <f t="shared" si="35"/>
        <v>0</v>
      </c>
    </row>
    <row r="1140" spans="1:17" hidden="1" x14ac:dyDescent="0.25">
      <c r="A1140" s="2">
        <v>4</v>
      </c>
      <c r="B1140" s="2">
        <v>16300</v>
      </c>
      <c r="C1140" s="2" t="s">
        <v>505</v>
      </c>
      <c r="D1140" s="2">
        <v>2210401</v>
      </c>
      <c r="E1140" s="2" t="s">
        <v>505</v>
      </c>
      <c r="F1140" s="2" t="str">
        <f t="shared" si="34"/>
        <v>4163002210401</v>
      </c>
      <c r="G1140" s="2" t="s">
        <v>133</v>
      </c>
      <c r="H1140" s="4">
        <v>1500</v>
      </c>
      <c r="I1140" s="4">
        <v>0</v>
      </c>
      <c r="J1140" s="4">
        <v>1500</v>
      </c>
      <c r="K1140" s="4">
        <v>1500</v>
      </c>
      <c r="L1140" s="4">
        <v>1500</v>
      </c>
      <c r="M1140" s="4">
        <v>1500</v>
      </c>
      <c r="N1140" s="4">
        <v>0</v>
      </c>
      <c r="O1140" s="4">
        <v>0</v>
      </c>
      <c r="P1140">
        <f>INDEX(Full1!J:J,MATCH(F1140,Full1!D:D,0))</f>
        <v>1500</v>
      </c>
      <c r="Q1140" s="6">
        <f t="shared" si="35"/>
        <v>0</v>
      </c>
    </row>
    <row r="1141" spans="1:17" hidden="1" x14ac:dyDescent="0.25">
      <c r="A1141" s="2">
        <v>4</v>
      </c>
      <c r="B1141" s="2">
        <v>16300</v>
      </c>
      <c r="C1141" s="2" t="s">
        <v>505</v>
      </c>
      <c r="D1141" s="2">
        <v>2211101</v>
      </c>
      <c r="E1141" s="2" t="s">
        <v>505</v>
      </c>
      <c r="F1141" s="2" t="str">
        <f t="shared" si="34"/>
        <v>4163002211101</v>
      </c>
      <c r="G1141" s="2" t="s">
        <v>198</v>
      </c>
      <c r="H1141" s="4">
        <v>300</v>
      </c>
      <c r="I1141" s="4">
        <v>0</v>
      </c>
      <c r="J1141" s="4">
        <v>300</v>
      </c>
      <c r="K1141" s="4">
        <v>0</v>
      </c>
      <c r="L1141" s="4">
        <v>0</v>
      </c>
      <c r="M1141" s="4">
        <v>0</v>
      </c>
      <c r="N1141" s="4">
        <v>0</v>
      </c>
      <c r="O1141" s="4">
        <v>300</v>
      </c>
      <c r="P1141">
        <f>INDEX(Full1!J:J,MATCH(F1141,Full1!D:D,0))</f>
        <v>0</v>
      </c>
      <c r="Q1141" s="6">
        <f t="shared" si="35"/>
        <v>0</v>
      </c>
    </row>
    <row r="1142" spans="1:17" hidden="1" x14ac:dyDescent="0.25">
      <c r="A1142" s="2">
        <v>4</v>
      </c>
      <c r="B1142" s="2">
        <v>16300</v>
      </c>
      <c r="C1142" s="2" t="s">
        <v>505</v>
      </c>
      <c r="D1142" s="2">
        <v>2219901</v>
      </c>
      <c r="E1142" s="2" t="s">
        <v>505</v>
      </c>
      <c r="F1142" s="2" t="str">
        <f t="shared" si="34"/>
        <v>4163002219901</v>
      </c>
      <c r="G1142" s="2" t="s">
        <v>134</v>
      </c>
      <c r="H1142" s="4">
        <v>12000</v>
      </c>
      <c r="I1142" s="4">
        <v>0</v>
      </c>
      <c r="J1142" s="4">
        <v>12000</v>
      </c>
      <c r="K1142" s="4">
        <v>9738.92</v>
      </c>
      <c r="L1142" s="4">
        <v>9738.92</v>
      </c>
      <c r="M1142" s="4">
        <v>9738.92</v>
      </c>
      <c r="N1142" s="4">
        <v>0</v>
      </c>
      <c r="O1142" s="4">
        <v>2261.08</v>
      </c>
      <c r="P1142">
        <f>INDEX(Full1!J:J,MATCH(F1142,Full1!D:D,0))</f>
        <v>9738.92</v>
      </c>
      <c r="Q1142" s="6">
        <f t="shared" si="35"/>
        <v>0</v>
      </c>
    </row>
    <row r="1143" spans="1:17" hidden="1" x14ac:dyDescent="0.25">
      <c r="A1143" s="2">
        <v>4</v>
      </c>
      <c r="B1143" s="2">
        <v>16300</v>
      </c>
      <c r="C1143" s="2" t="s">
        <v>505</v>
      </c>
      <c r="D1143" s="2">
        <v>2219905</v>
      </c>
      <c r="E1143" s="2" t="s">
        <v>505</v>
      </c>
      <c r="F1143" s="2" t="str">
        <f t="shared" si="34"/>
        <v>4163002219905</v>
      </c>
      <c r="G1143" s="2" t="s">
        <v>77</v>
      </c>
      <c r="H1143" s="4">
        <v>100</v>
      </c>
      <c r="I1143" s="4">
        <v>0</v>
      </c>
      <c r="J1143" s="4">
        <v>100</v>
      </c>
      <c r="K1143" s="4">
        <v>0</v>
      </c>
      <c r="L1143" s="4">
        <v>0</v>
      </c>
      <c r="M1143" s="4">
        <v>0</v>
      </c>
      <c r="N1143" s="4">
        <v>0</v>
      </c>
      <c r="O1143" s="4">
        <v>100</v>
      </c>
      <c r="P1143">
        <f>INDEX(Full1!J:J,MATCH(F1143,Full1!D:D,0))</f>
        <v>0</v>
      </c>
      <c r="Q1143" s="6">
        <f t="shared" si="35"/>
        <v>0</v>
      </c>
    </row>
    <row r="1144" spans="1:17" hidden="1" x14ac:dyDescent="0.25">
      <c r="A1144" s="2">
        <v>4</v>
      </c>
      <c r="B1144" s="2">
        <v>16300</v>
      </c>
      <c r="C1144" s="2" t="s">
        <v>505</v>
      </c>
      <c r="D1144" s="2">
        <v>2240001</v>
      </c>
      <c r="E1144" s="2" t="s">
        <v>505</v>
      </c>
      <c r="F1144" s="2" t="str">
        <f t="shared" si="34"/>
        <v>4163002240001</v>
      </c>
      <c r="G1144" s="2" t="s">
        <v>96</v>
      </c>
      <c r="H1144" s="4">
        <v>1200</v>
      </c>
      <c r="I1144" s="4">
        <v>0</v>
      </c>
      <c r="J1144" s="4">
        <v>1200</v>
      </c>
      <c r="K1144" s="4">
        <v>736.39</v>
      </c>
      <c r="L1144" s="4">
        <v>680.72</v>
      </c>
      <c r="M1144" s="4">
        <v>680.72</v>
      </c>
      <c r="N1144" s="4">
        <v>0</v>
      </c>
      <c r="O1144" s="4">
        <v>519.28</v>
      </c>
      <c r="P1144">
        <f>INDEX(Full1!J:J,MATCH(F1144,Full1!D:D,0))</f>
        <v>680.72</v>
      </c>
      <c r="Q1144" s="6">
        <f t="shared" si="35"/>
        <v>0</v>
      </c>
    </row>
    <row r="1145" spans="1:17" hidden="1" x14ac:dyDescent="0.25">
      <c r="A1145" s="2">
        <v>4</v>
      </c>
      <c r="B1145" s="2">
        <v>16300</v>
      </c>
      <c r="C1145" s="2" t="s">
        <v>505</v>
      </c>
      <c r="D1145" s="2">
        <v>2302000</v>
      </c>
      <c r="E1145" s="2" t="s">
        <v>505</v>
      </c>
      <c r="F1145" s="2" t="str">
        <f t="shared" si="34"/>
        <v>4163002302000</v>
      </c>
      <c r="G1145" s="2" t="s">
        <v>72</v>
      </c>
      <c r="H1145" s="4">
        <v>50</v>
      </c>
      <c r="I1145" s="4">
        <v>0</v>
      </c>
      <c r="J1145" s="4">
        <v>50</v>
      </c>
      <c r="K1145" s="4">
        <v>0</v>
      </c>
      <c r="L1145" s="4">
        <v>0</v>
      </c>
      <c r="M1145" s="4">
        <v>0</v>
      </c>
      <c r="N1145" s="4">
        <v>0</v>
      </c>
      <c r="O1145" s="4">
        <v>50</v>
      </c>
      <c r="P1145">
        <f>INDEX(Full1!J:J,MATCH(F1145,Full1!D:D,0))</f>
        <v>0</v>
      </c>
      <c r="Q1145" s="6">
        <f t="shared" si="35"/>
        <v>0</v>
      </c>
    </row>
    <row r="1146" spans="1:17" x14ac:dyDescent="0.25">
      <c r="A1146" s="2">
        <v>4</v>
      </c>
      <c r="B1146" s="2">
        <v>16300</v>
      </c>
      <c r="C1146" s="2" t="s">
        <v>506</v>
      </c>
      <c r="D1146" s="2">
        <v>6230000</v>
      </c>
      <c r="E1146" s="2" t="s">
        <v>506</v>
      </c>
      <c r="F1146" s="2" t="str">
        <f t="shared" si="34"/>
        <v>4163006230000</v>
      </c>
      <c r="G1146" s="2" t="s">
        <v>201</v>
      </c>
      <c r="H1146" s="4">
        <v>3000</v>
      </c>
      <c r="I1146" s="4">
        <v>0</v>
      </c>
      <c r="J1146" s="4">
        <v>3000</v>
      </c>
      <c r="K1146" s="4">
        <v>0</v>
      </c>
      <c r="L1146" s="4">
        <v>0</v>
      </c>
      <c r="M1146" s="4">
        <v>0</v>
      </c>
      <c r="N1146" s="4">
        <v>0</v>
      </c>
      <c r="O1146" s="4">
        <v>3000</v>
      </c>
      <c r="P1146">
        <f>INDEX(Full1!J:J,MATCH(F1146,Full1!D:D,0))</f>
        <v>0</v>
      </c>
      <c r="Q1146" s="6">
        <f t="shared" si="35"/>
        <v>0</v>
      </c>
    </row>
    <row r="1147" spans="1:17" hidden="1" x14ac:dyDescent="0.25">
      <c r="A1147" s="2">
        <v>4</v>
      </c>
      <c r="B1147" s="2">
        <v>16400</v>
      </c>
      <c r="C1147" s="2" t="s">
        <v>505</v>
      </c>
      <c r="D1147" s="2">
        <v>2100001</v>
      </c>
      <c r="E1147" s="2" t="s">
        <v>505</v>
      </c>
      <c r="F1147" s="2" t="str">
        <f t="shared" si="34"/>
        <v>4164002100001</v>
      </c>
      <c r="G1147" s="2" t="s">
        <v>130</v>
      </c>
      <c r="H1147" s="4">
        <v>3500</v>
      </c>
      <c r="I1147" s="4">
        <v>0</v>
      </c>
      <c r="J1147" s="4">
        <v>3500</v>
      </c>
      <c r="K1147" s="4">
        <v>1063.8</v>
      </c>
      <c r="L1147" s="4">
        <v>1063.8</v>
      </c>
      <c r="M1147" s="4">
        <v>1063.8</v>
      </c>
      <c r="N1147" s="4">
        <v>0</v>
      </c>
      <c r="O1147" s="4">
        <v>2436.1999999999998</v>
      </c>
      <c r="P1147">
        <f>INDEX(Full1!J:J,MATCH(F1147,Full1!D:D,0))</f>
        <v>1063.8</v>
      </c>
      <c r="Q1147" s="6">
        <f t="shared" si="35"/>
        <v>0</v>
      </c>
    </row>
    <row r="1148" spans="1:17" hidden="1" x14ac:dyDescent="0.25">
      <c r="A1148" s="2">
        <v>4</v>
      </c>
      <c r="B1148" s="2">
        <v>16400</v>
      </c>
      <c r="C1148" s="2" t="s">
        <v>505</v>
      </c>
      <c r="D1148" s="2">
        <v>2120000</v>
      </c>
      <c r="E1148" s="2" t="s">
        <v>505</v>
      </c>
      <c r="F1148" s="2" t="str">
        <f t="shared" si="34"/>
        <v>4164002120000</v>
      </c>
      <c r="G1148" s="2" t="s">
        <v>191</v>
      </c>
      <c r="H1148" s="4">
        <v>250</v>
      </c>
      <c r="I1148" s="4">
        <v>0</v>
      </c>
      <c r="J1148" s="4">
        <v>250</v>
      </c>
      <c r="K1148" s="4">
        <v>83.32</v>
      </c>
      <c r="L1148" s="4">
        <v>83.32</v>
      </c>
      <c r="M1148" s="4">
        <v>83.32</v>
      </c>
      <c r="N1148" s="4">
        <v>0</v>
      </c>
      <c r="O1148" s="4">
        <v>166.68</v>
      </c>
      <c r="P1148">
        <f>INDEX(Full1!J:J,MATCH(F1148,Full1!D:D,0))</f>
        <v>83.32</v>
      </c>
      <c r="Q1148" s="6">
        <f t="shared" si="35"/>
        <v>0</v>
      </c>
    </row>
    <row r="1149" spans="1:17" hidden="1" x14ac:dyDescent="0.25">
      <c r="A1149" s="2">
        <v>4</v>
      </c>
      <c r="B1149" s="2">
        <v>16400</v>
      </c>
      <c r="C1149" s="2" t="s">
        <v>505</v>
      </c>
      <c r="D1149" s="2">
        <v>2130001</v>
      </c>
      <c r="E1149" s="2" t="s">
        <v>505</v>
      </c>
      <c r="F1149" s="2" t="str">
        <f t="shared" si="34"/>
        <v>4164002130001</v>
      </c>
      <c r="G1149" s="2" t="s">
        <v>74</v>
      </c>
      <c r="H1149" s="4">
        <v>750</v>
      </c>
      <c r="I1149" s="4">
        <v>0</v>
      </c>
      <c r="J1149" s="4">
        <v>750</v>
      </c>
      <c r="K1149" s="4">
        <v>820.55</v>
      </c>
      <c r="L1149" s="4">
        <v>820.55</v>
      </c>
      <c r="M1149" s="4">
        <v>820.55</v>
      </c>
      <c r="N1149" s="4">
        <v>0</v>
      </c>
      <c r="O1149" s="4">
        <v>-70.55</v>
      </c>
      <c r="P1149">
        <f>INDEX(Full1!J:J,MATCH(F1149,Full1!D:D,0))</f>
        <v>820.55</v>
      </c>
      <c r="Q1149" s="6">
        <f t="shared" si="35"/>
        <v>0</v>
      </c>
    </row>
    <row r="1150" spans="1:17" hidden="1" x14ac:dyDescent="0.25">
      <c r="A1150" s="2">
        <v>4</v>
      </c>
      <c r="B1150" s="2">
        <v>16400</v>
      </c>
      <c r="C1150" s="2" t="s">
        <v>505</v>
      </c>
      <c r="D1150" s="2">
        <v>2210101</v>
      </c>
      <c r="E1150" s="2" t="s">
        <v>505</v>
      </c>
      <c r="F1150" s="2" t="str">
        <f t="shared" si="34"/>
        <v>4164002210101</v>
      </c>
      <c r="G1150" s="2" t="s">
        <v>193</v>
      </c>
      <c r="H1150" s="4">
        <v>350</v>
      </c>
      <c r="I1150" s="4">
        <v>0</v>
      </c>
      <c r="J1150" s="4">
        <v>350</v>
      </c>
      <c r="K1150" s="4">
        <v>58.6</v>
      </c>
      <c r="L1150" s="4">
        <v>58.6</v>
      </c>
      <c r="M1150" s="4">
        <v>58.6</v>
      </c>
      <c r="N1150" s="4">
        <v>0</v>
      </c>
      <c r="O1150" s="4">
        <v>291.39999999999998</v>
      </c>
      <c r="P1150">
        <f>INDEX(Full1!J:J,MATCH(F1150,Full1!D:D,0))</f>
        <v>58.6</v>
      </c>
      <c r="Q1150" s="6">
        <f t="shared" si="35"/>
        <v>0</v>
      </c>
    </row>
    <row r="1151" spans="1:17" hidden="1" x14ac:dyDescent="0.25">
      <c r="A1151" s="2">
        <v>4</v>
      </c>
      <c r="B1151" s="2">
        <v>16400</v>
      </c>
      <c r="C1151" s="2" t="s">
        <v>505</v>
      </c>
      <c r="D1151" s="2">
        <v>2210301</v>
      </c>
      <c r="E1151" s="2" t="s">
        <v>505</v>
      </c>
      <c r="F1151" s="2" t="str">
        <f t="shared" si="34"/>
        <v>4164002210301</v>
      </c>
      <c r="G1151" s="2" t="s">
        <v>194</v>
      </c>
      <c r="H1151" s="4">
        <v>500</v>
      </c>
      <c r="I1151" s="4">
        <v>0</v>
      </c>
      <c r="J1151" s="4">
        <v>500</v>
      </c>
      <c r="K1151" s="4">
        <v>0</v>
      </c>
      <c r="L1151" s="4">
        <v>0</v>
      </c>
      <c r="M1151" s="4">
        <v>0</v>
      </c>
      <c r="N1151" s="4">
        <v>0</v>
      </c>
      <c r="O1151" s="4">
        <v>500</v>
      </c>
      <c r="P1151">
        <f>INDEX(Full1!J:J,MATCH(F1151,Full1!D:D,0))</f>
        <v>0</v>
      </c>
      <c r="Q1151" s="6">
        <f t="shared" si="35"/>
        <v>0</v>
      </c>
    </row>
    <row r="1152" spans="1:17" hidden="1" x14ac:dyDescent="0.25">
      <c r="A1152" s="2">
        <v>4</v>
      </c>
      <c r="B1152" s="2">
        <v>16400</v>
      </c>
      <c r="C1152" s="2" t="s">
        <v>505</v>
      </c>
      <c r="D1152" s="2">
        <v>2210401</v>
      </c>
      <c r="E1152" s="2" t="s">
        <v>505</v>
      </c>
      <c r="F1152" s="2" t="str">
        <f t="shared" si="34"/>
        <v>4164002210401</v>
      </c>
      <c r="G1152" s="2" t="s">
        <v>133</v>
      </c>
      <c r="H1152" s="4">
        <v>350</v>
      </c>
      <c r="I1152" s="4">
        <v>0</v>
      </c>
      <c r="J1152" s="4">
        <v>350</v>
      </c>
      <c r="K1152" s="4">
        <v>348.2</v>
      </c>
      <c r="L1152" s="4">
        <v>348.2</v>
      </c>
      <c r="M1152" s="4">
        <v>348.2</v>
      </c>
      <c r="N1152" s="4">
        <v>0</v>
      </c>
      <c r="O1152" s="4">
        <v>1.8</v>
      </c>
      <c r="P1152">
        <f>INDEX(Full1!J:J,MATCH(F1152,Full1!D:D,0))</f>
        <v>348.2</v>
      </c>
      <c r="Q1152" s="6">
        <f t="shared" si="35"/>
        <v>0</v>
      </c>
    </row>
    <row r="1153" spans="1:17" hidden="1" x14ac:dyDescent="0.25">
      <c r="A1153" s="2">
        <v>4</v>
      </c>
      <c r="B1153" s="2">
        <v>16400</v>
      </c>
      <c r="C1153" s="2" t="s">
        <v>505</v>
      </c>
      <c r="D1153" s="2">
        <v>2211101</v>
      </c>
      <c r="E1153" s="2" t="s">
        <v>505</v>
      </c>
      <c r="F1153" s="2" t="str">
        <f t="shared" si="34"/>
        <v>4164002211101</v>
      </c>
      <c r="G1153" s="2" t="s">
        <v>198</v>
      </c>
      <c r="H1153" s="4">
        <v>300</v>
      </c>
      <c r="I1153" s="4">
        <v>0</v>
      </c>
      <c r="J1153" s="4">
        <v>300</v>
      </c>
      <c r="K1153" s="4">
        <v>0</v>
      </c>
      <c r="L1153" s="4">
        <v>0</v>
      </c>
      <c r="M1153" s="4">
        <v>0</v>
      </c>
      <c r="N1153" s="4">
        <v>0</v>
      </c>
      <c r="O1153" s="4">
        <v>300</v>
      </c>
      <c r="P1153">
        <f>INDEX(Full1!J:J,MATCH(F1153,Full1!D:D,0))</f>
        <v>0</v>
      </c>
      <c r="Q1153" s="6">
        <f t="shared" si="35"/>
        <v>0</v>
      </c>
    </row>
    <row r="1154" spans="1:17" hidden="1" x14ac:dyDescent="0.25">
      <c r="A1154" s="2">
        <v>4</v>
      </c>
      <c r="B1154" s="2">
        <v>16400</v>
      </c>
      <c r="C1154" s="2" t="s">
        <v>505</v>
      </c>
      <c r="D1154" s="2">
        <v>2219901</v>
      </c>
      <c r="E1154" s="2" t="s">
        <v>505</v>
      </c>
      <c r="F1154" s="2" t="str">
        <f t="shared" si="34"/>
        <v>4164002219901</v>
      </c>
      <c r="G1154" s="2" t="s">
        <v>134</v>
      </c>
      <c r="H1154" s="4">
        <v>1000</v>
      </c>
      <c r="I1154" s="4">
        <v>0</v>
      </c>
      <c r="J1154" s="4">
        <v>1000</v>
      </c>
      <c r="K1154" s="4">
        <v>0</v>
      </c>
      <c r="L1154" s="4">
        <v>0</v>
      </c>
      <c r="M1154" s="4">
        <v>0</v>
      </c>
      <c r="N1154" s="4">
        <v>0</v>
      </c>
      <c r="O1154" s="4">
        <v>1000</v>
      </c>
      <c r="P1154">
        <f>INDEX(Full1!J:J,MATCH(F1154,Full1!D:D,0))</f>
        <v>0</v>
      </c>
      <c r="Q1154" s="6">
        <f t="shared" si="35"/>
        <v>0</v>
      </c>
    </row>
    <row r="1155" spans="1:17" hidden="1" x14ac:dyDescent="0.25">
      <c r="A1155" s="2">
        <v>4</v>
      </c>
      <c r="B1155" s="2">
        <v>16400</v>
      </c>
      <c r="C1155" s="2" t="s">
        <v>505</v>
      </c>
      <c r="D1155" s="2">
        <v>2302000</v>
      </c>
      <c r="E1155" s="2" t="s">
        <v>505</v>
      </c>
      <c r="F1155" s="2" t="str">
        <f t="shared" ref="F1155:F1218" si="36">_xlfn.CONCAT(A1155,B1155,D1155)</f>
        <v>4164002302000</v>
      </c>
      <c r="G1155" s="2" t="s">
        <v>72</v>
      </c>
      <c r="H1155" s="4">
        <v>50</v>
      </c>
      <c r="I1155" s="4">
        <v>0</v>
      </c>
      <c r="J1155" s="4">
        <v>50</v>
      </c>
      <c r="K1155" s="4">
        <v>0</v>
      </c>
      <c r="L1155" s="4">
        <v>0</v>
      </c>
      <c r="M1155" s="4">
        <v>0</v>
      </c>
      <c r="N1155" s="4">
        <v>0</v>
      </c>
      <c r="O1155" s="4">
        <v>50</v>
      </c>
      <c r="P1155">
        <f>INDEX(Full1!J:J,MATCH(F1155,Full1!D:D,0))</f>
        <v>0</v>
      </c>
      <c r="Q1155" s="6">
        <f t="shared" ref="Q1155:Q1218" si="37">+L1155-P1155</f>
        <v>0</v>
      </c>
    </row>
    <row r="1156" spans="1:17" hidden="1" x14ac:dyDescent="0.25">
      <c r="A1156" s="2">
        <v>4</v>
      </c>
      <c r="B1156" s="2">
        <v>16500</v>
      </c>
      <c r="C1156" s="2" t="s">
        <v>505</v>
      </c>
      <c r="D1156" s="2">
        <v>2090001</v>
      </c>
      <c r="E1156" s="2" t="s">
        <v>505</v>
      </c>
      <c r="F1156" s="2" t="str">
        <f t="shared" si="36"/>
        <v>4165002090001</v>
      </c>
      <c r="G1156" s="2" t="s">
        <v>210</v>
      </c>
      <c r="H1156" s="4">
        <v>5000</v>
      </c>
      <c r="I1156" s="4">
        <v>0</v>
      </c>
      <c r="J1156" s="4">
        <v>5000</v>
      </c>
      <c r="K1156" s="4">
        <v>4533.0200000000004</v>
      </c>
      <c r="L1156" s="4">
        <v>4533.0200000000004</v>
      </c>
      <c r="M1156" s="4">
        <v>4533.0200000000004</v>
      </c>
      <c r="N1156" s="4">
        <v>0</v>
      </c>
      <c r="O1156" s="4">
        <v>466.98</v>
      </c>
      <c r="P1156">
        <f>INDEX(Full1!J:J,MATCH(F1156,Full1!D:D,0))</f>
        <v>4533.0200000000004</v>
      </c>
      <c r="Q1156" s="6">
        <f t="shared" si="37"/>
        <v>0</v>
      </c>
    </row>
    <row r="1157" spans="1:17" hidden="1" x14ac:dyDescent="0.25">
      <c r="A1157" s="2">
        <v>4</v>
      </c>
      <c r="B1157" s="2">
        <v>16500</v>
      </c>
      <c r="C1157" s="2" t="s">
        <v>505</v>
      </c>
      <c r="D1157" s="2">
        <v>2100001</v>
      </c>
      <c r="E1157" s="2" t="s">
        <v>505</v>
      </c>
      <c r="F1157" s="2" t="str">
        <f t="shared" si="36"/>
        <v>4165002100001</v>
      </c>
      <c r="G1157" s="2" t="s">
        <v>211</v>
      </c>
      <c r="H1157" s="4">
        <v>0</v>
      </c>
      <c r="I1157" s="4">
        <v>0</v>
      </c>
      <c r="J1157" s="4">
        <v>0</v>
      </c>
      <c r="K1157" s="4">
        <v>326.7</v>
      </c>
      <c r="L1157" s="4">
        <v>326.7</v>
      </c>
      <c r="M1157" s="4">
        <v>326.7</v>
      </c>
      <c r="N1157" s="4">
        <v>0</v>
      </c>
      <c r="O1157" s="4">
        <v>-326.7</v>
      </c>
      <c r="P1157">
        <f>INDEX(Full1!J:J,MATCH(F1157,Full1!D:D,0))</f>
        <v>326.7</v>
      </c>
      <c r="Q1157" s="6">
        <f t="shared" si="37"/>
        <v>0</v>
      </c>
    </row>
    <row r="1158" spans="1:17" hidden="1" x14ac:dyDescent="0.25">
      <c r="A1158" s="2">
        <v>4</v>
      </c>
      <c r="B1158" s="2">
        <v>16500</v>
      </c>
      <c r="C1158" s="2" t="s">
        <v>505</v>
      </c>
      <c r="D1158" s="2">
        <v>2120000</v>
      </c>
      <c r="E1158" s="2" t="s">
        <v>505</v>
      </c>
      <c r="F1158" s="2" t="str">
        <f t="shared" si="36"/>
        <v>4165002120000</v>
      </c>
      <c r="G1158" s="2" t="s">
        <v>212</v>
      </c>
      <c r="H1158" s="4">
        <v>0</v>
      </c>
      <c r="I1158" s="4">
        <v>0</v>
      </c>
      <c r="J1158" s="4">
        <v>0</v>
      </c>
      <c r="K1158" s="4">
        <v>121.77</v>
      </c>
      <c r="L1158" s="4">
        <v>121.77</v>
      </c>
      <c r="M1158" s="4">
        <v>121.77</v>
      </c>
      <c r="N1158" s="4">
        <v>0</v>
      </c>
      <c r="O1158" s="4">
        <v>-121.77</v>
      </c>
      <c r="P1158">
        <f>INDEX(Full1!J:J,MATCH(F1158,Full1!D:D,0))</f>
        <v>121.77</v>
      </c>
      <c r="Q1158" s="6">
        <f t="shared" si="37"/>
        <v>0</v>
      </c>
    </row>
    <row r="1159" spans="1:17" hidden="1" x14ac:dyDescent="0.25">
      <c r="A1159" s="2">
        <v>4</v>
      </c>
      <c r="B1159" s="2">
        <v>16500</v>
      </c>
      <c r="C1159" s="2" t="s">
        <v>505</v>
      </c>
      <c r="D1159" s="2">
        <v>2130001</v>
      </c>
      <c r="E1159" s="2" t="s">
        <v>505</v>
      </c>
      <c r="F1159" s="2" t="str">
        <f t="shared" si="36"/>
        <v>4165002130001</v>
      </c>
      <c r="G1159" s="2" t="s">
        <v>74</v>
      </c>
      <c r="H1159" s="4">
        <v>750</v>
      </c>
      <c r="I1159" s="4">
        <v>0</v>
      </c>
      <c r="J1159" s="4">
        <v>750</v>
      </c>
      <c r="K1159" s="4">
        <v>0</v>
      </c>
      <c r="L1159" s="4">
        <v>0</v>
      </c>
      <c r="M1159" s="4">
        <v>0</v>
      </c>
      <c r="N1159" s="4">
        <v>0</v>
      </c>
      <c r="O1159" s="4">
        <v>750</v>
      </c>
      <c r="P1159">
        <f>INDEX(Full1!J:J,MATCH(F1159,Full1!D:D,0))</f>
        <v>0</v>
      </c>
      <c r="Q1159" s="6">
        <f t="shared" si="37"/>
        <v>0</v>
      </c>
    </row>
    <row r="1160" spans="1:17" hidden="1" x14ac:dyDescent="0.25">
      <c r="A1160" s="2">
        <v>4</v>
      </c>
      <c r="B1160" s="2">
        <v>16500</v>
      </c>
      <c r="C1160" s="2" t="s">
        <v>505</v>
      </c>
      <c r="D1160" s="2">
        <v>2140001</v>
      </c>
      <c r="E1160" s="2" t="s">
        <v>505</v>
      </c>
      <c r="F1160" s="2" t="str">
        <f t="shared" si="36"/>
        <v>4165002140001</v>
      </c>
      <c r="G1160" s="2" t="s">
        <v>95</v>
      </c>
      <c r="H1160" s="4">
        <v>2000</v>
      </c>
      <c r="I1160" s="4">
        <v>0</v>
      </c>
      <c r="J1160" s="4">
        <v>2000</v>
      </c>
      <c r="K1160" s="4">
        <v>3137.73</v>
      </c>
      <c r="L1160" s="4">
        <v>3137.73</v>
      </c>
      <c r="M1160" s="4">
        <v>3137.73</v>
      </c>
      <c r="N1160" s="4">
        <v>0</v>
      </c>
      <c r="O1160" s="4">
        <v>-1137.73</v>
      </c>
      <c r="P1160">
        <f>INDEX(Full1!J:J,MATCH(F1160,Full1!D:D,0))</f>
        <v>3137.73</v>
      </c>
      <c r="Q1160" s="6">
        <f t="shared" si="37"/>
        <v>0</v>
      </c>
    </row>
    <row r="1161" spans="1:17" hidden="1" x14ac:dyDescent="0.25">
      <c r="A1161" s="2">
        <v>4</v>
      </c>
      <c r="B1161" s="2">
        <v>16500</v>
      </c>
      <c r="C1161" s="2" t="s">
        <v>505</v>
      </c>
      <c r="D1161" s="2">
        <v>2210001</v>
      </c>
      <c r="E1161" s="2" t="s">
        <v>505</v>
      </c>
      <c r="F1161" s="2" t="str">
        <f t="shared" si="36"/>
        <v>4165002210001</v>
      </c>
      <c r="G1161" s="2" t="s">
        <v>192</v>
      </c>
      <c r="H1161" s="4">
        <v>425000</v>
      </c>
      <c r="I1161" s="4">
        <v>15827.23</v>
      </c>
      <c r="J1161" s="4">
        <v>440827.23</v>
      </c>
      <c r="K1161" s="4">
        <v>472802.09</v>
      </c>
      <c r="L1161" s="4">
        <v>373772.01</v>
      </c>
      <c r="M1161" s="4">
        <v>373772.01</v>
      </c>
      <c r="N1161" s="4">
        <v>0</v>
      </c>
      <c r="O1161" s="4">
        <v>67055.22</v>
      </c>
      <c r="P1161">
        <f>INDEX(Full1!J:J,MATCH(F1161,Full1!D:D,0))</f>
        <v>373772.01</v>
      </c>
      <c r="Q1161" s="6">
        <f t="shared" si="37"/>
        <v>0</v>
      </c>
    </row>
    <row r="1162" spans="1:17" hidden="1" x14ac:dyDescent="0.25">
      <c r="A1162" s="2">
        <v>4</v>
      </c>
      <c r="B1162" s="2">
        <v>16500</v>
      </c>
      <c r="C1162" s="2" t="s">
        <v>505</v>
      </c>
      <c r="D1162" s="2">
        <v>2210301</v>
      </c>
      <c r="E1162" s="2" t="s">
        <v>505</v>
      </c>
      <c r="F1162" s="2" t="str">
        <f t="shared" si="36"/>
        <v>4165002210301</v>
      </c>
      <c r="G1162" s="2" t="s">
        <v>194</v>
      </c>
      <c r="H1162" s="4">
        <v>1500</v>
      </c>
      <c r="I1162" s="4">
        <v>0</v>
      </c>
      <c r="J1162" s="4">
        <v>1500</v>
      </c>
      <c r="K1162" s="4">
        <v>0</v>
      </c>
      <c r="L1162" s="4">
        <v>0</v>
      </c>
      <c r="M1162" s="4">
        <v>0</v>
      </c>
      <c r="N1162" s="4">
        <v>0</v>
      </c>
      <c r="O1162" s="4">
        <v>1500</v>
      </c>
      <c r="P1162">
        <f>INDEX(Full1!J:J,MATCH(F1162,Full1!D:D,0))</f>
        <v>0</v>
      </c>
      <c r="Q1162" s="6">
        <f t="shared" si="37"/>
        <v>0</v>
      </c>
    </row>
    <row r="1163" spans="1:17" hidden="1" x14ac:dyDescent="0.25">
      <c r="A1163" s="2">
        <v>4</v>
      </c>
      <c r="B1163" s="2">
        <v>16500</v>
      </c>
      <c r="C1163" s="2" t="s">
        <v>505</v>
      </c>
      <c r="D1163" s="2">
        <v>2210401</v>
      </c>
      <c r="E1163" s="2" t="s">
        <v>505</v>
      </c>
      <c r="F1163" s="2" t="str">
        <f t="shared" si="36"/>
        <v>4165002210401</v>
      </c>
      <c r="G1163" s="2" t="s">
        <v>133</v>
      </c>
      <c r="H1163" s="4">
        <v>1000</v>
      </c>
      <c r="I1163" s="4">
        <v>0</v>
      </c>
      <c r="J1163" s="4">
        <v>1000</v>
      </c>
      <c r="K1163" s="4">
        <v>806.34</v>
      </c>
      <c r="L1163" s="4">
        <v>806.34</v>
      </c>
      <c r="M1163" s="4">
        <v>806.34</v>
      </c>
      <c r="N1163" s="4">
        <v>0</v>
      </c>
      <c r="O1163" s="4">
        <v>193.66</v>
      </c>
      <c r="P1163">
        <f>INDEX(Full1!J:J,MATCH(F1163,Full1!D:D,0))</f>
        <v>806.34</v>
      </c>
      <c r="Q1163" s="6">
        <f t="shared" si="37"/>
        <v>0</v>
      </c>
    </row>
    <row r="1164" spans="1:17" hidden="1" x14ac:dyDescent="0.25">
      <c r="A1164" s="2">
        <v>4</v>
      </c>
      <c r="B1164" s="2">
        <v>16500</v>
      </c>
      <c r="C1164" s="2" t="s">
        <v>505</v>
      </c>
      <c r="D1164" s="2">
        <v>2211101</v>
      </c>
      <c r="E1164" s="2" t="s">
        <v>505</v>
      </c>
      <c r="F1164" s="2" t="str">
        <f t="shared" si="36"/>
        <v>4165002211101</v>
      </c>
      <c r="G1164" s="2" t="s">
        <v>198</v>
      </c>
      <c r="H1164" s="4">
        <v>300</v>
      </c>
      <c r="I1164" s="4">
        <v>0</v>
      </c>
      <c r="J1164" s="4">
        <v>300</v>
      </c>
      <c r="K1164" s="4">
        <v>0</v>
      </c>
      <c r="L1164" s="4">
        <v>0</v>
      </c>
      <c r="M1164" s="4">
        <v>0</v>
      </c>
      <c r="N1164" s="4">
        <v>0</v>
      </c>
      <c r="O1164" s="4">
        <v>300</v>
      </c>
      <c r="P1164">
        <f>INDEX(Full1!J:J,MATCH(F1164,Full1!D:D,0))</f>
        <v>0</v>
      </c>
      <c r="Q1164" s="6">
        <f t="shared" si="37"/>
        <v>0</v>
      </c>
    </row>
    <row r="1165" spans="1:17" hidden="1" x14ac:dyDescent="0.25">
      <c r="A1165" s="2">
        <v>4</v>
      </c>
      <c r="B1165" s="2">
        <v>16500</v>
      </c>
      <c r="C1165" s="2" t="s">
        <v>505</v>
      </c>
      <c r="D1165" s="2">
        <v>2219901</v>
      </c>
      <c r="E1165" s="2" t="s">
        <v>505</v>
      </c>
      <c r="F1165" s="2" t="str">
        <f t="shared" si="36"/>
        <v>4165002219901</v>
      </c>
      <c r="G1165" s="2" t="s">
        <v>134</v>
      </c>
      <c r="H1165" s="4">
        <v>30000</v>
      </c>
      <c r="I1165" s="4">
        <v>0</v>
      </c>
      <c r="J1165" s="4">
        <v>30000</v>
      </c>
      <c r="K1165" s="4">
        <v>27897.040000000001</v>
      </c>
      <c r="L1165" s="4">
        <v>27897.040000000001</v>
      </c>
      <c r="M1165" s="4">
        <v>27897.040000000001</v>
      </c>
      <c r="N1165" s="4">
        <v>0</v>
      </c>
      <c r="O1165" s="4">
        <v>2102.96</v>
      </c>
      <c r="P1165">
        <f>INDEX(Full1!J:J,MATCH(F1165,Full1!D:D,0))</f>
        <v>27897.040000000001</v>
      </c>
      <c r="Q1165" s="6">
        <f t="shared" si="37"/>
        <v>0</v>
      </c>
    </row>
    <row r="1166" spans="1:17" hidden="1" x14ac:dyDescent="0.25">
      <c r="A1166" s="2">
        <v>4</v>
      </c>
      <c r="B1166" s="2">
        <v>16500</v>
      </c>
      <c r="C1166" s="2" t="s">
        <v>505</v>
      </c>
      <c r="D1166" s="2">
        <v>2240001</v>
      </c>
      <c r="E1166" s="2" t="s">
        <v>505</v>
      </c>
      <c r="F1166" s="2" t="str">
        <f t="shared" si="36"/>
        <v>4165002240001</v>
      </c>
      <c r="G1166" s="2" t="s">
        <v>96</v>
      </c>
      <c r="H1166" s="4">
        <v>850</v>
      </c>
      <c r="I1166" s="4">
        <v>0</v>
      </c>
      <c r="J1166" s="4">
        <v>850</v>
      </c>
      <c r="K1166" s="4">
        <v>714.83</v>
      </c>
      <c r="L1166" s="4">
        <v>714.83</v>
      </c>
      <c r="M1166" s="4">
        <v>714.83</v>
      </c>
      <c r="N1166" s="4">
        <v>0</v>
      </c>
      <c r="O1166" s="4">
        <v>135.16999999999999</v>
      </c>
      <c r="P1166">
        <f>INDEX(Full1!J:J,MATCH(F1166,Full1!D:D,0))</f>
        <v>714.83</v>
      </c>
      <c r="Q1166" s="6">
        <f t="shared" si="37"/>
        <v>0</v>
      </c>
    </row>
    <row r="1167" spans="1:17" hidden="1" x14ac:dyDescent="0.25">
      <c r="A1167" s="2">
        <v>4</v>
      </c>
      <c r="B1167" s="2">
        <v>16500</v>
      </c>
      <c r="C1167" s="2" t="s">
        <v>505</v>
      </c>
      <c r="D1167" s="2">
        <v>2269900</v>
      </c>
      <c r="E1167" s="2" t="s">
        <v>505</v>
      </c>
      <c r="F1167" s="2" t="str">
        <f t="shared" si="36"/>
        <v>4165002269900</v>
      </c>
      <c r="G1167" s="2" t="s">
        <v>65</v>
      </c>
      <c r="H1167" s="4">
        <v>250</v>
      </c>
      <c r="I1167" s="4">
        <v>0</v>
      </c>
      <c r="J1167" s="4">
        <v>250</v>
      </c>
      <c r="K1167" s="4">
        <v>181.5</v>
      </c>
      <c r="L1167" s="4">
        <v>181.5</v>
      </c>
      <c r="M1167" s="4">
        <v>181.5</v>
      </c>
      <c r="N1167" s="4">
        <v>0</v>
      </c>
      <c r="O1167" s="4">
        <v>68.5</v>
      </c>
      <c r="P1167">
        <f>INDEX(Full1!J:J,MATCH(F1167,Full1!D:D,0))</f>
        <v>181.5</v>
      </c>
      <c r="Q1167" s="6">
        <f t="shared" si="37"/>
        <v>0</v>
      </c>
    </row>
    <row r="1168" spans="1:17" hidden="1" x14ac:dyDescent="0.25">
      <c r="A1168" s="2">
        <v>4</v>
      </c>
      <c r="B1168" s="2">
        <v>16500</v>
      </c>
      <c r="C1168" s="2" t="s">
        <v>505</v>
      </c>
      <c r="D1168" s="2">
        <v>2270200</v>
      </c>
      <c r="E1168" s="2" t="s">
        <v>505</v>
      </c>
      <c r="F1168" s="2" t="str">
        <f t="shared" si="36"/>
        <v>4165002270200</v>
      </c>
      <c r="G1168" s="2" t="s">
        <v>213</v>
      </c>
      <c r="H1168" s="4">
        <v>500</v>
      </c>
      <c r="I1168" s="4">
        <v>0</v>
      </c>
      <c r="J1168" s="4">
        <v>500</v>
      </c>
      <c r="K1168" s="4">
        <v>0</v>
      </c>
      <c r="L1168" s="4">
        <v>0</v>
      </c>
      <c r="M1168" s="4">
        <v>0</v>
      </c>
      <c r="N1168" s="4">
        <v>0</v>
      </c>
      <c r="O1168" s="4">
        <v>500</v>
      </c>
      <c r="P1168">
        <f>INDEX(Full1!J:J,MATCH(F1168,Full1!D:D,0))</f>
        <v>0</v>
      </c>
      <c r="Q1168" s="6">
        <f t="shared" si="37"/>
        <v>0</v>
      </c>
    </row>
    <row r="1169" spans="1:17" hidden="1" x14ac:dyDescent="0.25">
      <c r="A1169" s="2">
        <v>4</v>
      </c>
      <c r="B1169" s="2">
        <v>16500</v>
      </c>
      <c r="C1169" s="2" t="s">
        <v>505</v>
      </c>
      <c r="D1169" s="2">
        <v>2279900</v>
      </c>
      <c r="E1169" s="2" t="s">
        <v>505</v>
      </c>
      <c r="F1169" s="2" t="str">
        <f t="shared" si="36"/>
        <v>4165002279900</v>
      </c>
      <c r="G1169" s="2" t="s">
        <v>68</v>
      </c>
      <c r="H1169" s="4">
        <v>2000</v>
      </c>
      <c r="I1169" s="4">
        <v>0</v>
      </c>
      <c r="J1169" s="4">
        <v>2000</v>
      </c>
      <c r="K1169" s="4">
        <v>0</v>
      </c>
      <c r="L1169" s="4">
        <v>0</v>
      </c>
      <c r="M1169" s="4">
        <v>0</v>
      </c>
      <c r="N1169" s="4">
        <v>0</v>
      </c>
      <c r="O1169" s="4">
        <v>2000</v>
      </c>
      <c r="P1169">
        <f>INDEX(Full1!J:J,MATCH(F1169,Full1!D:D,0))</f>
        <v>0</v>
      </c>
      <c r="Q1169" s="6">
        <f t="shared" si="37"/>
        <v>0</v>
      </c>
    </row>
    <row r="1170" spans="1:17" hidden="1" x14ac:dyDescent="0.25">
      <c r="A1170" s="2">
        <v>4</v>
      </c>
      <c r="B1170" s="2">
        <v>16500</v>
      </c>
      <c r="C1170" s="2" t="s">
        <v>505</v>
      </c>
      <c r="D1170" s="2">
        <v>2302000</v>
      </c>
      <c r="E1170" s="2" t="s">
        <v>505</v>
      </c>
      <c r="F1170" s="2" t="str">
        <f t="shared" si="36"/>
        <v>4165002302000</v>
      </c>
      <c r="G1170" s="2" t="s">
        <v>72</v>
      </c>
      <c r="H1170" s="4">
        <v>50</v>
      </c>
      <c r="I1170" s="4">
        <v>0</v>
      </c>
      <c r="J1170" s="4">
        <v>50</v>
      </c>
      <c r="K1170" s="4">
        <v>0</v>
      </c>
      <c r="L1170" s="4">
        <v>0</v>
      </c>
      <c r="M1170" s="4">
        <v>0</v>
      </c>
      <c r="N1170" s="4">
        <v>0</v>
      </c>
      <c r="O1170" s="4">
        <v>50</v>
      </c>
      <c r="P1170">
        <f>INDEX(Full1!J:J,MATCH(F1170,Full1!D:D,0))</f>
        <v>0</v>
      </c>
      <c r="Q1170" s="6">
        <f t="shared" si="37"/>
        <v>0</v>
      </c>
    </row>
    <row r="1171" spans="1:17" x14ac:dyDescent="0.25">
      <c r="A1171" s="2">
        <v>4</v>
      </c>
      <c r="B1171" s="2">
        <v>16500</v>
      </c>
      <c r="C1171" s="2" t="s">
        <v>506</v>
      </c>
      <c r="D1171" s="2">
        <v>6190053</v>
      </c>
      <c r="E1171" s="2" t="s">
        <v>506</v>
      </c>
      <c r="F1171" s="2" t="str">
        <f t="shared" si="36"/>
        <v>4165006190053</v>
      </c>
      <c r="G1171" s="2" t="s">
        <v>214</v>
      </c>
      <c r="H1171" s="4">
        <v>80000</v>
      </c>
      <c r="I1171" s="4">
        <v>120000</v>
      </c>
      <c r="J1171" s="4">
        <v>200000</v>
      </c>
      <c r="K1171" s="4">
        <v>16414.86</v>
      </c>
      <c r="L1171" s="4">
        <v>16414.86</v>
      </c>
      <c r="M1171" s="4">
        <v>16414.86</v>
      </c>
      <c r="N1171" s="4">
        <v>0</v>
      </c>
      <c r="O1171" s="4">
        <v>183585.14</v>
      </c>
      <c r="P1171">
        <f>INDEX(Full1!J:J,MATCH(F1171,Full1!D:D,0))</f>
        <v>16414.86</v>
      </c>
      <c r="Q1171" s="6">
        <f t="shared" si="37"/>
        <v>0</v>
      </c>
    </row>
    <row r="1172" spans="1:17" hidden="1" x14ac:dyDescent="0.25">
      <c r="A1172" s="2">
        <v>4</v>
      </c>
      <c r="B1172" s="2">
        <v>17100</v>
      </c>
      <c r="C1172" s="2" t="s">
        <v>505</v>
      </c>
      <c r="D1172" s="2">
        <v>2030001</v>
      </c>
      <c r="E1172" s="2" t="s">
        <v>505</v>
      </c>
      <c r="F1172" s="2" t="str">
        <f t="shared" si="36"/>
        <v>4171002030001</v>
      </c>
      <c r="G1172" s="2" t="s">
        <v>149</v>
      </c>
      <c r="H1172" s="4">
        <v>6000</v>
      </c>
      <c r="I1172" s="4">
        <v>0</v>
      </c>
      <c r="J1172" s="4">
        <v>6000</v>
      </c>
      <c r="K1172" s="4">
        <v>6046.07</v>
      </c>
      <c r="L1172" s="4">
        <v>4697.72</v>
      </c>
      <c r="M1172" s="4">
        <v>4697.72</v>
      </c>
      <c r="N1172" s="4">
        <v>0</v>
      </c>
      <c r="O1172" s="4">
        <v>1302.28</v>
      </c>
      <c r="P1172">
        <f>INDEX(Full1!J:J,MATCH(F1172,Full1!D:D,0))</f>
        <v>4697.72</v>
      </c>
      <c r="Q1172" s="6">
        <f t="shared" si="37"/>
        <v>0</v>
      </c>
    </row>
    <row r="1173" spans="1:17" hidden="1" x14ac:dyDescent="0.25">
      <c r="A1173" s="2">
        <v>4</v>
      </c>
      <c r="B1173" s="2">
        <v>17100</v>
      </c>
      <c r="C1173" s="2" t="s">
        <v>505</v>
      </c>
      <c r="D1173" s="2">
        <v>2100001</v>
      </c>
      <c r="E1173" s="2" t="s">
        <v>505</v>
      </c>
      <c r="F1173" s="2" t="str">
        <f t="shared" si="36"/>
        <v>4171002100001</v>
      </c>
      <c r="G1173" s="2" t="s">
        <v>130</v>
      </c>
      <c r="H1173" s="4">
        <v>40000</v>
      </c>
      <c r="I1173" s="4">
        <v>0</v>
      </c>
      <c r="J1173" s="4">
        <v>40000</v>
      </c>
      <c r="K1173" s="4">
        <v>29063.42</v>
      </c>
      <c r="L1173" s="4">
        <v>29063.42</v>
      </c>
      <c r="M1173" s="4">
        <v>29063.42</v>
      </c>
      <c r="N1173" s="4">
        <v>0</v>
      </c>
      <c r="O1173" s="4">
        <v>10936.58</v>
      </c>
      <c r="P1173">
        <f>INDEX(Full1!J:J,MATCH(F1173,Full1!D:D,0))</f>
        <v>29063.42</v>
      </c>
      <c r="Q1173" s="6">
        <f t="shared" si="37"/>
        <v>0</v>
      </c>
    </row>
    <row r="1174" spans="1:17" hidden="1" x14ac:dyDescent="0.25">
      <c r="A1174" s="2">
        <v>4</v>
      </c>
      <c r="B1174" s="2">
        <v>17100</v>
      </c>
      <c r="C1174" s="2" t="s">
        <v>505</v>
      </c>
      <c r="D1174" s="2">
        <v>2100002</v>
      </c>
      <c r="E1174" s="2" t="s">
        <v>505</v>
      </c>
      <c r="F1174" s="2" t="str">
        <f t="shared" si="36"/>
        <v>4171002100002</v>
      </c>
      <c r="G1174" s="2" t="s">
        <v>215</v>
      </c>
      <c r="H1174" s="4">
        <v>4000</v>
      </c>
      <c r="I1174" s="4">
        <v>0</v>
      </c>
      <c r="J1174" s="4">
        <v>4000</v>
      </c>
      <c r="K1174" s="4">
        <v>0</v>
      </c>
      <c r="L1174" s="4">
        <v>0</v>
      </c>
      <c r="M1174" s="4">
        <v>0</v>
      </c>
      <c r="N1174" s="4">
        <v>0</v>
      </c>
      <c r="O1174" s="4">
        <v>4000</v>
      </c>
      <c r="P1174">
        <f>INDEX(Full1!J:J,MATCH(F1174,Full1!D:D,0))</f>
        <v>0</v>
      </c>
      <c r="Q1174" s="6">
        <f t="shared" si="37"/>
        <v>0</v>
      </c>
    </row>
    <row r="1175" spans="1:17" hidden="1" x14ac:dyDescent="0.25">
      <c r="A1175" s="2">
        <v>4</v>
      </c>
      <c r="B1175" s="2">
        <v>17100</v>
      </c>
      <c r="C1175" s="2" t="s">
        <v>505</v>
      </c>
      <c r="D1175" s="2">
        <v>2120000</v>
      </c>
      <c r="E1175" s="2" t="s">
        <v>505</v>
      </c>
      <c r="F1175" s="2" t="str">
        <f t="shared" si="36"/>
        <v>4171002120000</v>
      </c>
      <c r="G1175" s="2" t="s">
        <v>191</v>
      </c>
      <c r="H1175" s="4">
        <v>1000</v>
      </c>
      <c r="I1175" s="4">
        <v>0</v>
      </c>
      <c r="J1175" s="4">
        <v>1000</v>
      </c>
      <c r="K1175" s="4">
        <v>195.28</v>
      </c>
      <c r="L1175" s="4">
        <v>195.28</v>
      </c>
      <c r="M1175" s="4">
        <v>195.28</v>
      </c>
      <c r="N1175" s="4">
        <v>0</v>
      </c>
      <c r="O1175" s="4">
        <v>804.72</v>
      </c>
      <c r="P1175">
        <f>INDEX(Full1!J:J,MATCH(F1175,Full1!D:D,0))</f>
        <v>195.28</v>
      </c>
      <c r="Q1175" s="6">
        <f t="shared" si="37"/>
        <v>0</v>
      </c>
    </row>
    <row r="1176" spans="1:17" hidden="1" x14ac:dyDescent="0.25">
      <c r="A1176" s="2">
        <v>4</v>
      </c>
      <c r="B1176" s="2">
        <v>17100</v>
      </c>
      <c r="C1176" s="2" t="s">
        <v>505</v>
      </c>
      <c r="D1176" s="2">
        <v>2130001</v>
      </c>
      <c r="E1176" s="2" t="s">
        <v>505</v>
      </c>
      <c r="F1176" s="2" t="str">
        <f t="shared" si="36"/>
        <v>4171002130001</v>
      </c>
      <c r="G1176" s="2" t="s">
        <v>74</v>
      </c>
      <c r="H1176" s="4">
        <v>5000</v>
      </c>
      <c r="I1176" s="4">
        <v>0</v>
      </c>
      <c r="J1176" s="4">
        <v>5000</v>
      </c>
      <c r="K1176" s="4">
        <v>7263.93</v>
      </c>
      <c r="L1176" s="4">
        <v>7263.93</v>
      </c>
      <c r="M1176" s="4">
        <v>7263.93</v>
      </c>
      <c r="N1176" s="4">
        <v>0</v>
      </c>
      <c r="O1176" s="4">
        <v>-2263.9299999999998</v>
      </c>
      <c r="P1176">
        <f>INDEX(Full1!J:J,MATCH(F1176,Full1!D:D,0))</f>
        <v>7263.93</v>
      </c>
      <c r="Q1176" s="6">
        <f t="shared" si="37"/>
        <v>0</v>
      </c>
    </row>
    <row r="1177" spans="1:17" hidden="1" x14ac:dyDescent="0.25">
      <c r="A1177" s="2">
        <v>4</v>
      </c>
      <c r="B1177" s="2">
        <v>17100</v>
      </c>
      <c r="C1177" s="2" t="s">
        <v>505</v>
      </c>
      <c r="D1177" s="2">
        <v>2140001</v>
      </c>
      <c r="E1177" s="2" t="s">
        <v>505</v>
      </c>
      <c r="F1177" s="2" t="str">
        <f t="shared" si="36"/>
        <v>4171002140001</v>
      </c>
      <c r="G1177" s="2" t="s">
        <v>95</v>
      </c>
      <c r="H1177" s="4">
        <v>7000</v>
      </c>
      <c r="I1177" s="4">
        <v>0</v>
      </c>
      <c r="J1177" s="4">
        <v>7000</v>
      </c>
      <c r="K1177" s="4">
        <v>5141.12</v>
      </c>
      <c r="L1177" s="4">
        <v>5141.12</v>
      </c>
      <c r="M1177" s="4">
        <v>5141.12</v>
      </c>
      <c r="N1177" s="4">
        <v>0</v>
      </c>
      <c r="O1177" s="4">
        <v>1858.88</v>
      </c>
      <c r="P1177">
        <f>INDEX(Full1!J:J,MATCH(F1177,Full1!D:D,0))</f>
        <v>5141.12</v>
      </c>
      <c r="Q1177" s="6">
        <f t="shared" si="37"/>
        <v>0</v>
      </c>
    </row>
    <row r="1178" spans="1:17" hidden="1" x14ac:dyDescent="0.25">
      <c r="A1178" s="2">
        <v>4</v>
      </c>
      <c r="B1178" s="2">
        <v>17100</v>
      </c>
      <c r="C1178" s="2" t="s">
        <v>505</v>
      </c>
      <c r="D1178" s="2">
        <v>2150001</v>
      </c>
      <c r="E1178" s="2" t="s">
        <v>505</v>
      </c>
      <c r="F1178" s="2" t="str">
        <f t="shared" si="36"/>
        <v>4171002150001</v>
      </c>
      <c r="G1178" s="2" t="s">
        <v>56</v>
      </c>
      <c r="H1178" s="4">
        <v>1000</v>
      </c>
      <c r="I1178" s="4">
        <v>0</v>
      </c>
      <c r="J1178" s="4">
        <v>1000</v>
      </c>
      <c r="K1178" s="4">
        <v>4615.04</v>
      </c>
      <c r="L1178" s="4">
        <v>4615.04</v>
      </c>
      <c r="M1178" s="4">
        <v>4615.04</v>
      </c>
      <c r="N1178" s="4">
        <v>0</v>
      </c>
      <c r="O1178" s="4">
        <v>-3615.04</v>
      </c>
      <c r="P1178">
        <f>INDEX(Full1!J:J,MATCH(F1178,Full1!D:D,0))</f>
        <v>4615.04</v>
      </c>
      <c r="Q1178" s="6">
        <f t="shared" si="37"/>
        <v>0</v>
      </c>
    </row>
    <row r="1179" spans="1:17" hidden="1" x14ac:dyDescent="0.25">
      <c r="A1179" s="2">
        <v>4</v>
      </c>
      <c r="B1179" s="2">
        <v>17100</v>
      </c>
      <c r="C1179" s="2" t="s">
        <v>505</v>
      </c>
      <c r="D1179" s="2">
        <v>2210001</v>
      </c>
      <c r="E1179" s="2" t="s">
        <v>505</v>
      </c>
      <c r="F1179" s="2" t="str">
        <f t="shared" si="36"/>
        <v>4171002210001</v>
      </c>
      <c r="G1179" s="2" t="s">
        <v>192</v>
      </c>
      <c r="H1179" s="4">
        <v>10000</v>
      </c>
      <c r="I1179" s="4">
        <v>6912.04</v>
      </c>
      <c r="J1179" s="4">
        <v>16912.04</v>
      </c>
      <c r="K1179" s="4">
        <v>17798.79</v>
      </c>
      <c r="L1179" s="4">
        <v>9473.5300000000007</v>
      </c>
      <c r="M1179" s="4">
        <v>9473.5300000000007</v>
      </c>
      <c r="N1179" s="4">
        <v>0</v>
      </c>
      <c r="O1179" s="4">
        <v>7438.51</v>
      </c>
      <c r="P1179">
        <f>INDEX(Full1!J:J,MATCH(F1179,Full1!D:D,0))</f>
        <v>9473.5300000000007</v>
      </c>
      <c r="Q1179" s="6">
        <f t="shared" si="37"/>
        <v>0</v>
      </c>
    </row>
    <row r="1180" spans="1:17" hidden="1" x14ac:dyDescent="0.25">
      <c r="A1180" s="2">
        <v>4</v>
      </c>
      <c r="B1180" s="2">
        <v>17100</v>
      </c>
      <c r="C1180" s="2" t="s">
        <v>505</v>
      </c>
      <c r="D1180" s="2">
        <v>2210002</v>
      </c>
      <c r="E1180" s="2" t="s">
        <v>505</v>
      </c>
      <c r="F1180" s="2" t="str">
        <f t="shared" si="36"/>
        <v>4171002210002</v>
      </c>
      <c r="G1180" s="2" t="s">
        <v>216</v>
      </c>
      <c r="H1180" s="4">
        <v>10000</v>
      </c>
      <c r="I1180" s="4">
        <v>0</v>
      </c>
      <c r="J1180" s="4">
        <v>10000</v>
      </c>
      <c r="K1180" s="4">
        <v>10000</v>
      </c>
      <c r="L1180" s="4">
        <v>982.82</v>
      </c>
      <c r="M1180" s="4">
        <v>982.82</v>
      </c>
      <c r="N1180" s="4">
        <v>0</v>
      </c>
      <c r="O1180" s="4">
        <v>9017.18</v>
      </c>
      <c r="P1180">
        <f>INDEX(Full1!J:J,MATCH(F1180,Full1!D:D,0))</f>
        <v>982.82</v>
      </c>
      <c r="Q1180" s="6">
        <f t="shared" si="37"/>
        <v>0</v>
      </c>
    </row>
    <row r="1181" spans="1:17" hidden="1" x14ac:dyDescent="0.25">
      <c r="A1181" s="2">
        <v>4</v>
      </c>
      <c r="B1181" s="2">
        <v>17100</v>
      </c>
      <c r="C1181" s="2" t="s">
        <v>505</v>
      </c>
      <c r="D1181" s="2">
        <v>2210102</v>
      </c>
      <c r="E1181" s="2" t="s">
        <v>505</v>
      </c>
      <c r="F1181" s="2" t="str">
        <f t="shared" si="36"/>
        <v>4171002210102</v>
      </c>
      <c r="G1181" s="2" t="s">
        <v>197</v>
      </c>
      <c r="H1181" s="4">
        <v>1000</v>
      </c>
      <c r="I1181" s="4">
        <v>0</v>
      </c>
      <c r="J1181" s="4">
        <v>1000</v>
      </c>
      <c r="K1181" s="4">
        <v>538.41999999999996</v>
      </c>
      <c r="L1181" s="4">
        <v>538.41999999999996</v>
      </c>
      <c r="M1181" s="4">
        <v>538.41999999999996</v>
      </c>
      <c r="N1181" s="4">
        <v>0</v>
      </c>
      <c r="O1181" s="4">
        <v>461.58</v>
      </c>
      <c r="P1181">
        <f>INDEX(Full1!J:J,MATCH(F1181,Full1!D:D,0))</f>
        <v>538.41999999999996</v>
      </c>
      <c r="Q1181" s="6">
        <f t="shared" si="37"/>
        <v>0</v>
      </c>
    </row>
    <row r="1182" spans="1:17" hidden="1" x14ac:dyDescent="0.25">
      <c r="A1182" s="2">
        <v>4</v>
      </c>
      <c r="B1182" s="2">
        <v>17100</v>
      </c>
      <c r="C1182" s="2" t="s">
        <v>505</v>
      </c>
      <c r="D1182" s="2">
        <v>2210301</v>
      </c>
      <c r="E1182" s="2" t="s">
        <v>505</v>
      </c>
      <c r="F1182" s="2" t="str">
        <f t="shared" si="36"/>
        <v>4171002210301</v>
      </c>
      <c r="G1182" s="2" t="s">
        <v>194</v>
      </c>
      <c r="H1182" s="4">
        <v>5000</v>
      </c>
      <c r="I1182" s="4">
        <v>0</v>
      </c>
      <c r="J1182" s="4">
        <v>5000</v>
      </c>
      <c r="K1182" s="4">
        <v>4069.78</v>
      </c>
      <c r="L1182" s="4">
        <v>4069.78</v>
      </c>
      <c r="M1182" s="4">
        <v>4069.78</v>
      </c>
      <c r="N1182" s="4">
        <v>0</v>
      </c>
      <c r="O1182" s="4">
        <v>930.22</v>
      </c>
      <c r="P1182">
        <f>INDEX(Full1!J:J,MATCH(F1182,Full1!D:D,0))</f>
        <v>4069.78</v>
      </c>
      <c r="Q1182" s="6">
        <f t="shared" si="37"/>
        <v>0</v>
      </c>
    </row>
    <row r="1183" spans="1:17" hidden="1" x14ac:dyDescent="0.25">
      <c r="A1183" s="2">
        <v>4</v>
      </c>
      <c r="B1183" s="2">
        <v>17100</v>
      </c>
      <c r="C1183" s="2" t="s">
        <v>505</v>
      </c>
      <c r="D1183" s="2">
        <v>2210401</v>
      </c>
      <c r="E1183" s="2" t="s">
        <v>505</v>
      </c>
      <c r="F1183" s="2" t="str">
        <f t="shared" si="36"/>
        <v>4171002210401</v>
      </c>
      <c r="G1183" s="2" t="s">
        <v>133</v>
      </c>
      <c r="H1183" s="4">
        <v>2000</v>
      </c>
      <c r="I1183" s="4">
        <v>0</v>
      </c>
      <c r="J1183" s="4">
        <v>2000</v>
      </c>
      <c r="K1183" s="4">
        <v>1179.3499999999999</v>
      </c>
      <c r="L1183" s="4">
        <v>1179.3499999999999</v>
      </c>
      <c r="M1183" s="4">
        <v>1179.3499999999999</v>
      </c>
      <c r="N1183" s="4">
        <v>0</v>
      </c>
      <c r="O1183" s="4">
        <v>820.65</v>
      </c>
      <c r="P1183">
        <f>INDEX(Full1!J:J,MATCH(F1183,Full1!D:D,0))</f>
        <v>1179.3499999999999</v>
      </c>
      <c r="Q1183" s="6">
        <f t="shared" si="37"/>
        <v>0</v>
      </c>
    </row>
    <row r="1184" spans="1:17" hidden="1" x14ac:dyDescent="0.25">
      <c r="A1184" s="2">
        <v>4</v>
      </c>
      <c r="B1184" s="2">
        <v>17100</v>
      </c>
      <c r="C1184" s="2" t="s">
        <v>505</v>
      </c>
      <c r="D1184" s="2">
        <v>2211101</v>
      </c>
      <c r="E1184" s="2" t="s">
        <v>505</v>
      </c>
      <c r="F1184" s="2" t="str">
        <f t="shared" si="36"/>
        <v>4171002211101</v>
      </c>
      <c r="G1184" s="2" t="s">
        <v>198</v>
      </c>
      <c r="H1184" s="4">
        <v>750</v>
      </c>
      <c r="I1184" s="4">
        <v>0</v>
      </c>
      <c r="J1184" s="4">
        <v>750</v>
      </c>
      <c r="K1184" s="4">
        <v>0</v>
      </c>
      <c r="L1184" s="4">
        <v>0</v>
      </c>
      <c r="M1184" s="4">
        <v>0</v>
      </c>
      <c r="N1184" s="4">
        <v>0</v>
      </c>
      <c r="O1184" s="4">
        <v>750</v>
      </c>
      <c r="P1184">
        <f>INDEX(Full1!J:J,MATCH(F1184,Full1!D:D,0))</f>
        <v>0</v>
      </c>
      <c r="Q1184" s="6">
        <f t="shared" si="37"/>
        <v>0</v>
      </c>
    </row>
    <row r="1185" spans="1:17" hidden="1" x14ac:dyDescent="0.25">
      <c r="A1185" s="2">
        <v>4</v>
      </c>
      <c r="B1185" s="2">
        <v>17100</v>
      </c>
      <c r="C1185" s="2" t="s">
        <v>505</v>
      </c>
      <c r="D1185" s="2">
        <v>2211301</v>
      </c>
      <c r="E1185" s="2" t="s">
        <v>505</v>
      </c>
      <c r="F1185" s="2" t="str">
        <f t="shared" si="36"/>
        <v>4171002211301</v>
      </c>
      <c r="G1185" s="2" t="s">
        <v>217</v>
      </c>
      <c r="H1185" s="4">
        <v>3500</v>
      </c>
      <c r="I1185" s="4">
        <v>0</v>
      </c>
      <c r="J1185" s="4">
        <v>3500</v>
      </c>
      <c r="K1185" s="4">
        <v>2369.6999999999998</v>
      </c>
      <c r="L1185" s="4">
        <v>2369.6999999999998</v>
      </c>
      <c r="M1185" s="4">
        <v>2369.6999999999998</v>
      </c>
      <c r="N1185" s="4">
        <v>0</v>
      </c>
      <c r="O1185" s="4">
        <v>1130.3</v>
      </c>
      <c r="P1185">
        <f>INDEX(Full1!J:J,MATCH(F1185,Full1!D:D,0))</f>
        <v>2369.6999999999998</v>
      </c>
      <c r="Q1185" s="6">
        <f t="shared" si="37"/>
        <v>0</v>
      </c>
    </row>
    <row r="1186" spans="1:17" hidden="1" x14ac:dyDescent="0.25">
      <c r="A1186" s="2">
        <v>4</v>
      </c>
      <c r="B1186" s="2">
        <v>17100</v>
      </c>
      <c r="C1186" s="2" t="s">
        <v>505</v>
      </c>
      <c r="D1186" s="2">
        <v>2219901</v>
      </c>
      <c r="E1186" s="2" t="s">
        <v>505</v>
      </c>
      <c r="F1186" s="2" t="str">
        <f t="shared" si="36"/>
        <v>4171002219901</v>
      </c>
      <c r="G1186" s="2" t="s">
        <v>134</v>
      </c>
      <c r="H1186" s="4">
        <v>750</v>
      </c>
      <c r="I1186" s="4">
        <v>0</v>
      </c>
      <c r="J1186" s="4">
        <v>750</v>
      </c>
      <c r="K1186" s="4">
        <v>190.68</v>
      </c>
      <c r="L1186" s="4">
        <v>190.68</v>
      </c>
      <c r="M1186" s="4">
        <v>190.68</v>
      </c>
      <c r="N1186" s="4">
        <v>0</v>
      </c>
      <c r="O1186" s="4">
        <v>559.32000000000005</v>
      </c>
      <c r="P1186">
        <f>INDEX(Full1!J:J,MATCH(F1186,Full1!D:D,0))</f>
        <v>190.68</v>
      </c>
      <c r="Q1186" s="6">
        <f t="shared" si="37"/>
        <v>0</v>
      </c>
    </row>
    <row r="1187" spans="1:17" hidden="1" x14ac:dyDescent="0.25">
      <c r="A1187" s="2">
        <v>4</v>
      </c>
      <c r="B1187" s="2">
        <v>17100</v>
      </c>
      <c r="C1187" s="2" t="s">
        <v>505</v>
      </c>
      <c r="D1187" s="2">
        <v>2240001</v>
      </c>
      <c r="E1187" s="2" t="s">
        <v>505</v>
      </c>
      <c r="F1187" s="2" t="str">
        <f t="shared" si="36"/>
        <v>4171002240001</v>
      </c>
      <c r="G1187" s="2" t="s">
        <v>96</v>
      </c>
      <c r="H1187" s="4">
        <v>3500</v>
      </c>
      <c r="I1187" s="4">
        <v>0</v>
      </c>
      <c r="J1187" s="4">
        <v>3500</v>
      </c>
      <c r="K1187" s="4">
        <v>2999.16</v>
      </c>
      <c r="L1187" s="4">
        <v>2962.28</v>
      </c>
      <c r="M1187" s="4">
        <v>2962.28</v>
      </c>
      <c r="N1187" s="4">
        <v>0</v>
      </c>
      <c r="O1187" s="4">
        <v>537.72</v>
      </c>
      <c r="P1187">
        <f>INDEX(Full1!J:J,MATCH(F1187,Full1!D:D,0))</f>
        <v>2962.28</v>
      </c>
      <c r="Q1187" s="6">
        <f t="shared" si="37"/>
        <v>0</v>
      </c>
    </row>
    <row r="1188" spans="1:17" hidden="1" x14ac:dyDescent="0.25">
      <c r="A1188" s="2">
        <v>4</v>
      </c>
      <c r="B1188" s="2">
        <v>17100</v>
      </c>
      <c r="C1188" s="2" t="s">
        <v>505</v>
      </c>
      <c r="D1188" s="2">
        <v>2270600</v>
      </c>
      <c r="E1188" s="2" t="s">
        <v>505</v>
      </c>
      <c r="F1188" s="2" t="str">
        <f t="shared" si="36"/>
        <v>4171002270600</v>
      </c>
      <c r="G1188" s="2" t="s">
        <v>67</v>
      </c>
      <c r="H1188" s="4">
        <v>500</v>
      </c>
      <c r="I1188" s="4">
        <v>1300.75</v>
      </c>
      <c r="J1188" s="4">
        <v>1800.75</v>
      </c>
      <c r="K1188" s="4">
        <v>1300.75</v>
      </c>
      <c r="L1188" s="4">
        <v>1300.75</v>
      </c>
      <c r="M1188" s="4">
        <v>1300.75</v>
      </c>
      <c r="N1188" s="4">
        <v>0</v>
      </c>
      <c r="O1188" s="4">
        <v>500</v>
      </c>
      <c r="P1188">
        <f>INDEX(Full1!J:J,MATCH(F1188,Full1!D:D,0))</f>
        <v>1300.75</v>
      </c>
      <c r="Q1188" s="6">
        <f t="shared" si="37"/>
        <v>0</v>
      </c>
    </row>
    <row r="1189" spans="1:17" hidden="1" x14ac:dyDescent="0.25">
      <c r="A1189" s="2">
        <v>4</v>
      </c>
      <c r="B1189" s="2">
        <v>17100</v>
      </c>
      <c r="C1189" s="2" t="s">
        <v>505</v>
      </c>
      <c r="D1189" s="2">
        <v>2279900</v>
      </c>
      <c r="E1189" s="2" t="s">
        <v>505</v>
      </c>
      <c r="F1189" s="2" t="str">
        <f t="shared" si="36"/>
        <v>4171002279900</v>
      </c>
      <c r="G1189" s="2" t="s">
        <v>218</v>
      </c>
      <c r="H1189" s="4">
        <v>54952.05</v>
      </c>
      <c r="I1189" s="4">
        <v>0</v>
      </c>
      <c r="J1189" s="4">
        <v>54952.05</v>
      </c>
      <c r="K1189" s="4">
        <v>64793.47</v>
      </c>
      <c r="L1189" s="4">
        <v>52344.9</v>
      </c>
      <c r="M1189" s="4">
        <v>52344.9</v>
      </c>
      <c r="N1189" s="4">
        <v>0</v>
      </c>
      <c r="O1189" s="4">
        <v>2607.15</v>
      </c>
      <c r="P1189">
        <f>INDEX(Full1!J:J,MATCH(F1189,Full1!D:D,0))</f>
        <v>52344.9</v>
      </c>
      <c r="Q1189" s="6">
        <f t="shared" si="37"/>
        <v>0</v>
      </c>
    </row>
    <row r="1190" spans="1:17" hidden="1" x14ac:dyDescent="0.25">
      <c r="A1190" s="2">
        <v>4</v>
      </c>
      <c r="B1190" s="2">
        <v>17100</v>
      </c>
      <c r="C1190" s="2" t="s">
        <v>505</v>
      </c>
      <c r="D1190" s="2">
        <v>2279901</v>
      </c>
      <c r="E1190" s="2" t="s">
        <v>505</v>
      </c>
      <c r="F1190" s="2" t="str">
        <f t="shared" si="36"/>
        <v>4171002279901</v>
      </c>
      <c r="G1190" s="2" t="s">
        <v>68</v>
      </c>
      <c r="H1190" s="4">
        <v>15000</v>
      </c>
      <c r="I1190" s="4">
        <v>0</v>
      </c>
      <c r="J1190" s="4">
        <v>15000</v>
      </c>
      <c r="K1190" s="4">
        <v>1040.5999999999999</v>
      </c>
      <c r="L1190" s="4">
        <v>1040.5999999999999</v>
      </c>
      <c r="M1190" s="4">
        <v>1040.5999999999999</v>
      </c>
      <c r="N1190" s="4">
        <v>0</v>
      </c>
      <c r="O1190" s="4">
        <v>13959.4</v>
      </c>
      <c r="P1190">
        <f>INDEX(Full1!J:J,MATCH(F1190,Full1!D:D,0))</f>
        <v>1040.5999999999999</v>
      </c>
      <c r="Q1190" s="6">
        <f t="shared" si="37"/>
        <v>0</v>
      </c>
    </row>
    <row r="1191" spans="1:17" hidden="1" x14ac:dyDescent="0.25">
      <c r="A1191" s="2">
        <v>4</v>
      </c>
      <c r="B1191" s="2">
        <v>17100</v>
      </c>
      <c r="C1191" s="2" t="s">
        <v>505</v>
      </c>
      <c r="D1191" s="2">
        <v>2302000</v>
      </c>
      <c r="E1191" s="2" t="s">
        <v>505</v>
      </c>
      <c r="F1191" s="2" t="str">
        <f t="shared" si="36"/>
        <v>4171002302000</v>
      </c>
      <c r="G1191" s="2" t="s">
        <v>72</v>
      </c>
      <c r="H1191" s="4">
        <v>50</v>
      </c>
      <c r="I1191" s="4">
        <v>0</v>
      </c>
      <c r="J1191" s="4">
        <v>50</v>
      </c>
      <c r="K1191" s="4">
        <v>88</v>
      </c>
      <c r="L1191" s="4">
        <v>88</v>
      </c>
      <c r="M1191" s="4">
        <v>88</v>
      </c>
      <c r="N1191" s="4">
        <v>0</v>
      </c>
      <c r="O1191" s="4">
        <v>-38</v>
      </c>
      <c r="P1191">
        <f>INDEX(Full1!J:J,MATCH(F1191,Full1!D:D,0))</f>
        <v>88</v>
      </c>
      <c r="Q1191" s="6">
        <f t="shared" si="37"/>
        <v>0</v>
      </c>
    </row>
    <row r="1192" spans="1:17" hidden="1" x14ac:dyDescent="0.25">
      <c r="A1192" s="2">
        <v>4</v>
      </c>
      <c r="B1192" s="2">
        <v>17100</v>
      </c>
      <c r="C1192" s="2" t="s">
        <v>505</v>
      </c>
      <c r="D1192" s="2">
        <v>2312000</v>
      </c>
      <c r="E1192" s="2" t="s">
        <v>505</v>
      </c>
      <c r="F1192" s="2" t="str">
        <f t="shared" si="36"/>
        <v>4171002312000</v>
      </c>
      <c r="G1192" s="2" t="s">
        <v>73</v>
      </c>
      <c r="H1192" s="4">
        <v>50</v>
      </c>
      <c r="I1192" s="4">
        <v>0</v>
      </c>
      <c r="J1192" s="4">
        <v>50</v>
      </c>
      <c r="K1192" s="4">
        <v>0</v>
      </c>
      <c r="L1192" s="4">
        <v>0</v>
      </c>
      <c r="M1192" s="4">
        <v>0</v>
      </c>
      <c r="N1192" s="4">
        <v>0</v>
      </c>
      <c r="O1192" s="4">
        <v>50</v>
      </c>
      <c r="P1192">
        <f>INDEX(Full1!J:J,MATCH(F1192,Full1!D:D,0))</f>
        <v>0</v>
      </c>
      <c r="Q1192" s="6">
        <f t="shared" si="37"/>
        <v>0</v>
      </c>
    </row>
    <row r="1193" spans="1:17" x14ac:dyDescent="0.25">
      <c r="A1193" s="2">
        <v>4</v>
      </c>
      <c r="B1193" s="2">
        <v>17100</v>
      </c>
      <c r="C1193" s="2" t="s">
        <v>506</v>
      </c>
      <c r="D1193" s="2">
        <v>6230000</v>
      </c>
      <c r="E1193" s="2" t="s">
        <v>506</v>
      </c>
      <c r="F1193" s="2" t="str">
        <f t="shared" si="36"/>
        <v>4171006230000</v>
      </c>
      <c r="G1193" s="2" t="s">
        <v>201</v>
      </c>
      <c r="H1193" s="4">
        <v>3000</v>
      </c>
      <c r="I1193" s="4">
        <v>0</v>
      </c>
      <c r="J1193" s="4">
        <v>3000</v>
      </c>
      <c r="K1193" s="4">
        <v>1891.26</v>
      </c>
      <c r="L1193" s="4">
        <v>1891.26</v>
      </c>
      <c r="M1193" s="4">
        <v>1891.26</v>
      </c>
      <c r="N1193" s="4">
        <v>0</v>
      </c>
      <c r="O1193" s="4">
        <v>1108.74</v>
      </c>
      <c r="P1193">
        <f>INDEX(Full1!J:J,MATCH(F1193,Full1!D:D,0))</f>
        <v>1891.26</v>
      </c>
      <c r="Q1193" s="6">
        <f t="shared" si="37"/>
        <v>0</v>
      </c>
    </row>
    <row r="1194" spans="1:17" hidden="1" x14ac:dyDescent="0.25">
      <c r="A1194" s="2">
        <v>4</v>
      </c>
      <c r="B1194" s="2">
        <v>17100</v>
      </c>
      <c r="C1194" s="2" t="s">
        <v>511</v>
      </c>
      <c r="D1194" s="2">
        <v>7800002</v>
      </c>
      <c r="E1194" s="2" t="s">
        <v>511</v>
      </c>
      <c r="F1194" s="2" t="str">
        <f t="shared" si="36"/>
        <v>4171007800002</v>
      </c>
      <c r="G1194" s="2" t="s">
        <v>219</v>
      </c>
      <c r="H1194" s="4">
        <v>5000</v>
      </c>
      <c r="I1194" s="4">
        <v>0</v>
      </c>
      <c r="J1194" s="4">
        <v>5000</v>
      </c>
      <c r="K1194" s="4">
        <v>5000</v>
      </c>
      <c r="L1194" s="4">
        <v>5000</v>
      </c>
      <c r="M1194" s="4">
        <v>5000</v>
      </c>
      <c r="N1194" s="4">
        <v>0</v>
      </c>
      <c r="O1194" s="4">
        <v>0</v>
      </c>
      <c r="P1194">
        <f>INDEX(Full1!J:J,MATCH(F1194,Full1!D:D,0))</f>
        <v>5000</v>
      </c>
      <c r="Q1194" s="6">
        <f t="shared" si="37"/>
        <v>0</v>
      </c>
    </row>
    <row r="1195" spans="1:17" hidden="1" x14ac:dyDescent="0.25">
      <c r="A1195" s="2">
        <v>4</v>
      </c>
      <c r="B1195" s="2">
        <v>17200</v>
      </c>
      <c r="C1195" s="2" t="s">
        <v>505</v>
      </c>
      <c r="D1195" s="2">
        <v>2100001</v>
      </c>
      <c r="E1195" s="2" t="s">
        <v>505</v>
      </c>
      <c r="F1195" s="2" t="str">
        <f t="shared" si="36"/>
        <v>4172002100001</v>
      </c>
      <c r="G1195" s="2" t="s">
        <v>130</v>
      </c>
      <c r="H1195" s="4">
        <v>28000</v>
      </c>
      <c r="I1195" s="4">
        <v>28614.7</v>
      </c>
      <c r="J1195" s="4">
        <v>56614.7</v>
      </c>
      <c r="K1195" s="4">
        <v>39820.720000000001</v>
      </c>
      <c r="L1195" s="4">
        <v>38915.64</v>
      </c>
      <c r="M1195" s="4">
        <v>38915.64</v>
      </c>
      <c r="N1195" s="4">
        <v>0</v>
      </c>
      <c r="O1195" s="4">
        <v>17699.060000000001</v>
      </c>
      <c r="P1195">
        <f>INDEX(Full1!J:J,MATCH(F1195,Full1!D:D,0))</f>
        <v>38915.64</v>
      </c>
      <c r="Q1195" s="6">
        <f t="shared" si="37"/>
        <v>0</v>
      </c>
    </row>
    <row r="1196" spans="1:17" hidden="1" x14ac:dyDescent="0.25">
      <c r="A1196" s="2">
        <v>4</v>
      </c>
      <c r="B1196" s="2">
        <v>17200</v>
      </c>
      <c r="C1196" s="2" t="s">
        <v>505</v>
      </c>
      <c r="D1196" s="2">
        <v>2120000</v>
      </c>
      <c r="E1196" s="2" t="s">
        <v>505</v>
      </c>
      <c r="F1196" s="2" t="str">
        <f t="shared" si="36"/>
        <v>4172002120000</v>
      </c>
      <c r="G1196" s="2" t="s">
        <v>191</v>
      </c>
      <c r="H1196" s="4">
        <v>1000</v>
      </c>
      <c r="I1196" s="4">
        <v>0</v>
      </c>
      <c r="J1196" s="4">
        <v>1000</v>
      </c>
      <c r="K1196" s="4">
        <v>305.16000000000003</v>
      </c>
      <c r="L1196" s="4">
        <v>305.16000000000003</v>
      </c>
      <c r="M1196" s="4">
        <v>305.16000000000003</v>
      </c>
      <c r="N1196" s="4">
        <v>0</v>
      </c>
      <c r="O1196" s="4">
        <v>694.84</v>
      </c>
      <c r="P1196">
        <f>INDEX(Full1!J:J,MATCH(F1196,Full1!D:D,0))</f>
        <v>305.16000000000003</v>
      </c>
      <c r="Q1196" s="6">
        <f t="shared" si="37"/>
        <v>0</v>
      </c>
    </row>
    <row r="1197" spans="1:17" hidden="1" x14ac:dyDescent="0.25">
      <c r="A1197" s="2">
        <v>4</v>
      </c>
      <c r="B1197" s="2">
        <v>17200</v>
      </c>
      <c r="C1197" s="2" t="s">
        <v>505</v>
      </c>
      <c r="D1197" s="2">
        <v>2210102</v>
      </c>
      <c r="E1197" s="2" t="s">
        <v>505</v>
      </c>
      <c r="F1197" s="2" t="str">
        <f t="shared" si="36"/>
        <v>4172002210102</v>
      </c>
      <c r="G1197" s="2" t="s">
        <v>220</v>
      </c>
      <c r="H1197" s="4">
        <v>0</v>
      </c>
      <c r="I1197" s="4">
        <v>0</v>
      </c>
      <c r="J1197" s="4">
        <v>0</v>
      </c>
      <c r="K1197" s="4">
        <v>416.06</v>
      </c>
      <c r="L1197" s="4">
        <v>416.06</v>
      </c>
      <c r="M1197" s="4">
        <v>416.06</v>
      </c>
      <c r="N1197" s="4">
        <v>0</v>
      </c>
      <c r="O1197" s="4">
        <v>-416.06</v>
      </c>
      <c r="P1197">
        <f>INDEX(Full1!J:J,MATCH(F1197,Full1!D:D,0))</f>
        <v>416.06</v>
      </c>
      <c r="Q1197" s="6">
        <f t="shared" si="37"/>
        <v>0</v>
      </c>
    </row>
    <row r="1198" spans="1:17" hidden="1" x14ac:dyDescent="0.25">
      <c r="A1198" s="2">
        <v>4</v>
      </c>
      <c r="B1198" s="2">
        <v>17200</v>
      </c>
      <c r="C1198" s="2" t="s">
        <v>505</v>
      </c>
      <c r="D1198" s="2">
        <v>2279900</v>
      </c>
      <c r="E1198" s="2" t="s">
        <v>505</v>
      </c>
      <c r="F1198" s="2" t="str">
        <f t="shared" si="36"/>
        <v>4172002279900</v>
      </c>
      <c r="G1198" s="2" t="s">
        <v>68</v>
      </c>
      <c r="H1198" s="4">
        <v>7500</v>
      </c>
      <c r="I1198" s="4">
        <v>0</v>
      </c>
      <c r="J1198" s="4">
        <v>7500</v>
      </c>
      <c r="K1198" s="4">
        <v>12367.04</v>
      </c>
      <c r="L1198" s="4">
        <v>12367.04</v>
      </c>
      <c r="M1198" s="4">
        <v>12367.04</v>
      </c>
      <c r="N1198" s="4">
        <v>0</v>
      </c>
      <c r="O1198" s="4">
        <v>-4867.04</v>
      </c>
      <c r="P1198">
        <f>INDEX(Full1!J:J,MATCH(F1198,Full1!D:D,0))</f>
        <v>12367.04</v>
      </c>
      <c r="Q1198" s="6">
        <f t="shared" si="37"/>
        <v>0</v>
      </c>
    </row>
    <row r="1199" spans="1:17" hidden="1" x14ac:dyDescent="0.25">
      <c r="A1199" s="2">
        <v>4</v>
      </c>
      <c r="B1199" s="2">
        <v>17200</v>
      </c>
      <c r="C1199" s="2" t="s">
        <v>507</v>
      </c>
      <c r="D1199" s="2">
        <v>4800139</v>
      </c>
      <c r="E1199" s="2" t="s">
        <v>507</v>
      </c>
      <c r="F1199" s="2" t="str">
        <f t="shared" si="36"/>
        <v>4172004800139</v>
      </c>
      <c r="G1199" s="2" t="s">
        <v>221</v>
      </c>
      <c r="H1199" s="4">
        <v>700</v>
      </c>
      <c r="I1199" s="4">
        <v>0</v>
      </c>
      <c r="J1199" s="4">
        <v>700</v>
      </c>
      <c r="K1199" s="4">
        <v>0</v>
      </c>
      <c r="L1199" s="4">
        <v>0</v>
      </c>
      <c r="M1199" s="4">
        <v>0</v>
      </c>
      <c r="N1199" s="4">
        <v>0</v>
      </c>
      <c r="O1199" s="4">
        <v>700</v>
      </c>
      <c r="P1199">
        <f>INDEX(Full1!J:J,MATCH(F1199,Full1!D:D,0))</f>
        <v>0</v>
      </c>
      <c r="Q1199" s="6">
        <f t="shared" si="37"/>
        <v>0</v>
      </c>
    </row>
    <row r="1200" spans="1:17" hidden="1" x14ac:dyDescent="0.25">
      <c r="A1200" s="2">
        <v>4</v>
      </c>
      <c r="B1200" s="2">
        <v>17200</v>
      </c>
      <c r="C1200" s="2" t="s">
        <v>507</v>
      </c>
      <c r="D1200" s="2">
        <v>4800161</v>
      </c>
      <c r="E1200" s="2" t="s">
        <v>507</v>
      </c>
      <c r="F1200" s="2" t="str">
        <f t="shared" si="36"/>
        <v>4172004800161</v>
      </c>
      <c r="G1200" s="2" t="s">
        <v>222</v>
      </c>
      <c r="H1200" s="4">
        <v>1000</v>
      </c>
      <c r="I1200" s="4">
        <v>0</v>
      </c>
      <c r="J1200" s="4">
        <v>1000</v>
      </c>
      <c r="K1200" s="4">
        <v>0</v>
      </c>
      <c r="L1200" s="4">
        <v>0</v>
      </c>
      <c r="M1200" s="4">
        <v>0</v>
      </c>
      <c r="N1200" s="4">
        <v>0</v>
      </c>
      <c r="O1200" s="4">
        <v>1000</v>
      </c>
      <c r="P1200">
        <f>INDEX(Full1!J:J,MATCH(F1200,Full1!D:D,0))</f>
        <v>0</v>
      </c>
      <c r="Q1200" s="6">
        <f t="shared" si="37"/>
        <v>0</v>
      </c>
    </row>
    <row r="1201" spans="1:17" hidden="1" x14ac:dyDescent="0.25">
      <c r="A1201" s="2">
        <v>4</v>
      </c>
      <c r="B1201" s="2">
        <v>17200</v>
      </c>
      <c r="C1201" s="2" t="s">
        <v>507</v>
      </c>
      <c r="D1201" s="2">
        <v>4800180</v>
      </c>
      <c r="E1201" s="2" t="s">
        <v>507</v>
      </c>
      <c r="F1201" s="2" t="str">
        <f t="shared" si="36"/>
        <v>4172004800180</v>
      </c>
      <c r="G1201" s="2" t="s">
        <v>223</v>
      </c>
      <c r="H1201" s="4">
        <v>750</v>
      </c>
      <c r="I1201" s="4">
        <v>0</v>
      </c>
      <c r="J1201" s="4">
        <v>750</v>
      </c>
      <c r="K1201" s="4">
        <v>627.74</v>
      </c>
      <c r="L1201" s="4">
        <v>627.74</v>
      </c>
      <c r="M1201" s="4">
        <v>627.74</v>
      </c>
      <c r="N1201" s="4">
        <v>0</v>
      </c>
      <c r="O1201" s="4">
        <v>122.26</v>
      </c>
      <c r="P1201">
        <f>INDEX(Full1!J:J,MATCH(F1201,Full1!D:D,0))</f>
        <v>627.74</v>
      </c>
      <c r="Q1201" s="6">
        <f t="shared" si="37"/>
        <v>0</v>
      </c>
    </row>
    <row r="1202" spans="1:17" hidden="1" x14ac:dyDescent="0.25">
      <c r="A1202" s="2">
        <v>4</v>
      </c>
      <c r="B1202" s="2">
        <v>17200</v>
      </c>
      <c r="C1202" s="2" t="s">
        <v>507</v>
      </c>
      <c r="D1202" s="2">
        <v>4800187</v>
      </c>
      <c r="E1202" s="2" t="s">
        <v>507</v>
      </c>
      <c r="F1202" s="2" t="str">
        <f t="shared" si="36"/>
        <v>4172004800187</v>
      </c>
      <c r="G1202" s="2" t="s">
        <v>224</v>
      </c>
      <c r="H1202" s="4">
        <v>1500</v>
      </c>
      <c r="I1202" s="4">
        <v>0</v>
      </c>
      <c r="J1202" s="4">
        <v>1500</v>
      </c>
      <c r="K1202" s="4">
        <v>1500</v>
      </c>
      <c r="L1202" s="4">
        <v>1500</v>
      </c>
      <c r="M1202" s="4">
        <v>1500</v>
      </c>
      <c r="N1202" s="4">
        <v>0</v>
      </c>
      <c r="O1202" s="4">
        <v>0</v>
      </c>
      <c r="P1202">
        <f>INDEX(Full1!J:J,MATCH(F1202,Full1!D:D,0))</f>
        <v>1500</v>
      </c>
      <c r="Q1202" s="6">
        <f t="shared" si="37"/>
        <v>0</v>
      </c>
    </row>
    <row r="1203" spans="1:17" hidden="1" x14ac:dyDescent="0.25">
      <c r="A1203" s="2">
        <v>4</v>
      </c>
      <c r="B1203" s="2">
        <v>23100</v>
      </c>
      <c r="C1203" s="2" t="s">
        <v>505</v>
      </c>
      <c r="D1203" s="2">
        <v>2120000</v>
      </c>
      <c r="E1203" s="2" t="s">
        <v>505</v>
      </c>
      <c r="F1203" s="2" t="str">
        <f t="shared" si="36"/>
        <v>4231002120000</v>
      </c>
      <c r="G1203" s="2" t="s">
        <v>191</v>
      </c>
      <c r="H1203" s="4">
        <v>3000</v>
      </c>
      <c r="I1203" s="4">
        <v>0</v>
      </c>
      <c r="J1203" s="4">
        <v>3000</v>
      </c>
      <c r="K1203" s="4">
        <v>46.95</v>
      </c>
      <c r="L1203" s="4">
        <v>46.95</v>
      </c>
      <c r="M1203" s="4">
        <v>46.95</v>
      </c>
      <c r="N1203" s="4">
        <v>0</v>
      </c>
      <c r="O1203" s="4">
        <v>2953.05</v>
      </c>
      <c r="P1203">
        <f>INDEX(Full1!J:J,MATCH(F1203,Full1!D:D,0))</f>
        <v>46.95</v>
      </c>
      <c r="Q1203" s="6">
        <f t="shared" si="37"/>
        <v>0</v>
      </c>
    </row>
    <row r="1204" spans="1:17" hidden="1" x14ac:dyDescent="0.25">
      <c r="A1204" s="2">
        <v>4</v>
      </c>
      <c r="B1204" s="2">
        <v>23100</v>
      </c>
      <c r="C1204" s="2" t="s">
        <v>505</v>
      </c>
      <c r="D1204" s="2">
        <v>2130001</v>
      </c>
      <c r="E1204" s="2" t="s">
        <v>505</v>
      </c>
      <c r="F1204" s="2" t="str">
        <f t="shared" si="36"/>
        <v>4231002130001</v>
      </c>
      <c r="G1204" s="2" t="s">
        <v>74</v>
      </c>
      <c r="H1204" s="4">
        <v>500</v>
      </c>
      <c r="I1204" s="4">
        <v>0</v>
      </c>
      <c r="J1204" s="4">
        <v>500</v>
      </c>
      <c r="K1204" s="4">
        <v>21.96</v>
      </c>
      <c r="L1204" s="4">
        <v>21.96</v>
      </c>
      <c r="M1204" s="4">
        <v>21.96</v>
      </c>
      <c r="N1204" s="4">
        <v>0</v>
      </c>
      <c r="O1204" s="4">
        <v>478.04</v>
      </c>
      <c r="P1204">
        <f>INDEX(Full1!J:J,MATCH(F1204,Full1!D:D,0))</f>
        <v>21.96</v>
      </c>
      <c r="Q1204" s="6">
        <f t="shared" si="37"/>
        <v>0</v>
      </c>
    </row>
    <row r="1205" spans="1:17" hidden="1" x14ac:dyDescent="0.25">
      <c r="A1205" s="2">
        <v>4</v>
      </c>
      <c r="B1205" s="2">
        <v>23100</v>
      </c>
      <c r="C1205" s="2" t="s">
        <v>505</v>
      </c>
      <c r="D1205" s="2">
        <v>2210001</v>
      </c>
      <c r="E1205" s="2" t="s">
        <v>505</v>
      </c>
      <c r="F1205" s="2" t="str">
        <f t="shared" si="36"/>
        <v>4231002210001</v>
      </c>
      <c r="G1205" s="2" t="s">
        <v>192</v>
      </c>
      <c r="H1205" s="4">
        <v>18000</v>
      </c>
      <c r="I1205" s="4">
        <v>11373.78</v>
      </c>
      <c r="J1205" s="4">
        <v>29373.78</v>
      </c>
      <c r="K1205" s="4">
        <v>18188.25</v>
      </c>
      <c r="L1205" s="4">
        <v>4592.9399999999996</v>
      </c>
      <c r="M1205" s="4">
        <v>4592.9399999999996</v>
      </c>
      <c r="N1205" s="4">
        <v>0</v>
      </c>
      <c r="O1205" s="4">
        <v>24780.84</v>
      </c>
      <c r="P1205">
        <f>INDEX(Full1!J:J,MATCH(F1205,Full1!D:D,0))</f>
        <v>4592.9399999999996</v>
      </c>
      <c r="Q1205" s="6">
        <f t="shared" si="37"/>
        <v>0</v>
      </c>
    </row>
    <row r="1206" spans="1:17" hidden="1" x14ac:dyDescent="0.25">
      <c r="A1206" s="2">
        <v>4</v>
      </c>
      <c r="B1206" s="2">
        <v>23100</v>
      </c>
      <c r="C1206" s="2" t="s">
        <v>505</v>
      </c>
      <c r="D1206" s="2">
        <v>2210101</v>
      </c>
      <c r="E1206" s="2" t="s">
        <v>505</v>
      </c>
      <c r="F1206" s="2" t="str">
        <f t="shared" si="36"/>
        <v>4231002210101</v>
      </c>
      <c r="G1206" s="2" t="s">
        <v>193</v>
      </c>
      <c r="H1206" s="4">
        <v>1250</v>
      </c>
      <c r="I1206" s="4">
        <v>0</v>
      </c>
      <c r="J1206" s="4">
        <v>1250</v>
      </c>
      <c r="K1206" s="4">
        <v>314.16000000000003</v>
      </c>
      <c r="L1206" s="4">
        <v>314.16000000000003</v>
      </c>
      <c r="M1206" s="4">
        <v>314.16000000000003</v>
      </c>
      <c r="N1206" s="4">
        <v>0</v>
      </c>
      <c r="O1206" s="4">
        <v>935.84</v>
      </c>
      <c r="P1206">
        <f>INDEX(Full1!J:J,MATCH(F1206,Full1!D:D,0))</f>
        <v>314.16000000000003</v>
      </c>
      <c r="Q1206" s="6">
        <f t="shared" si="37"/>
        <v>0</v>
      </c>
    </row>
    <row r="1207" spans="1:17" hidden="1" x14ac:dyDescent="0.25">
      <c r="A1207" s="2">
        <v>4</v>
      </c>
      <c r="B1207" s="2">
        <v>23100</v>
      </c>
      <c r="C1207" s="2" t="s">
        <v>505</v>
      </c>
      <c r="D1207" s="2">
        <v>2210201</v>
      </c>
      <c r="E1207" s="2" t="s">
        <v>505</v>
      </c>
      <c r="F1207" s="2" t="str">
        <f t="shared" si="36"/>
        <v>4231002210201</v>
      </c>
      <c r="G1207" s="2" t="s">
        <v>225</v>
      </c>
      <c r="H1207" s="4">
        <v>500</v>
      </c>
      <c r="I1207" s="4">
        <v>239.06</v>
      </c>
      <c r="J1207" s="4">
        <v>739.06</v>
      </c>
      <c r="K1207" s="4">
        <v>1939.06</v>
      </c>
      <c r="L1207" s="4">
        <v>1084.07</v>
      </c>
      <c r="M1207" s="4">
        <v>1084.07</v>
      </c>
      <c r="N1207" s="4">
        <v>0</v>
      </c>
      <c r="O1207" s="4">
        <v>-345.01</v>
      </c>
      <c r="P1207">
        <f>INDEX(Full1!J:J,MATCH(F1207,Full1!D:D,0))</f>
        <v>1084.07</v>
      </c>
      <c r="Q1207" s="6">
        <f t="shared" si="37"/>
        <v>0</v>
      </c>
    </row>
    <row r="1208" spans="1:17" hidden="1" x14ac:dyDescent="0.25">
      <c r="A1208" s="2">
        <v>4</v>
      </c>
      <c r="B1208" s="2">
        <v>23103</v>
      </c>
      <c r="C1208" s="2" t="s">
        <v>505</v>
      </c>
      <c r="D1208" s="2">
        <v>2120000</v>
      </c>
      <c r="E1208" s="2" t="s">
        <v>505</v>
      </c>
      <c r="F1208" s="2" t="str">
        <f t="shared" si="36"/>
        <v>4231032120000</v>
      </c>
      <c r="G1208" s="2" t="s">
        <v>191</v>
      </c>
      <c r="H1208" s="4">
        <v>2000</v>
      </c>
      <c r="I1208" s="4">
        <v>0</v>
      </c>
      <c r="J1208" s="4">
        <v>2000</v>
      </c>
      <c r="K1208" s="4">
        <v>0</v>
      </c>
      <c r="L1208" s="4">
        <v>0</v>
      </c>
      <c r="M1208" s="4">
        <v>0</v>
      </c>
      <c r="N1208" s="4">
        <v>0</v>
      </c>
      <c r="O1208" s="4">
        <v>2000</v>
      </c>
      <c r="P1208">
        <f>INDEX(Full1!J:J,MATCH(F1208,Full1!D:D,0))</f>
        <v>0</v>
      </c>
      <c r="Q1208" s="6">
        <f t="shared" si="37"/>
        <v>0</v>
      </c>
    </row>
    <row r="1209" spans="1:17" hidden="1" x14ac:dyDescent="0.25">
      <c r="A1209" s="2">
        <v>4</v>
      </c>
      <c r="B1209" s="2">
        <v>23103</v>
      </c>
      <c r="C1209" s="2" t="s">
        <v>505</v>
      </c>
      <c r="D1209" s="2">
        <v>2130001</v>
      </c>
      <c r="E1209" s="2" t="s">
        <v>505</v>
      </c>
      <c r="F1209" s="2" t="str">
        <f t="shared" si="36"/>
        <v>4231032130001</v>
      </c>
      <c r="G1209" s="2" t="s">
        <v>74</v>
      </c>
      <c r="H1209" s="4">
        <v>600</v>
      </c>
      <c r="I1209" s="4">
        <v>0</v>
      </c>
      <c r="J1209" s="4">
        <v>600</v>
      </c>
      <c r="K1209" s="4">
        <v>32.1</v>
      </c>
      <c r="L1209" s="4">
        <v>32.1</v>
      </c>
      <c r="M1209" s="4">
        <v>32.1</v>
      </c>
      <c r="N1209" s="4">
        <v>0</v>
      </c>
      <c r="O1209" s="4">
        <v>567.9</v>
      </c>
      <c r="P1209">
        <f>INDEX(Full1!J:J,MATCH(F1209,Full1!D:D,0))</f>
        <v>32.1</v>
      </c>
      <c r="Q1209" s="6">
        <f t="shared" si="37"/>
        <v>0</v>
      </c>
    </row>
    <row r="1210" spans="1:17" hidden="1" x14ac:dyDescent="0.25">
      <c r="A1210" s="2">
        <v>4</v>
      </c>
      <c r="B1210" s="2">
        <v>23103</v>
      </c>
      <c r="C1210" s="2" t="s">
        <v>505</v>
      </c>
      <c r="D1210" s="2">
        <v>2210001</v>
      </c>
      <c r="E1210" s="2" t="s">
        <v>505</v>
      </c>
      <c r="F1210" s="2" t="str">
        <f t="shared" si="36"/>
        <v>4231032210001</v>
      </c>
      <c r="G1210" s="2" t="s">
        <v>192</v>
      </c>
      <c r="H1210" s="4">
        <v>2000</v>
      </c>
      <c r="I1210" s="4">
        <v>1526.11</v>
      </c>
      <c r="J1210" s="4">
        <v>3526.11</v>
      </c>
      <c r="K1210" s="4">
        <v>3236.14</v>
      </c>
      <c r="L1210" s="4">
        <v>1689.31</v>
      </c>
      <c r="M1210" s="4">
        <v>1689.31</v>
      </c>
      <c r="N1210" s="4">
        <v>0</v>
      </c>
      <c r="O1210" s="4">
        <v>1836.8</v>
      </c>
      <c r="P1210">
        <f>INDEX(Full1!J:J,MATCH(F1210,Full1!D:D,0))</f>
        <v>1689.31</v>
      </c>
      <c r="Q1210" s="6">
        <f t="shared" si="37"/>
        <v>0</v>
      </c>
    </row>
    <row r="1211" spans="1:17" hidden="1" x14ac:dyDescent="0.25">
      <c r="A1211" s="2">
        <v>4</v>
      </c>
      <c r="B1211" s="2">
        <v>23103</v>
      </c>
      <c r="C1211" s="2" t="s">
        <v>505</v>
      </c>
      <c r="D1211" s="2">
        <v>2210101</v>
      </c>
      <c r="E1211" s="2" t="s">
        <v>505</v>
      </c>
      <c r="F1211" s="2" t="str">
        <f t="shared" si="36"/>
        <v>4231032210101</v>
      </c>
      <c r="G1211" s="2" t="s">
        <v>193</v>
      </c>
      <c r="H1211" s="4">
        <v>100</v>
      </c>
      <c r="I1211" s="4">
        <v>0</v>
      </c>
      <c r="J1211" s="4">
        <v>100</v>
      </c>
      <c r="K1211" s="4">
        <v>14.65</v>
      </c>
      <c r="L1211" s="4">
        <v>14.65</v>
      </c>
      <c r="M1211" s="4">
        <v>14.65</v>
      </c>
      <c r="N1211" s="4">
        <v>0</v>
      </c>
      <c r="O1211" s="4">
        <v>85.35</v>
      </c>
      <c r="P1211">
        <f>INDEX(Full1!J:J,MATCH(F1211,Full1!D:D,0))</f>
        <v>14.65</v>
      </c>
      <c r="Q1211" s="6">
        <f t="shared" si="37"/>
        <v>0</v>
      </c>
    </row>
    <row r="1212" spans="1:17" hidden="1" x14ac:dyDescent="0.25">
      <c r="A1212" s="2">
        <v>4</v>
      </c>
      <c r="B1212" s="2">
        <v>23103</v>
      </c>
      <c r="C1212" s="2" t="s">
        <v>505</v>
      </c>
      <c r="D1212" s="2">
        <v>2210201</v>
      </c>
      <c r="E1212" s="2" t="s">
        <v>505</v>
      </c>
      <c r="F1212" s="2" t="str">
        <f t="shared" si="36"/>
        <v>4231032210201</v>
      </c>
      <c r="G1212" s="2" t="s">
        <v>225</v>
      </c>
      <c r="H1212" s="4">
        <v>2700</v>
      </c>
      <c r="I1212" s="4">
        <v>543.29</v>
      </c>
      <c r="J1212" s="4">
        <v>3243.29</v>
      </c>
      <c r="K1212" s="4">
        <v>6543.29</v>
      </c>
      <c r="L1212" s="4">
        <v>5070.7299999999996</v>
      </c>
      <c r="M1212" s="4">
        <v>5070.7299999999996</v>
      </c>
      <c r="N1212" s="4">
        <v>0</v>
      </c>
      <c r="O1212" s="4">
        <v>-1827.44</v>
      </c>
      <c r="P1212">
        <f>INDEX(Full1!J:J,MATCH(F1212,Full1!D:D,0))</f>
        <v>5070.7299999999996</v>
      </c>
      <c r="Q1212" s="6">
        <f t="shared" si="37"/>
        <v>0</v>
      </c>
    </row>
    <row r="1213" spans="1:17" hidden="1" x14ac:dyDescent="0.25">
      <c r="A1213" s="2">
        <v>4</v>
      </c>
      <c r="B1213" s="2">
        <v>23104</v>
      </c>
      <c r="C1213" s="2" t="s">
        <v>505</v>
      </c>
      <c r="D1213" s="2">
        <v>2120000</v>
      </c>
      <c r="E1213" s="2" t="s">
        <v>505</v>
      </c>
      <c r="F1213" s="2" t="str">
        <f t="shared" si="36"/>
        <v>4231042120000</v>
      </c>
      <c r="G1213" s="2" t="s">
        <v>191</v>
      </c>
      <c r="H1213" s="4">
        <v>3500</v>
      </c>
      <c r="I1213" s="4">
        <v>0</v>
      </c>
      <c r="J1213" s="4">
        <v>3500</v>
      </c>
      <c r="K1213" s="4">
        <v>1882.16</v>
      </c>
      <c r="L1213" s="4">
        <v>1882.16</v>
      </c>
      <c r="M1213" s="4">
        <v>1882.16</v>
      </c>
      <c r="N1213" s="4">
        <v>0</v>
      </c>
      <c r="O1213" s="4">
        <v>1617.84</v>
      </c>
      <c r="P1213">
        <f>INDEX(Full1!J:J,MATCH(F1213,Full1!D:D,0))</f>
        <v>1882.16</v>
      </c>
      <c r="Q1213" s="6">
        <f t="shared" si="37"/>
        <v>0</v>
      </c>
    </row>
    <row r="1214" spans="1:17" hidden="1" x14ac:dyDescent="0.25">
      <c r="A1214" s="2">
        <v>4</v>
      </c>
      <c r="B1214" s="2">
        <v>23104</v>
      </c>
      <c r="C1214" s="2" t="s">
        <v>505</v>
      </c>
      <c r="D1214" s="2">
        <v>2130001</v>
      </c>
      <c r="E1214" s="2" t="s">
        <v>505</v>
      </c>
      <c r="F1214" s="2" t="str">
        <f t="shared" si="36"/>
        <v>4231042130001</v>
      </c>
      <c r="G1214" s="2" t="s">
        <v>74</v>
      </c>
      <c r="H1214" s="4">
        <v>200</v>
      </c>
      <c r="I1214" s="4">
        <v>0</v>
      </c>
      <c r="J1214" s="4">
        <v>200</v>
      </c>
      <c r="K1214" s="4">
        <v>26.35</v>
      </c>
      <c r="L1214" s="4">
        <v>26.35</v>
      </c>
      <c r="M1214" s="4">
        <v>26.35</v>
      </c>
      <c r="N1214" s="4">
        <v>0</v>
      </c>
      <c r="O1214" s="4">
        <v>173.65</v>
      </c>
      <c r="P1214">
        <f>INDEX(Full1!J:J,MATCH(F1214,Full1!D:D,0))</f>
        <v>26.35</v>
      </c>
      <c r="Q1214" s="6">
        <f t="shared" si="37"/>
        <v>0</v>
      </c>
    </row>
    <row r="1215" spans="1:17" hidden="1" x14ac:dyDescent="0.25">
      <c r="A1215" s="2">
        <v>4</v>
      </c>
      <c r="B1215" s="2">
        <v>23104</v>
      </c>
      <c r="C1215" s="2" t="s">
        <v>505</v>
      </c>
      <c r="D1215" s="2">
        <v>2210001</v>
      </c>
      <c r="E1215" s="2" t="s">
        <v>505</v>
      </c>
      <c r="F1215" s="2" t="str">
        <f t="shared" si="36"/>
        <v>4231042210001</v>
      </c>
      <c r="G1215" s="2" t="s">
        <v>192</v>
      </c>
      <c r="H1215" s="4">
        <v>3500</v>
      </c>
      <c r="I1215" s="4">
        <v>7.58</v>
      </c>
      <c r="J1215" s="4">
        <v>3507.58</v>
      </c>
      <c r="K1215" s="4">
        <v>4697.8900000000003</v>
      </c>
      <c r="L1215" s="4">
        <v>4516.37</v>
      </c>
      <c r="M1215" s="4">
        <v>4516.37</v>
      </c>
      <c r="N1215" s="4">
        <v>0</v>
      </c>
      <c r="O1215" s="4">
        <v>-1008.79</v>
      </c>
      <c r="P1215">
        <f>INDEX(Full1!J:J,MATCH(F1215,Full1!D:D,0))</f>
        <v>4516.37</v>
      </c>
      <c r="Q1215" s="6">
        <f t="shared" si="37"/>
        <v>0</v>
      </c>
    </row>
    <row r="1216" spans="1:17" hidden="1" x14ac:dyDescent="0.25">
      <c r="A1216" s="2">
        <v>4</v>
      </c>
      <c r="B1216" s="2">
        <v>23104</v>
      </c>
      <c r="C1216" s="2" t="s">
        <v>505</v>
      </c>
      <c r="D1216" s="2">
        <v>2210101</v>
      </c>
      <c r="E1216" s="2" t="s">
        <v>505</v>
      </c>
      <c r="F1216" s="2" t="str">
        <f t="shared" si="36"/>
        <v>4231042210101</v>
      </c>
      <c r="G1216" s="2" t="s">
        <v>193</v>
      </c>
      <c r="H1216" s="4">
        <v>300</v>
      </c>
      <c r="I1216" s="4">
        <v>0</v>
      </c>
      <c r="J1216" s="4">
        <v>300</v>
      </c>
      <c r="K1216" s="4">
        <v>0</v>
      </c>
      <c r="L1216" s="4">
        <v>0</v>
      </c>
      <c r="M1216" s="4">
        <v>0</v>
      </c>
      <c r="N1216" s="4">
        <v>0</v>
      </c>
      <c r="O1216" s="4">
        <v>300</v>
      </c>
      <c r="P1216">
        <f>INDEX(Full1!J:J,MATCH(F1216,Full1!D:D,0))</f>
        <v>0</v>
      </c>
      <c r="Q1216" s="6">
        <f t="shared" si="37"/>
        <v>0</v>
      </c>
    </row>
    <row r="1217" spans="1:17" hidden="1" x14ac:dyDescent="0.25">
      <c r="A1217" s="2">
        <v>4</v>
      </c>
      <c r="B1217" s="2">
        <v>23106</v>
      </c>
      <c r="C1217" s="2" t="s">
        <v>505</v>
      </c>
      <c r="D1217" s="2">
        <v>2130001</v>
      </c>
      <c r="E1217" s="2" t="s">
        <v>505</v>
      </c>
      <c r="F1217" s="2" t="str">
        <f t="shared" si="36"/>
        <v>4231062130001</v>
      </c>
      <c r="G1217" s="2" t="s">
        <v>74</v>
      </c>
      <c r="H1217" s="4">
        <v>2500</v>
      </c>
      <c r="I1217" s="4">
        <v>0</v>
      </c>
      <c r="J1217" s="4">
        <v>2500</v>
      </c>
      <c r="K1217" s="4">
        <v>13.18</v>
      </c>
      <c r="L1217" s="4">
        <v>13.18</v>
      </c>
      <c r="M1217" s="4">
        <v>13.18</v>
      </c>
      <c r="N1217" s="4">
        <v>0</v>
      </c>
      <c r="O1217" s="4">
        <v>2486.8200000000002</v>
      </c>
      <c r="P1217">
        <f>INDEX(Full1!J:J,MATCH(F1217,Full1!D:D,0))</f>
        <v>13.18</v>
      </c>
      <c r="Q1217" s="6">
        <f t="shared" si="37"/>
        <v>0</v>
      </c>
    </row>
    <row r="1218" spans="1:17" hidden="1" x14ac:dyDescent="0.25">
      <c r="A1218" s="2">
        <v>4</v>
      </c>
      <c r="B1218" s="2">
        <v>23106</v>
      </c>
      <c r="C1218" s="2" t="s">
        <v>505</v>
      </c>
      <c r="D1218" s="2">
        <v>2210001</v>
      </c>
      <c r="E1218" s="2" t="s">
        <v>505</v>
      </c>
      <c r="F1218" s="2" t="str">
        <f t="shared" si="36"/>
        <v>4231062210001</v>
      </c>
      <c r="G1218" s="2" t="s">
        <v>192</v>
      </c>
      <c r="H1218" s="4">
        <v>300</v>
      </c>
      <c r="I1218" s="4">
        <v>61.71</v>
      </c>
      <c r="J1218" s="4">
        <v>361.71</v>
      </c>
      <c r="K1218" s="4">
        <v>388.25</v>
      </c>
      <c r="L1218" s="4">
        <v>312.86</v>
      </c>
      <c r="M1218" s="4">
        <v>312.86</v>
      </c>
      <c r="N1218" s="4">
        <v>0</v>
      </c>
      <c r="O1218" s="4">
        <v>48.85</v>
      </c>
      <c r="P1218">
        <f>INDEX(Full1!J:J,MATCH(F1218,Full1!D:D,0))</f>
        <v>312.86</v>
      </c>
      <c r="Q1218" s="6">
        <f t="shared" si="37"/>
        <v>0</v>
      </c>
    </row>
    <row r="1219" spans="1:17" hidden="1" x14ac:dyDescent="0.25">
      <c r="A1219" s="2">
        <v>4</v>
      </c>
      <c r="B1219" s="2">
        <v>23106</v>
      </c>
      <c r="C1219" s="2" t="s">
        <v>505</v>
      </c>
      <c r="D1219" s="2">
        <v>2210101</v>
      </c>
      <c r="E1219" s="2" t="s">
        <v>505</v>
      </c>
      <c r="F1219" s="2" t="str">
        <f t="shared" ref="F1219:F1282" si="38">_xlfn.CONCAT(A1219,B1219,D1219)</f>
        <v>4231062210101</v>
      </c>
      <c r="G1219" s="2" t="s">
        <v>193</v>
      </c>
      <c r="H1219" s="4">
        <v>300</v>
      </c>
      <c r="I1219" s="4">
        <v>0</v>
      </c>
      <c r="J1219" s="4">
        <v>300</v>
      </c>
      <c r="K1219" s="4">
        <v>0</v>
      </c>
      <c r="L1219" s="4">
        <v>0</v>
      </c>
      <c r="M1219" s="4">
        <v>0</v>
      </c>
      <c r="N1219" s="4">
        <v>0</v>
      </c>
      <c r="O1219" s="4">
        <v>300</v>
      </c>
      <c r="P1219">
        <f>INDEX(Full1!J:J,MATCH(F1219,Full1!D:D,0))</f>
        <v>0</v>
      </c>
      <c r="Q1219" s="6">
        <f t="shared" ref="Q1219:Q1282" si="39">+L1219-P1219</f>
        <v>0</v>
      </c>
    </row>
    <row r="1220" spans="1:17" hidden="1" x14ac:dyDescent="0.25">
      <c r="A1220" s="2">
        <v>4</v>
      </c>
      <c r="B1220" s="2">
        <v>23108</v>
      </c>
      <c r="C1220" s="2" t="s">
        <v>505</v>
      </c>
      <c r="D1220" s="2">
        <v>2210001</v>
      </c>
      <c r="E1220" s="2" t="s">
        <v>505</v>
      </c>
      <c r="F1220" s="2" t="str">
        <f t="shared" si="38"/>
        <v>4231082210001</v>
      </c>
      <c r="G1220" s="2" t="s">
        <v>192</v>
      </c>
      <c r="H1220" s="4">
        <v>225</v>
      </c>
      <c r="I1220" s="4">
        <v>975</v>
      </c>
      <c r="J1220" s="4">
        <v>1200</v>
      </c>
      <c r="K1220" s="4">
        <v>0</v>
      </c>
      <c r="L1220" s="4">
        <v>0</v>
      </c>
      <c r="M1220" s="4">
        <v>0</v>
      </c>
      <c r="N1220" s="4">
        <v>0</v>
      </c>
      <c r="O1220" s="4">
        <v>1200</v>
      </c>
      <c r="P1220">
        <f>INDEX(Full1!J:J,MATCH(F1220,Full1!D:D,0))</f>
        <v>0</v>
      </c>
      <c r="Q1220" s="6">
        <f t="shared" si="39"/>
        <v>0</v>
      </c>
    </row>
    <row r="1221" spans="1:17" hidden="1" x14ac:dyDescent="0.25">
      <c r="A1221" s="2">
        <v>4</v>
      </c>
      <c r="B1221" s="2">
        <v>24100</v>
      </c>
      <c r="C1221" s="2" t="s">
        <v>505</v>
      </c>
      <c r="D1221" s="2">
        <v>2210001</v>
      </c>
      <c r="E1221" s="2" t="s">
        <v>505</v>
      </c>
      <c r="F1221" s="2" t="str">
        <f t="shared" si="38"/>
        <v>4241002210001</v>
      </c>
      <c r="G1221" s="2" t="s">
        <v>192</v>
      </c>
      <c r="H1221" s="4">
        <v>6000</v>
      </c>
      <c r="I1221" s="4">
        <v>1419.11</v>
      </c>
      <c r="J1221" s="4">
        <v>7419.11</v>
      </c>
      <c r="K1221" s="4">
        <v>7432.49</v>
      </c>
      <c r="L1221" s="4">
        <v>4626.41</v>
      </c>
      <c r="M1221" s="4">
        <v>4626.41</v>
      </c>
      <c r="N1221" s="4">
        <v>0</v>
      </c>
      <c r="O1221" s="4">
        <v>2792.7</v>
      </c>
      <c r="P1221">
        <f>INDEX(Full1!J:J,MATCH(F1221,Full1!D:D,0))</f>
        <v>4626.41</v>
      </c>
      <c r="Q1221" s="6">
        <f t="shared" si="39"/>
        <v>0</v>
      </c>
    </row>
    <row r="1222" spans="1:17" hidden="1" x14ac:dyDescent="0.25">
      <c r="A1222" s="2">
        <v>4</v>
      </c>
      <c r="B1222" s="2">
        <v>24100</v>
      </c>
      <c r="C1222" s="2" t="s">
        <v>505</v>
      </c>
      <c r="D1222" s="2">
        <v>2210101</v>
      </c>
      <c r="E1222" s="2" t="s">
        <v>505</v>
      </c>
      <c r="F1222" s="2" t="str">
        <f t="shared" si="38"/>
        <v>4241002210101</v>
      </c>
      <c r="G1222" s="2" t="s">
        <v>193</v>
      </c>
      <c r="H1222" s="4">
        <v>400</v>
      </c>
      <c r="I1222" s="4">
        <v>0</v>
      </c>
      <c r="J1222" s="4">
        <v>400</v>
      </c>
      <c r="K1222" s="4">
        <v>81.38</v>
      </c>
      <c r="L1222" s="4">
        <v>81.38</v>
      </c>
      <c r="M1222" s="4">
        <v>81.38</v>
      </c>
      <c r="N1222" s="4">
        <v>0</v>
      </c>
      <c r="O1222" s="4">
        <v>318.62</v>
      </c>
      <c r="P1222">
        <f>INDEX(Full1!J:J,MATCH(F1222,Full1!D:D,0))</f>
        <v>81.38</v>
      </c>
      <c r="Q1222" s="6">
        <f t="shared" si="39"/>
        <v>0</v>
      </c>
    </row>
    <row r="1223" spans="1:17" hidden="1" x14ac:dyDescent="0.25">
      <c r="A1223" s="2">
        <v>4</v>
      </c>
      <c r="B1223" s="2">
        <v>31100</v>
      </c>
      <c r="C1223" s="2" t="s">
        <v>505</v>
      </c>
      <c r="D1223" s="2">
        <v>2120000</v>
      </c>
      <c r="E1223" s="2" t="s">
        <v>505</v>
      </c>
      <c r="F1223" s="2" t="str">
        <f t="shared" si="38"/>
        <v>4311002120000</v>
      </c>
      <c r="G1223" s="2" t="s">
        <v>191</v>
      </c>
      <c r="H1223" s="4">
        <v>500</v>
      </c>
      <c r="I1223" s="4">
        <v>0</v>
      </c>
      <c r="J1223" s="4">
        <v>500</v>
      </c>
      <c r="K1223" s="4">
        <v>48.06</v>
      </c>
      <c r="L1223" s="4">
        <v>48.06</v>
      </c>
      <c r="M1223" s="4">
        <v>48.06</v>
      </c>
      <c r="N1223" s="4">
        <v>0</v>
      </c>
      <c r="O1223" s="4">
        <v>451.94</v>
      </c>
      <c r="P1223">
        <f>INDEX(Full1!J:J,MATCH(F1223,Full1!D:D,0))</f>
        <v>48.06</v>
      </c>
      <c r="Q1223" s="6">
        <f t="shared" si="39"/>
        <v>0</v>
      </c>
    </row>
    <row r="1224" spans="1:17" hidden="1" x14ac:dyDescent="0.25">
      <c r="A1224" s="2">
        <v>4</v>
      </c>
      <c r="B1224" s="2">
        <v>31100</v>
      </c>
      <c r="C1224" s="2" t="s">
        <v>505</v>
      </c>
      <c r="D1224" s="2">
        <v>2130001</v>
      </c>
      <c r="E1224" s="2" t="s">
        <v>505</v>
      </c>
      <c r="F1224" s="2" t="str">
        <f t="shared" si="38"/>
        <v>4311002130001</v>
      </c>
      <c r="G1224" s="2" t="s">
        <v>74</v>
      </c>
      <c r="H1224" s="4">
        <v>2000</v>
      </c>
      <c r="I1224" s="4">
        <v>0</v>
      </c>
      <c r="J1224" s="4">
        <v>2000</v>
      </c>
      <c r="K1224" s="4">
        <v>275.89</v>
      </c>
      <c r="L1224" s="4">
        <v>275.89</v>
      </c>
      <c r="M1224" s="4">
        <v>275.89</v>
      </c>
      <c r="N1224" s="4">
        <v>0</v>
      </c>
      <c r="O1224" s="4">
        <v>1724.11</v>
      </c>
      <c r="P1224">
        <f>INDEX(Full1!J:J,MATCH(F1224,Full1!D:D,0))</f>
        <v>275.89</v>
      </c>
      <c r="Q1224" s="6">
        <f t="shared" si="39"/>
        <v>0</v>
      </c>
    </row>
    <row r="1225" spans="1:17" hidden="1" x14ac:dyDescent="0.25">
      <c r="A1225" s="2">
        <v>4</v>
      </c>
      <c r="B1225" s="2">
        <v>31100</v>
      </c>
      <c r="C1225" s="2" t="s">
        <v>505</v>
      </c>
      <c r="D1225" s="2">
        <v>2210101</v>
      </c>
      <c r="E1225" s="2" t="s">
        <v>505</v>
      </c>
      <c r="F1225" s="2" t="str">
        <f t="shared" si="38"/>
        <v>4311002210101</v>
      </c>
      <c r="G1225" s="2" t="s">
        <v>193</v>
      </c>
      <c r="H1225" s="4">
        <v>150</v>
      </c>
      <c r="I1225" s="4">
        <v>0</v>
      </c>
      <c r="J1225" s="4">
        <v>150</v>
      </c>
      <c r="K1225" s="4">
        <v>0</v>
      </c>
      <c r="L1225" s="4">
        <v>0</v>
      </c>
      <c r="M1225" s="4">
        <v>0</v>
      </c>
      <c r="N1225" s="4">
        <v>0</v>
      </c>
      <c r="O1225" s="4">
        <v>150</v>
      </c>
      <c r="P1225">
        <f>INDEX(Full1!J:J,MATCH(F1225,Full1!D:D,0))</f>
        <v>0</v>
      </c>
      <c r="Q1225" s="6">
        <f t="shared" si="39"/>
        <v>0</v>
      </c>
    </row>
    <row r="1226" spans="1:17" hidden="1" x14ac:dyDescent="0.25">
      <c r="A1226" s="2">
        <v>4</v>
      </c>
      <c r="B1226" s="2">
        <v>32000</v>
      </c>
      <c r="C1226" s="2" t="s">
        <v>505</v>
      </c>
      <c r="D1226" s="2">
        <v>2130001</v>
      </c>
      <c r="E1226" s="2" t="s">
        <v>505</v>
      </c>
      <c r="F1226" s="2" t="str">
        <f t="shared" si="38"/>
        <v>4320002130001</v>
      </c>
      <c r="G1226" s="2" t="s">
        <v>74</v>
      </c>
      <c r="H1226" s="4">
        <v>250</v>
      </c>
      <c r="I1226" s="4">
        <v>0</v>
      </c>
      <c r="J1226" s="4">
        <v>250</v>
      </c>
      <c r="K1226" s="4">
        <v>102.63</v>
      </c>
      <c r="L1226" s="4">
        <v>102.63</v>
      </c>
      <c r="M1226" s="4">
        <v>102.63</v>
      </c>
      <c r="N1226" s="4">
        <v>0</v>
      </c>
      <c r="O1226" s="4">
        <v>147.37</v>
      </c>
      <c r="P1226">
        <f>INDEX(Full1!J:J,MATCH(F1226,Full1!D:D,0))</f>
        <v>102.63</v>
      </c>
      <c r="Q1226" s="6">
        <f t="shared" si="39"/>
        <v>0</v>
      </c>
    </row>
    <row r="1227" spans="1:17" hidden="1" x14ac:dyDescent="0.25">
      <c r="A1227" s="2">
        <v>4</v>
      </c>
      <c r="B1227" s="2">
        <v>32301</v>
      </c>
      <c r="C1227" s="2" t="s">
        <v>505</v>
      </c>
      <c r="D1227" s="2">
        <v>2120000</v>
      </c>
      <c r="E1227" s="2" t="s">
        <v>505</v>
      </c>
      <c r="F1227" s="2" t="str">
        <f t="shared" si="38"/>
        <v>4323012120000</v>
      </c>
      <c r="G1227" s="2" t="s">
        <v>191</v>
      </c>
      <c r="H1227" s="4">
        <v>7000</v>
      </c>
      <c r="I1227" s="4">
        <v>0</v>
      </c>
      <c r="J1227" s="4">
        <v>7000</v>
      </c>
      <c r="K1227" s="4">
        <v>4080.54</v>
      </c>
      <c r="L1227" s="4">
        <v>4080.54</v>
      </c>
      <c r="M1227" s="4">
        <v>4080.54</v>
      </c>
      <c r="N1227" s="4">
        <v>0</v>
      </c>
      <c r="O1227" s="4">
        <v>2919.46</v>
      </c>
      <c r="P1227">
        <f>INDEX(Full1!J:J,MATCH(F1227,Full1!D:D,0))</f>
        <v>4080.54</v>
      </c>
      <c r="Q1227" s="6">
        <f t="shared" si="39"/>
        <v>0</v>
      </c>
    </row>
    <row r="1228" spans="1:17" hidden="1" x14ac:dyDescent="0.25">
      <c r="A1228" s="2">
        <v>4</v>
      </c>
      <c r="B1228" s="2">
        <v>32301</v>
      </c>
      <c r="C1228" s="2" t="s">
        <v>505</v>
      </c>
      <c r="D1228" s="2">
        <v>2130001</v>
      </c>
      <c r="E1228" s="2" t="s">
        <v>505</v>
      </c>
      <c r="F1228" s="2" t="str">
        <f t="shared" si="38"/>
        <v>4323012130001</v>
      </c>
      <c r="G1228" s="2" t="s">
        <v>74</v>
      </c>
      <c r="H1228" s="4">
        <v>4000</v>
      </c>
      <c r="I1228" s="4">
        <v>155.85</v>
      </c>
      <c r="J1228" s="4">
        <v>4155.8500000000004</v>
      </c>
      <c r="K1228" s="4">
        <v>3091.13</v>
      </c>
      <c r="L1228" s="4">
        <v>2311.89</v>
      </c>
      <c r="M1228" s="4">
        <v>2311.89</v>
      </c>
      <c r="N1228" s="4">
        <v>0</v>
      </c>
      <c r="O1228" s="4">
        <v>1843.96</v>
      </c>
      <c r="P1228">
        <f>INDEX(Full1!J:J,MATCH(F1228,Full1!D:D,0))</f>
        <v>2311.89</v>
      </c>
      <c r="Q1228" s="6">
        <f t="shared" si="39"/>
        <v>0</v>
      </c>
    </row>
    <row r="1229" spans="1:17" hidden="1" x14ac:dyDescent="0.25">
      <c r="A1229" s="2">
        <v>4</v>
      </c>
      <c r="B1229" s="2">
        <v>32301</v>
      </c>
      <c r="C1229" s="2" t="s">
        <v>505</v>
      </c>
      <c r="D1229" s="2">
        <v>2210001</v>
      </c>
      <c r="E1229" s="2" t="s">
        <v>505</v>
      </c>
      <c r="F1229" s="2" t="str">
        <f t="shared" si="38"/>
        <v>4323012210001</v>
      </c>
      <c r="G1229" s="2" t="s">
        <v>192</v>
      </c>
      <c r="H1229" s="4">
        <v>15000</v>
      </c>
      <c r="I1229" s="4">
        <v>19900</v>
      </c>
      <c r="J1229" s="4">
        <v>34900</v>
      </c>
      <c r="K1229" s="4">
        <v>21088.78</v>
      </c>
      <c r="L1229" s="4">
        <v>13734.56</v>
      </c>
      <c r="M1229" s="4">
        <v>13734.56</v>
      </c>
      <c r="N1229" s="4">
        <v>0</v>
      </c>
      <c r="O1229" s="4">
        <v>21165.439999999999</v>
      </c>
      <c r="P1229">
        <f>INDEX(Full1!J:J,MATCH(F1229,Full1!D:D,0))</f>
        <v>13734.56</v>
      </c>
      <c r="Q1229" s="6">
        <f t="shared" si="39"/>
        <v>0</v>
      </c>
    </row>
    <row r="1230" spans="1:17" hidden="1" x14ac:dyDescent="0.25">
      <c r="A1230" s="2">
        <v>4</v>
      </c>
      <c r="B1230" s="2">
        <v>32301</v>
      </c>
      <c r="C1230" s="2" t="s">
        <v>505</v>
      </c>
      <c r="D1230" s="2">
        <v>2210101</v>
      </c>
      <c r="E1230" s="2" t="s">
        <v>505</v>
      </c>
      <c r="F1230" s="2" t="str">
        <f t="shared" si="38"/>
        <v>4323012210101</v>
      </c>
      <c r="G1230" s="2" t="s">
        <v>193</v>
      </c>
      <c r="H1230" s="4">
        <v>1000</v>
      </c>
      <c r="I1230" s="4">
        <v>0</v>
      </c>
      <c r="J1230" s="4">
        <v>1000</v>
      </c>
      <c r="K1230" s="4">
        <v>902.73</v>
      </c>
      <c r="L1230" s="4">
        <v>902.73</v>
      </c>
      <c r="M1230" s="4">
        <v>902.73</v>
      </c>
      <c r="N1230" s="4">
        <v>0</v>
      </c>
      <c r="O1230" s="4">
        <v>97.27</v>
      </c>
      <c r="P1230">
        <f>INDEX(Full1!J:J,MATCH(F1230,Full1!D:D,0))</f>
        <v>902.73</v>
      </c>
      <c r="Q1230" s="6">
        <f t="shared" si="39"/>
        <v>0</v>
      </c>
    </row>
    <row r="1231" spans="1:17" hidden="1" x14ac:dyDescent="0.25">
      <c r="A1231" s="2">
        <v>4</v>
      </c>
      <c r="B1231" s="2">
        <v>32301</v>
      </c>
      <c r="C1231" s="2" t="s">
        <v>505</v>
      </c>
      <c r="D1231" s="2">
        <v>2210201</v>
      </c>
      <c r="E1231" s="2" t="s">
        <v>505</v>
      </c>
      <c r="F1231" s="2" t="str">
        <f t="shared" si="38"/>
        <v>4323012210201</v>
      </c>
      <c r="G1231" s="2" t="s">
        <v>225</v>
      </c>
      <c r="H1231" s="4">
        <v>35000</v>
      </c>
      <c r="I1231" s="4">
        <v>8264.23</v>
      </c>
      <c r="J1231" s="4">
        <v>43264.23</v>
      </c>
      <c r="K1231" s="4">
        <v>61020.13</v>
      </c>
      <c r="L1231" s="4">
        <v>47091.1</v>
      </c>
      <c r="M1231" s="4">
        <v>47091.1</v>
      </c>
      <c r="N1231" s="4">
        <v>0</v>
      </c>
      <c r="O1231" s="4">
        <v>-3826.87</v>
      </c>
      <c r="P1231">
        <f>INDEX(Full1!J:J,MATCH(F1231,Full1!D:D,0))</f>
        <v>47091.1</v>
      </c>
      <c r="Q1231" s="6">
        <f t="shared" si="39"/>
        <v>0</v>
      </c>
    </row>
    <row r="1232" spans="1:17" hidden="1" x14ac:dyDescent="0.25">
      <c r="A1232" s="2">
        <v>4</v>
      </c>
      <c r="B1232" s="2">
        <v>32301</v>
      </c>
      <c r="C1232" s="2" t="s">
        <v>505</v>
      </c>
      <c r="D1232" s="2">
        <v>2600002</v>
      </c>
      <c r="E1232" s="2" t="s">
        <v>505</v>
      </c>
      <c r="F1232" s="2" t="str">
        <f t="shared" si="38"/>
        <v>4323012600002</v>
      </c>
      <c r="G1232" s="2" t="s">
        <v>226</v>
      </c>
      <c r="H1232" s="4">
        <v>61502.96</v>
      </c>
      <c r="I1232" s="4">
        <v>2423.5</v>
      </c>
      <c r="J1232" s="4">
        <v>63926.46</v>
      </c>
      <c r="K1232" s="4">
        <v>72244.679999999993</v>
      </c>
      <c r="L1232" s="4">
        <v>59079.46</v>
      </c>
      <c r="M1232" s="4">
        <v>59079.46</v>
      </c>
      <c r="N1232" s="4">
        <v>0</v>
      </c>
      <c r="O1232" s="4">
        <v>4847</v>
      </c>
      <c r="P1232">
        <f>INDEX(Full1!J:J,MATCH(F1232,Full1!D:D,0))</f>
        <v>59079.46</v>
      </c>
      <c r="Q1232" s="6">
        <f t="shared" si="39"/>
        <v>0</v>
      </c>
    </row>
    <row r="1233" spans="1:17" hidden="1" x14ac:dyDescent="0.25">
      <c r="A1233" s="2">
        <v>4</v>
      </c>
      <c r="B1233" s="2">
        <v>32302</v>
      </c>
      <c r="C1233" s="2" t="s">
        <v>505</v>
      </c>
      <c r="D1233" s="2">
        <v>2120000</v>
      </c>
      <c r="E1233" s="2" t="s">
        <v>505</v>
      </c>
      <c r="F1233" s="2" t="str">
        <f t="shared" si="38"/>
        <v>4323022120000</v>
      </c>
      <c r="G1233" s="2" t="s">
        <v>191</v>
      </c>
      <c r="H1233" s="4">
        <v>4000</v>
      </c>
      <c r="I1233" s="4">
        <v>0</v>
      </c>
      <c r="J1233" s="4">
        <v>4000</v>
      </c>
      <c r="K1233" s="4">
        <v>2126.9499999999998</v>
      </c>
      <c r="L1233" s="4">
        <v>2126.9499999999998</v>
      </c>
      <c r="M1233" s="4">
        <v>2126.9499999999998</v>
      </c>
      <c r="N1233" s="4">
        <v>0</v>
      </c>
      <c r="O1233" s="4">
        <v>1873.05</v>
      </c>
      <c r="P1233">
        <f>INDEX(Full1!J:J,MATCH(F1233,Full1!D:D,0))</f>
        <v>2126.9499999999998</v>
      </c>
      <c r="Q1233" s="6">
        <f t="shared" si="39"/>
        <v>0</v>
      </c>
    </row>
    <row r="1234" spans="1:17" hidden="1" x14ac:dyDescent="0.25">
      <c r="A1234" s="2">
        <v>4</v>
      </c>
      <c r="B1234" s="2">
        <v>32302</v>
      </c>
      <c r="C1234" s="2" t="s">
        <v>505</v>
      </c>
      <c r="D1234" s="2">
        <v>2130001</v>
      </c>
      <c r="E1234" s="2" t="s">
        <v>505</v>
      </c>
      <c r="F1234" s="2" t="str">
        <f t="shared" si="38"/>
        <v>4323022130001</v>
      </c>
      <c r="G1234" s="2" t="s">
        <v>74</v>
      </c>
      <c r="H1234" s="4">
        <v>4000</v>
      </c>
      <c r="I1234" s="4">
        <v>77.930000000000007</v>
      </c>
      <c r="J1234" s="4">
        <v>4077.93</v>
      </c>
      <c r="K1234" s="4">
        <v>5229</v>
      </c>
      <c r="L1234" s="4">
        <v>4839.41</v>
      </c>
      <c r="M1234" s="4">
        <v>4839.41</v>
      </c>
      <c r="N1234" s="4">
        <v>0</v>
      </c>
      <c r="O1234" s="4">
        <v>-761.48</v>
      </c>
      <c r="P1234">
        <f>INDEX(Full1!J:J,MATCH(F1234,Full1!D:D,0))</f>
        <v>4839.41</v>
      </c>
      <c r="Q1234" s="6">
        <f t="shared" si="39"/>
        <v>0</v>
      </c>
    </row>
    <row r="1235" spans="1:17" hidden="1" x14ac:dyDescent="0.25">
      <c r="A1235" s="2">
        <v>4</v>
      </c>
      <c r="B1235" s="2">
        <v>32302</v>
      </c>
      <c r="C1235" s="2" t="s">
        <v>505</v>
      </c>
      <c r="D1235" s="2">
        <v>2210001</v>
      </c>
      <c r="E1235" s="2" t="s">
        <v>505</v>
      </c>
      <c r="F1235" s="2" t="str">
        <f t="shared" si="38"/>
        <v>4323022210001</v>
      </c>
      <c r="G1235" s="2" t="s">
        <v>192</v>
      </c>
      <c r="H1235" s="4">
        <v>10000</v>
      </c>
      <c r="I1235" s="4">
        <v>356.09</v>
      </c>
      <c r="J1235" s="4">
        <v>10356.09</v>
      </c>
      <c r="K1235" s="4">
        <v>13300.43</v>
      </c>
      <c r="L1235" s="4">
        <v>10615.67</v>
      </c>
      <c r="M1235" s="4">
        <v>10615.67</v>
      </c>
      <c r="N1235" s="4">
        <v>0</v>
      </c>
      <c r="O1235" s="4">
        <v>-259.58</v>
      </c>
      <c r="P1235">
        <f>INDEX(Full1!J:J,MATCH(F1235,Full1!D:D,0))</f>
        <v>10615.67</v>
      </c>
      <c r="Q1235" s="6">
        <f t="shared" si="39"/>
        <v>0</v>
      </c>
    </row>
    <row r="1236" spans="1:17" hidden="1" x14ac:dyDescent="0.25">
      <c r="A1236" s="2">
        <v>4</v>
      </c>
      <c r="B1236" s="2">
        <v>32302</v>
      </c>
      <c r="C1236" s="2" t="s">
        <v>505</v>
      </c>
      <c r="D1236" s="2">
        <v>2210101</v>
      </c>
      <c r="E1236" s="2" t="s">
        <v>505</v>
      </c>
      <c r="F1236" s="2" t="str">
        <f t="shared" si="38"/>
        <v>4323022210101</v>
      </c>
      <c r="G1236" s="2" t="s">
        <v>193</v>
      </c>
      <c r="H1236" s="4">
        <v>1500</v>
      </c>
      <c r="I1236" s="4">
        <v>0</v>
      </c>
      <c r="J1236" s="4">
        <v>1500</v>
      </c>
      <c r="K1236" s="4">
        <v>1192.51</v>
      </c>
      <c r="L1236" s="4">
        <v>1192.51</v>
      </c>
      <c r="M1236" s="4">
        <v>1192.51</v>
      </c>
      <c r="N1236" s="4">
        <v>0</v>
      </c>
      <c r="O1236" s="4">
        <v>307.49</v>
      </c>
      <c r="P1236">
        <f>INDEX(Full1!J:J,MATCH(F1236,Full1!D:D,0))</f>
        <v>1192.51</v>
      </c>
      <c r="Q1236" s="6">
        <f t="shared" si="39"/>
        <v>0</v>
      </c>
    </row>
    <row r="1237" spans="1:17" hidden="1" x14ac:dyDescent="0.25">
      <c r="A1237" s="2">
        <v>4</v>
      </c>
      <c r="B1237" s="2">
        <v>32302</v>
      </c>
      <c r="C1237" s="2" t="s">
        <v>505</v>
      </c>
      <c r="D1237" s="2">
        <v>2210201</v>
      </c>
      <c r="E1237" s="2" t="s">
        <v>505</v>
      </c>
      <c r="F1237" s="2" t="str">
        <f t="shared" si="38"/>
        <v>4323022210201</v>
      </c>
      <c r="G1237" s="2" t="s">
        <v>225</v>
      </c>
      <c r="H1237" s="4">
        <v>18000</v>
      </c>
      <c r="I1237" s="4">
        <v>3936.63</v>
      </c>
      <c r="J1237" s="4">
        <v>21936.63</v>
      </c>
      <c r="K1237" s="4">
        <v>49968.66</v>
      </c>
      <c r="L1237" s="4">
        <v>38733.550000000003</v>
      </c>
      <c r="M1237" s="4">
        <v>38733.550000000003</v>
      </c>
      <c r="N1237" s="4">
        <v>0</v>
      </c>
      <c r="O1237" s="4">
        <v>-16796.919999999998</v>
      </c>
      <c r="P1237">
        <f>INDEX(Full1!J:J,MATCH(F1237,Full1!D:D,0))</f>
        <v>38733.550000000003</v>
      </c>
      <c r="Q1237" s="6">
        <f t="shared" si="39"/>
        <v>0</v>
      </c>
    </row>
    <row r="1238" spans="1:17" hidden="1" x14ac:dyDescent="0.25">
      <c r="A1238" s="2">
        <v>4</v>
      </c>
      <c r="B1238" s="2">
        <v>32302</v>
      </c>
      <c r="C1238" s="2" t="s">
        <v>505</v>
      </c>
      <c r="D1238" s="2">
        <v>2600002</v>
      </c>
      <c r="E1238" s="2" t="s">
        <v>505</v>
      </c>
      <c r="F1238" s="2" t="str">
        <f t="shared" si="38"/>
        <v>4323022600002</v>
      </c>
      <c r="G1238" s="2" t="s">
        <v>226</v>
      </c>
      <c r="H1238" s="4">
        <v>49741.78</v>
      </c>
      <c r="I1238" s="4">
        <v>1993.43</v>
      </c>
      <c r="J1238" s="4">
        <v>51735.21</v>
      </c>
      <c r="K1238" s="4">
        <v>58423.3</v>
      </c>
      <c r="L1238" s="4">
        <v>47748.36</v>
      </c>
      <c r="M1238" s="4">
        <v>47748.36</v>
      </c>
      <c r="N1238" s="4">
        <v>0</v>
      </c>
      <c r="O1238" s="4">
        <v>3986.85</v>
      </c>
      <c r="P1238">
        <f>INDEX(Full1!J:J,MATCH(F1238,Full1!D:D,0))</f>
        <v>47748.36</v>
      </c>
      <c r="Q1238" s="6">
        <f t="shared" si="39"/>
        <v>0</v>
      </c>
    </row>
    <row r="1239" spans="1:17" hidden="1" x14ac:dyDescent="0.25">
      <c r="A1239" s="2">
        <v>4</v>
      </c>
      <c r="B1239" s="2">
        <v>32303</v>
      </c>
      <c r="C1239" s="2" t="s">
        <v>505</v>
      </c>
      <c r="D1239" s="2">
        <v>2120000</v>
      </c>
      <c r="E1239" s="2" t="s">
        <v>505</v>
      </c>
      <c r="F1239" s="2" t="str">
        <f t="shared" si="38"/>
        <v>4323032120000</v>
      </c>
      <c r="G1239" s="2" t="s">
        <v>191</v>
      </c>
      <c r="H1239" s="4">
        <v>3000</v>
      </c>
      <c r="I1239" s="4">
        <v>0</v>
      </c>
      <c r="J1239" s="4">
        <v>3000</v>
      </c>
      <c r="K1239" s="4">
        <v>12251.34</v>
      </c>
      <c r="L1239" s="4">
        <v>12251.34</v>
      </c>
      <c r="M1239" s="4">
        <v>12251.34</v>
      </c>
      <c r="N1239" s="4">
        <v>0</v>
      </c>
      <c r="O1239" s="4">
        <v>-9251.34</v>
      </c>
      <c r="P1239">
        <f>INDEX(Full1!J:J,MATCH(F1239,Full1!D:D,0))</f>
        <v>12251.34</v>
      </c>
      <c r="Q1239" s="6">
        <f t="shared" si="39"/>
        <v>0</v>
      </c>
    </row>
    <row r="1240" spans="1:17" hidden="1" x14ac:dyDescent="0.25">
      <c r="A1240" s="2">
        <v>4</v>
      </c>
      <c r="B1240" s="2">
        <v>32303</v>
      </c>
      <c r="C1240" s="2" t="s">
        <v>505</v>
      </c>
      <c r="D1240" s="2">
        <v>2130001</v>
      </c>
      <c r="E1240" s="2" t="s">
        <v>505</v>
      </c>
      <c r="F1240" s="2" t="str">
        <f t="shared" si="38"/>
        <v>4323032130001</v>
      </c>
      <c r="G1240" s="2" t="s">
        <v>74</v>
      </c>
      <c r="H1240" s="4">
        <v>1500</v>
      </c>
      <c r="I1240" s="4">
        <v>0</v>
      </c>
      <c r="J1240" s="4">
        <v>1500</v>
      </c>
      <c r="K1240" s="4">
        <v>961.95</v>
      </c>
      <c r="L1240" s="4">
        <v>961.95</v>
      </c>
      <c r="M1240" s="4">
        <v>961.95</v>
      </c>
      <c r="N1240" s="4">
        <v>0</v>
      </c>
      <c r="O1240" s="4">
        <v>538.04999999999995</v>
      </c>
      <c r="P1240">
        <f>INDEX(Full1!J:J,MATCH(F1240,Full1!D:D,0))</f>
        <v>961.95</v>
      </c>
      <c r="Q1240" s="6">
        <f t="shared" si="39"/>
        <v>0</v>
      </c>
    </row>
    <row r="1241" spans="1:17" hidden="1" x14ac:dyDescent="0.25">
      <c r="A1241" s="2">
        <v>4</v>
      </c>
      <c r="B1241" s="2">
        <v>32303</v>
      </c>
      <c r="C1241" s="2" t="s">
        <v>505</v>
      </c>
      <c r="D1241" s="2">
        <v>2210001</v>
      </c>
      <c r="E1241" s="2" t="s">
        <v>505</v>
      </c>
      <c r="F1241" s="2" t="str">
        <f t="shared" si="38"/>
        <v>4323032210001</v>
      </c>
      <c r="G1241" s="2" t="s">
        <v>192</v>
      </c>
      <c r="H1241" s="4">
        <v>10000</v>
      </c>
      <c r="I1241" s="4">
        <v>2.9</v>
      </c>
      <c r="J1241" s="4">
        <v>10002.9</v>
      </c>
      <c r="K1241" s="4">
        <v>13362.82</v>
      </c>
      <c r="L1241" s="4">
        <v>12014.4</v>
      </c>
      <c r="M1241" s="4">
        <v>12014.4</v>
      </c>
      <c r="N1241" s="4">
        <v>0</v>
      </c>
      <c r="O1241" s="4">
        <v>-2011.5</v>
      </c>
      <c r="P1241">
        <f>INDEX(Full1!J:J,MATCH(F1241,Full1!D:D,0))</f>
        <v>12014.4</v>
      </c>
      <c r="Q1241" s="6">
        <f t="shared" si="39"/>
        <v>0</v>
      </c>
    </row>
    <row r="1242" spans="1:17" hidden="1" x14ac:dyDescent="0.25">
      <c r="A1242" s="2">
        <v>4</v>
      </c>
      <c r="B1242" s="2">
        <v>32303</v>
      </c>
      <c r="C1242" s="2" t="s">
        <v>505</v>
      </c>
      <c r="D1242" s="2">
        <v>2210101</v>
      </c>
      <c r="E1242" s="2" t="s">
        <v>505</v>
      </c>
      <c r="F1242" s="2" t="str">
        <f t="shared" si="38"/>
        <v>4323032210101</v>
      </c>
      <c r="G1242" s="2" t="s">
        <v>193</v>
      </c>
      <c r="H1242" s="4">
        <v>1300</v>
      </c>
      <c r="I1242" s="4">
        <v>0</v>
      </c>
      <c r="J1242" s="4">
        <v>1300</v>
      </c>
      <c r="K1242" s="4">
        <v>1633.68</v>
      </c>
      <c r="L1242" s="4">
        <v>1633.68</v>
      </c>
      <c r="M1242" s="4">
        <v>1633.68</v>
      </c>
      <c r="N1242" s="4">
        <v>0</v>
      </c>
      <c r="O1242" s="4">
        <v>-333.68</v>
      </c>
      <c r="P1242">
        <f>INDEX(Full1!J:J,MATCH(F1242,Full1!D:D,0))</f>
        <v>1633.68</v>
      </c>
      <c r="Q1242" s="6">
        <f t="shared" si="39"/>
        <v>0</v>
      </c>
    </row>
    <row r="1243" spans="1:17" hidden="1" x14ac:dyDescent="0.25">
      <c r="A1243" s="2">
        <v>4</v>
      </c>
      <c r="B1243" s="2">
        <v>32303</v>
      </c>
      <c r="C1243" s="2" t="s">
        <v>505</v>
      </c>
      <c r="D1243" s="2">
        <v>2210201</v>
      </c>
      <c r="E1243" s="2" t="s">
        <v>505</v>
      </c>
      <c r="F1243" s="2" t="str">
        <f t="shared" si="38"/>
        <v>4323032210201</v>
      </c>
      <c r="G1243" s="2" t="s">
        <v>225</v>
      </c>
      <c r="H1243" s="4">
        <v>12000</v>
      </c>
      <c r="I1243" s="4">
        <v>3874.69</v>
      </c>
      <c r="J1243" s="4">
        <v>15874.69</v>
      </c>
      <c r="K1243" s="4">
        <v>32359.83</v>
      </c>
      <c r="L1243" s="4">
        <v>22910.15</v>
      </c>
      <c r="M1243" s="4">
        <v>22910.15</v>
      </c>
      <c r="N1243" s="4">
        <v>0</v>
      </c>
      <c r="O1243" s="4">
        <v>-7035.46</v>
      </c>
      <c r="P1243">
        <f>INDEX(Full1!J:J,MATCH(F1243,Full1!D:D,0))</f>
        <v>22910.15</v>
      </c>
      <c r="Q1243" s="6">
        <f t="shared" si="39"/>
        <v>0</v>
      </c>
    </row>
    <row r="1244" spans="1:17" hidden="1" x14ac:dyDescent="0.25">
      <c r="A1244" s="2">
        <v>4</v>
      </c>
      <c r="B1244" s="2">
        <v>32303</v>
      </c>
      <c r="C1244" s="2" t="s">
        <v>505</v>
      </c>
      <c r="D1244" s="2">
        <v>2600002</v>
      </c>
      <c r="E1244" s="2" t="s">
        <v>505</v>
      </c>
      <c r="F1244" s="2" t="str">
        <f t="shared" si="38"/>
        <v>4323032600002</v>
      </c>
      <c r="G1244" s="2" t="s">
        <v>226</v>
      </c>
      <c r="H1244" s="4">
        <v>58437.56</v>
      </c>
      <c r="I1244" s="4">
        <v>2269.8000000000002</v>
      </c>
      <c r="J1244" s="4">
        <v>60707.360000000001</v>
      </c>
      <c r="K1244" s="4">
        <v>68649.88</v>
      </c>
      <c r="L1244" s="4">
        <v>56167.76</v>
      </c>
      <c r="M1244" s="4">
        <v>56167.76</v>
      </c>
      <c r="N1244" s="4">
        <v>0</v>
      </c>
      <c r="O1244" s="4">
        <v>4539.6000000000004</v>
      </c>
      <c r="P1244">
        <f>INDEX(Full1!J:J,MATCH(F1244,Full1!D:D,0))</f>
        <v>56167.76</v>
      </c>
      <c r="Q1244" s="6">
        <f t="shared" si="39"/>
        <v>0</v>
      </c>
    </row>
    <row r="1245" spans="1:17" hidden="1" x14ac:dyDescent="0.25">
      <c r="A1245" s="2">
        <v>4</v>
      </c>
      <c r="B1245" s="2">
        <v>32304</v>
      </c>
      <c r="C1245" s="2" t="s">
        <v>505</v>
      </c>
      <c r="D1245" s="2">
        <v>2120000</v>
      </c>
      <c r="E1245" s="2" t="s">
        <v>505</v>
      </c>
      <c r="F1245" s="2" t="str">
        <f t="shared" si="38"/>
        <v>4323042120000</v>
      </c>
      <c r="G1245" s="2" t="s">
        <v>191</v>
      </c>
      <c r="H1245" s="4">
        <v>3100</v>
      </c>
      <c r="I1245" s="4">
        <v>0</v>
      </c>
      <c r="J1245" s="4">
        <v>3100</v>
      </c>
      <c r="K1245" s="4">
        <v>472.14</v>
      </c>
      <c r="L1245" s="4">
        <v>472.14</v>
      </c>
      <c r="M1245" s="4">
        <v>472.14</v>
      </c>
      <c r="N1245" s="4">
        <v>0</v>
      </c>
      <c r="O1245" s="4">
        <v>2627.86</v>
      </c>
      <c r="P1245">
        <f>INDEX(Full1!J:J,MATCH(F1245,Full1!D:D,0))</f>
        <v>472.14</v>
      </c>
      <c r="Q1245" s="6">
        <f t="shared" si="39"/>
        <v>0</v>
      </c>
    </row>
    <row r="1246" spans="1:17" hidden="1" x14ac:dyDescent="0.25">
      <c r="A1246" s="2">
        <v>4</v>
      </c>
      <c r="B1246" s="2">
        <v>32304</v>
      </c>
      <c r="C1246" s="2" t="s">
        <v>505</v>
      </c>
      <c r="D1246" s="2">
        <v>2130001</v>
      </c>
      <c r="E1246" s="2" t="s">
        <v>505</v>
      </c>
      <c r="F1246" s="2" t="str">
        <f t="shared" si="38"/>
        <v>4323042130001</v>
      </c>
      <c r="G1246" s="2" t="s">
        <v>74</v>
      </c>
      <c r="H1246" s="4">
        <v>1500</v>
      </c>
      <c r="I1246" s="4">
        <v>0</v>
      </c>
      <c r="J1246" s="4">
        <v>1500</v>
      </c>
      <c r="K1246" s="4">
        <v>641.88</v>
      </c>
      <c r="L1246" s="4">
        <v>641.88</v>
      </c>
      <c r="M1246" s="4">
        <v>641.88</v>
      </c>
      <c r="N1246" s="4">
        <v>0</v>
      </c>
      <c r="O1246" s="4">
        <v>858.12</v>
      </c>
      <c r="P1246">
        <f>INDEX(Full1!J:J,MATCH(F1246,Full1!D:D,0))</f>
        <v>641.88</v>
      </c>
      <c r="Q1246" s="6">
        <f t="shared" si="39"/>
        <v>0</v>
      </c>
    </row>
    <row r="1247" spans="1:17" hidden="1" x14ac:dyDescent="0.25">
      <c r="A1247" s="2">
        <v>4</v>
      </c>
      <c r="B1247" s="2">
        <v>32304</v>
      </c>
      <c r="C1247" s="2" t="s">
        <v>505</v>
      </c>
      <c r="D1247" s="2">
        <v>2210001</v>
      </c>
      <c r="E1247" s="2" t="s">
        <v>505</v>
      </c>
      <c r="F1247" s="2" t="str">
        <f t="shared" si="38"/>
        <v>4323042210001</v>
      </c>
      <c r="G1247" s="2" t="s">
        <v>192</v>
      </c>
      <c r="H1247" s="4">
        <v>3000</v>
      </c>
      <c r="I1247" s="4">
        <v>478.39</v>
      </c>
      <c r="J1247" s="4">
        <v>3478.39</v>
      </c>
      <c r="K1247" s="4">
        <v>3764.62</v>
      </c>
      <c r="L1247" s="4">
        <v>2047.92</v>
      </c>
      <c r="M1247" s="4">
        <v>2047.92</v>
      </c>
      <c r="N1247" s="4">
        <v>0</v>
      </c>
      <c r="O1247" s="4">
        <v>1430.47</v>
      </c>
      <c r="P1247">
        <f>INDEX(Full1!J:J,MATCH(F1247,Full1!D:D,0))</f>
        <v>2047.92</v>
      </c>
      <c r="Q1247" s="6">
        <f t="shared" si="39"/>
        <v>0</v>
      </c>
    </row>
    <row r="1248" spans="1:17" hidden="1" x14ac:dyDescent="0.25">
      <c r="A1248" s="2">
        <v>4</v>
      </c>
      <c r="B1248" s="2">
        <v>32304</v>
      </c>
      <c r="C1248" s="2" t="s">
        <v>505</v>
      </c>
      <c r="D1248" s="2">
        <v>2210101</v>
      </c>
      <c r="E1248" s="2" t="s">
        <v>505</v>
      </c>
      <c r="F1248" s="2" t="str">
        <f t="shared" si="38"/>
        <v>4323042210101</v>
      </c>
      <c r="G1248" s="2" t="s">
        <v>193</v>
      </c>
      <c r="H1248" s="4">
        <v>500</v>
      </c>
      <c r="I1248" s="4">
        <v>0</v>
      </c>
      <c r="J1248" s="4">
        <v>500</v>
      </c>
      <c r="K1248" s="4">
        <v>146.52000000000001</v>
      </c>
      <c r="L1248" s="4">
        <v>146.52000000000001</v>
      </c>
      <c r="M1248" s="4">
        <v>146.52000000000001</v>
      </c>
      <c r="N1248" s="4">
        <v>0</v>
      </c>
      <c r="O1248" s="4">
        <v>353.48</v>
      </c>
      <c r="P1248">
        <f>INDEX(Full1!J:J,MATCH(F1248,Full1!D:D,0))</f>
        <v>146.52000000000001</v>
      </c>
      <c r="Q1248" s="6">
        <f t="shared" si="39"/>
        <v>0</v>
      </c>
    </row>
    <row r="1249" spans="1:17" hidden="1" x14ac:dyDescent="0.25">
      <c r="A1249" s="2">
        <v>4</v>
      </c>
      <c r="B1249" s="2">
        <v>32304</v>
      </c>
      <c r="C1249" s="2" t="s">
        <v>505</v>
      </c>
      <c r="D1249" s="2">
        <v>2210201</v>
      </c>
      <c r="E1249" s="2" t="s">
        <v>505</v>
      </c>
      <c r="F1249" s="2" t="str">
        <f t="shared" si="38"/>
        <v>4323042210201</v>
      </c>
      <c r="G1249" s="2" t="s">
        <v>225</v>
      </c>
      <c r="H1249" s="4">
        <v>8000</v>
      </c>
      <c r="I1249" s="4">
        <v>1641.06</v>
      </c>
      <c r="J1249" s="4">
        <v>9641.06</v>
      </c>
      <c r="K1249" s="4">
        <v>24641.06</v>
      </c>
      <c r="L1249" s="4">
        <v>14248.56</v>
      </c>
      <c r="M1249" s="4">
        <v>14248.56</v>
      </c>
      <c r="N1249" s="4">
        <v>0</v>
      </c>
      <c r="O1249" s="4">
        <v>-4607.5</v>
      </c>
      <c r="P1249">
        <f>INDEX(Full1!J:J,MATCH(F1249,Full1!D:D,0))</f>
        <v>14248.56</v>
      </c>
      <c r="Q1249" s="6">
        <f t="shared" si="39"/>
        <v>0</v>
      </c>
    </row>
    <row r="1250" spans="1:17" hidden="1" x14ac:dyDescent="0.25">
      <c r="A1250" s="2">
        <v>4</v>
      </c>
      <c r="B1250" s="2">
        <v>32305</v>
      </c>
      <c r="C1250" s="2" t="s">
        <v>505</v>
      </c>
      <c r="D1250" s="2">
        <v>2120000</v>
      </c>
      <c r="E1250" s="2" t="s">
        <v>505</v>
      </c>
      <c r="F1250" s="2" t="str">
        <f t="shared" si="38"/>
        <v>4323052120000</v>
      </c>
      <c r="G1250" s="2" t="s">
        <v>191</v>
      </c>
      <c r="H1250" s="4">
        <v>2500</v>
      </c>
      <c r="I1250" s="4">
        <v>0</v>
      </c>
      <c r="J1250" s="4">
        <v>2500</v>
      </c>
      <c r="K1250" s="4">
        <v>1498.04</v>
      </c>
      <c r="L1250" s="4">
        <v>1498.04</v>
      </c>
      <c r="M1250" s="4">
        <v>1498.04</v>
      </c>
      <c r="N1250" s="4">
        <v>0</v>
      </c>
      <c r="O1250" s="4">
        <v>1001.96</v>
      </c>
      <c r="P1250">
        <f>INDEX(Full1!J:J,MATCH(F1250,Full1!D:D,0))</f>
        <v>1498.04</v>
      </c>
      <c r="Q1250" s="6">
        <f t="shared" si="39"/>
        <v>0</v>
      </c>
    </row>
    <row r="1251" spans="1:17" hidden="1" x14ac:dyDescent="0.25">
      <c r="A1251" s="2">
        <v>4</v>
      </c>
      <c r="B1251" s="2">
        <v>32305</v>
      </c>
      <c r="C1251" s="2" t="s">
        <v>505</v>
      </c>
      <c r="D1251" s="2">
        <v>2130001</v>
      </c>
      <c r="E1251" s="2" t="s">
        <v>505</v>
      </c>
      <c r="F1251" s="2" t="str">
        <f t="shared" si="38"/>
        <v>4323052130001</v>
      </c>
      <c r="G1251" s="2" t="s">
        <v>74</v>
      </c>
      <c r="H1251" s="4">
        <v>2900</v>
      </c>
      <c r="I1251" s="4">
        <v>0</v>
      </c>
      <c r="J1251" s="4">
        <v>2900</v>
      </c>
      <c r="K1251" s="4">
        <v>1346.2</v>
      </c>
      <c r="L1251" s="4">
        <v>1346.2</v>
      </c>
      <c r="M1251" s="4">
        <v>1346.2</v>
      </c>
      <c r="N1251" s="4">
        <v>0</v>
      </c>
      <c r="O1251" s="4">
        <v>1553.8</v>
      </c>
      <c r="P1251">
        <f>INDEX(Full1!J:J,MATCH(F1251,Full1!D:D,0))</f>
        <v>1346.2</v>
      </c>
      <c r="Q1251" s="6">
        <f t="shared" si="39"/>
        <v>0</v>
      </c>
    </row>
    <row r="1252" spans="1:17" hidden="1" x14ac:dyDescent="0.25">
      <c r="A1252" s="2">
        <v>4</v>
      </c>
      <c r="B1252" s="2">
        <v>32305</v>
      </c>
      <c r="C1252" s="2" t="s">
        <v>505</v>
      </c>
      <c r="D1252" s="2">
        <v>2210001</v>
      </c>
      <c r="E1252" s="2" t="s">
        <v>505</v>
      </c>
      <c r="F1252" s="2" t="str">
        <f t="shared" si="38"/>
        <v>4323052210001</v>
      </c>
      <c r="G1252" s="2" t="s">
        <v>192</v>
      </c>
      <c r="H1252" s="4">
        <v>14000</v>
      </c>
      <c r="I1252" s="4">
        <v>2531.91</v>
      </c>
      <c r="J1252" s="4">
        <v>16531.91</v>
      </c>
      <c r="K1252" s="4">
        <v>17850.509999999998</v>
      </c>
      <c r="L1252" s="4">
        <v>10433.65</v>
      </c>
      <c r="M1252" s="4">
        <v>10433.65</v>
      </c>
      <c r="N1252" s="4">
        <v>0</v>
      </c>
      <c r="O1252" s="4">
        <v>6098.26</v>
      </c>
      <c r="P1252">
        <f>INDEX(Full1!J:J,MATCH(F1252,Full1!D:D,0))</f>
        <v>10433.65</v>
      </c>
      <c r="Q1252" s="6">
        <f t="shared" si="39"/>
        <v>0</v>
      </c>
    </row>
    <row r="1253" spans="1:17" hidden="1" x14ac:dyDescent="0.25">
      <c r="A1253" s="2">
        <v>4</v>
      </c>
      <c r="B1253" s="2">
        <v>32305</v>
      </c>
      <c r="C1253" s="2" t="s">
        <v>505</v>
      </c>
      <c r="D1253" s="2">
        <v>2210101</v>
      </c>
      <c r="E1253" s="2" t="s">
        <v>505</v>
      </c>
      <c r="F1253" s="2" t="str">
        <f t="shared" si="38"/>
        <v>4323052210101</v>
      </c>
      <c r="G1253" s="2" t="s">
        <v>193</v>
      </c>
      <c r="H1253" s="4">
        <v>500</v>
      </c>
      <c r="I1253" s="4">
        <v>0</v>
      </c>
      <c r="J1253" s="4">
        <v>500</v>
      </c>
      <c r="K1253" s="4">
        <v>341.08</v>
      </c>
      <c r="L1253" s="4">
        <v>341.08</v>
      </c>
      <c r="M1253" s="4">
        <v>341.08</v>
      </c>
      <c r="N1253" s="4">
        <v>0</v>
      </c>
      <c r="O1253" s="4">
        <v>158.91999999999999</v>
      </c>
      <c r="P1253">
        <f>INDEX(Full1!J:J,MATCH(F1253,Full1!D:D,0))</f>
        <v>341.08</v>
      </c>
      <c r="Q1253" s="6">
        <f t="shared" si="39"/>
        <v>0</v>
      </c>
    </row>
    <row r="1254" spans="1:17" hidden="1" x14ac:dyDescent="0.25">
      <c r="A1254" s="2">
        <v>4</v>
      </c>
      <c r="B1254" s="2">
        <v>32600</v>
      </c>
      <c r="C1254" s="2" t="s">
        <v>505</v>
      </c>
      <c r="D1254" s="2">
        <v>2120000</v>
      </c>
      <c r="E1254" s="2" t="s">
        <v>505</v>
      </c>
      <c r="F1254" s="2" t="str">
        <f t="shared" si="38"/>
        <v>4326002120000</v>
      </c>
      <c r="G1254" s="2" t="s">
        <v>191</v>
      </c>
      <c r="H1254" s="4">
        <v>3500</v>
      </c>
      <c r="I1254" s="4">
        <v>2025.43</v>
      </c>
      <c r="J1254" s="4">
        <v>5525.43</v>
      </c>
      <c r="K1254" s="4">
        <v>3290.44</v>
      </c>
      <c r="L1254" s="4">
        <v>3216.51</v>
      </c>
      <c r="M1254" s="4">
        <v>3216.51</v>
      </c>
      <c r="N1254" s="4">
        <v>0</v>
      </c>
      <c r="O1254" s="4">
        <v>2308.92</v>
      </c>
      <c r="P1254">
        <f>INDEX(Full1!J:J,MATCH(F1254,Full1!D:D,0))</f>
        <v>3216.51</v>
      </c>
      <c r="Q1254" s="6">
        <f t="shared" si="39"/>
        <v>0</v>
      </c>
    </row>
    <row r="1255" spans="1:17" hidden="1" x14ac:dyDescent="0.25">
      <c r="A1255" s="2">
        <v>4</v>
      </c>
      <c r="B1255" s="2">
        <v>32600</v>
      </c>
      <c r="C1255" s="2" t="s">
        <v>505</v>
      </c>
      <c r="D1255" s="2">
        <v>2130001</v>
      </c>
      <c r="E1255" s="2" t="s">
        <v>505</v>
      </c>
      <c r="F1255" s="2" t="str">
        <f t="shared" si="38"/>
        <v>4326002130001</v>
      </c>
      <c r="G1255" s="2" t="s">
        <v>74</v>
      </c>
      <c r="H1255" s="4">
        <v>2000</v>
      </c>
      <c r="I1255" s="4">
        <v>77.930000000000007</v>
      </c>
      <c r="J1255" s="4">
        <v>2077.9299999999998</v>
      </c>
      <c r="K1255" s="4">
        <v>1631.83</v>
      </c>
      <c r="L1255" s="4">
        <v>1242.25</v>
      </c>
      <c r="M1255" s="4">
        <v>1242.25</v>
      </c>
      <c r="N1255" s="4">
        <v>0</v>
      </c>
      <c r="O1255" s="4">
        <v>835.68</v>
      </c>
      <c r="P1255">
        <f>INDEX(Full1!J:J,MATCH(F1255,Full1!D:D,0))</f>
        <v>1242.25</v>
      </c>
      <c r="Q1255" s="6">
        <f t="shared" si="39"/>
        <v>0</v>
      </c>
    </row>
    <row r="1256" spans="1:17" hidden="1" x14ac:dyDescent="0.25">
      <c r="A1256" s="2">
        <v>4</v>
      </c>
      <c r="B1256" s="2">
        <v>32600</v>
      </c>
      <c r="C1256" s="2" t="s">
        <v>505</v>
      </c>
      <c r="D1256" s="2">
        <v>2210001</v>
      </c>
      <c r="E1256" s="2" t="s">
        <v>505</v>
      </c>
      <c r="F1256" s="2" t="str">
        <f t="shared" si="38"/>
        <v>4326002210001</v>
      </c>
      <c r="G1256" s="2" t="s">
        <v>192</v>
      </c>
      <c r="H1256" s="4">
        <v>3000</v>
      </c>
      <c r="I1256" s="4">
        <v>2262.0500000000002</v>
      </c>
      <c r="J1256" s="4">
        <v>5262.05</v>
      </c>
      <c r="K1256" s="4">
        <v>4905.6400000000003</v>
      </c>
      <c r="L1256" s="4">
        <v>2355.8200000000002</v>
      </c>
      <c r="M1256" s="4">
        <v>2355.8200000000002</v>
      </c>
      <c r="N1256" s="4">
        <v>0</v>
      </c>
      <c r="O1256" s="4">
        <v>2906.23</v>
      </c>
      <c r="P1256">
        <f>INDEX(Full1!J:J,MATCH(F1256,Full1!D:D,0))</f>
        <v>2355.8200000000002</v>
      </c>
      <c r="Q1256" s="6">
        <f t="shared" si="39"/>
        <v>0</v>
      </c>
    </row>
    <row r="1257" spans="1:17" hidden="1" x14ac:dyDescent="0.25">
      <c r="A1257" s="2">
        <v>4</v>
      </c>
      <c r="B1257" s="2">
        <v>32600</v>
      </c>
      <c r="C1257" s="2" t="s">
        <v>505</v>
      </c>
      <c r="D1257" s="2">
        <v>2210101</v>
      </c>
      <c r="E1257" s="2" t="s">
        <v>505</v>
      </c>
      <c r="F1257" s="2" t="str">
        <f t="shared" si="38"/>
        <v>4326002210101</v>
      </c>
      <c r="G1257" s="2" t="s">
        <v>193</v>
      </c>
      <c r="H1257" s="4">
        <v>500</v>
      </c>
      <c r="I1257" s="4">
        <v>0</v>
      </c>
      <c r="J1257" s="4">
        <v>500</v>
      </c>
      <c r="K1257" s="4">
        <v>58.6</v>
      </c>
      <c r="L1257" s="4">
        <v>58.6</v>
      </c>
      <c r="M1257" s="4">
        <v>58.6</v>
      </c>
      <c r="N1257" s="4">
        <v>0</v>
      </c>
      <c r="O1257" s="4">
        <v>441.4</v>
      </c>
      <c r="P1257">
        <f>INDEX(Full1!J:J,MATCH(F1257,Full1!D:D,0))</f>
        <v>58.6</v>
      </c>
      <c r="Q1257" s="6">
        <f t="shared" si="39"/>
        <v>0</v>
      </c>
    </row>
    <row r="1258" spans="1:17" hidden="1" x14ac:dyDescent="0.25">
      <c r="A1258" s="2">
        <v>4</v>
      </c>
      <c r="B1258" s="2">
        <v>32600</v>
      </c>
      <c r="C1258" s="2" t="s">
        <v>505</v>
      </c>
      <c r="D1258" s="2">
        <v>2210201</v>
      </c>
      <c r="E1258" s="2" t="s">
        <v>505</v>
      </c>
      <c r="F1258" s="2" t="str">
        <f t="shared" si="38"/>
        <v>4326002210201</v>
      </c>
      <c r="G1258" s="2" t="s">
        <v>225</v>
      </c>
      <c r="H1258" s="4">
        <v>6500</v>
      </c>
      <c r="I1258" s="4">
        <v>149.44999999999999</v>
      </c>
      <c r="J1258" s="4">
        <v>6649.45</v>
      </c>
      <c r="K1258" s="4">
        <v>21649.45</v>
      </c>
      <c r="L1258" s="4">
        <v>13347.97</v>
      </c>
      <c r="M1258" s="4">
        <v>13347.97</v>
      </c>
      <c r="N1258" s="4">
        <v>0</v>
      </c>
      <c r="O1258" s="4">
        <v>-6698.52</v>
      </c>
      <c r="P1258">
        <f>INDEX(Full1!J:J,MATCH(F1258,Full1!D:D,0))</f>
        <v>13347.97</v>
      </c>
      <c r="Q1258" s="6">
        <f t="shared" si="39"/>
        <v>0</v>
      </c>
    </row>
    <row r="1259" spans="1:17" hidden="1" x14ac:dyDescent="0.25">
      <c r="A1259" s="2">
        <v>4</v>
      </c>
      <c r="B1259" s="2">
        <v>32603</v>
      </c>
      <c r="C1259" s="2" t="s">
        <v>505</v>
      </c>
      <c r="D1259" s="2">
        <v>2120000</v>
      </c>
      <c r="E1259" s="2" t="s">
        <v>505</v>
      </c>
      <c r="F1259" s="2" t="str">
        <f t="shared" si="38"/>
        <v>4326032120000</v>
      </c>
      <c r="G1259" s="2" t="s">
        <v>191</v>
      </c>
      <c r="H1259" s="4">
        <v>1500</v>
      </c>
      <c r="I1259" s="4">
        <v>0</v>
      </c>
      <c r="J1259" s="4">
        <v>1500</v>
      </c>
      <c r="K1259" s="4">
        <v>1524.29</v>
      </c>
      <c r="L1259" s="4">
        <v>1524.29</v>
      </c>
      <c r="M1259" s="4">
        <v>1524.29</v>
      </c>
      <c r="N1259" s="4">
        <v>0</v>
      </c>
      <c r="O1259" s="4">
        <v>-24.29</v>
      </c>
      <c r="P1259">
        <f>INDEX(Full1!J:J,MATCH(F1259,Full1!D:D,0))</f>
        <v>1524.29</v>
      </c>
      <c r="Q1259" s="6">
        <f t="shared" si="39"/>
        <v>0</v>
      </c>
    </row>
    <row r="1260" spans="1:17" hidden="1" x14ac:dyDescent="0.25">
      <c r="A1260" s="2">
        <v>4</v>
      </c>
      <c r="B1260" s="2">
        <v>32603</v>
      </c>
      <c r="C1260" s="2" t="s">
        <v>505</v>
      </c>
      <c r="D1260" s="2">
        <v>2130001</v>
      </c>
      <c r="E1260" s="2" t="s">
        <v>505</v>
      </c>
      <c r="F1260" s="2" t="str">
        <f t="shared" si="38"/>
        <v>4326032130001</v>
      </c>
      <c r="G1260" s="2" t="s">
        <v>74</v>
      </c>
      <c r="H1260" s="4">
        <v>500</v>
      </c>
      <c r="I1260" s="4">
        <v>0</v>
      </c>
      <c r="J1260" s="4">
        <v>500</v>
      </c>
      <c r="K1260" s="4">
        <v>140.41999999999999</v>
      </c>
      <c r="L1260" s="4">
        <v>140.41999999999999</v>
      </c>
      <c r="M1260" s="4">
        <v>140.41999999999999</v>
      </c>
      <c r="N1260" s="4">
        <v>0</v>
      </c>
      <c r="O1260" s="4">
        <v>359.58</v>
      </c>
      <c r="P1260">
        <f>INDEX(Full1!J:J,MATCH(F1260,Full1!D:D,0))</f>
        <v>140.41999999999999</v>
      </c>
      <c r="Q1260" s="6">
        <f t="shared" si="39"/>
        <v>0</v>
      </c>
    </row>
    <row r="1261" spans="1:17" hidden="1" x14ac:dyDescent="0.25">
      <c r="A1261" s="2">
        <v>4</v>
      </c>
      <c r="B1261" s="2">
        <v>32603</v>
      </c>
      <c r="C1261" s="2" t="s">
        <v>505</v>
      </c>
      <c r="D1261" s="2">
        <v>2210001</v>
      </c>
      <c r="E1261" s="2" t="s">
        <v>505</v>
      </c>
      <c r="F1261" s="2" t="str">
        <f t="shared" si="38"/>
        <v>4326032210001</v>
      </c>
      <c r="G1261" s="2" t="s">
        <v>192</v>
      </c>
      <c r="H1261" s="4">
        <v>5000</v>
      </c>
      <c r="I1261" s="4">
        <v>2.6</v>
      </c>
      <c r="J1261" s="4">
        <v>5002.6000000000004</v>
      </c>
      <c r="K1261" s="4">
        <v>8212.82</v>
      </c>
      <c r="L1261" s="4">
        <v>5507.08</v>
      </c>
      <c r="M1261" s="4">
        <v>5507.08</v>
      </c>
      <c r="N1261" s="4">
        <v>0</v>
      </c>
      <c r="O1261" s="4">
        <v>-504.48</v>
      </c>
      <c r="P1261">
        <f>INDEX(Full1!J:J,MATCH(F1261,Full1!D:D,0))</f>
        <v>5507.08</v>
      </c>
      <c r="Q1261" s="6">
        <f t="shared" si="39"/>
        <v>0</v>
      </c>
    </row>
    <row r="1262" spans="1:17" hidden="1" x14ac:dyDescent="0.25">
      <c r="A1262" s="2">
        <v>4</v>
      </c>
      <c r="B1262" s="2">
        <v>32603</v>
      </c>
      <c r="C1262" s="2" t="s">
        <v>505</v>
      </c>
      <c r="D1262" s="2">
        <v>2210101</v>
      </c>
      <c r="E1262" s="2" t="s">
        <v>505</v>
      </c>
      <c r="F1262" s="2" t="str">
        <f t="shared" si="38"/>
        <v>4326032210101</v>
      </c>
      <c r="G1262" s="2" t="s">
        <v>193</v>
      </c>
      <c r="H1262" s="4">
        <v>500</v>
      </c>
      <c r="I1262" s="4">
        <v>0</v>
      </c>
      <c r="J1262" s="4">
        <v>500</v>
      </c>
      <c r="K1262" s="4">
        <v>65.12</v>
      </c>
      <c r="L1262" s="4">
        <v>65.12</v>
      </c>
      <c r="M1262" s="4">
        <v>65.12</v>
      </c>
      <c r="N1262" s="4">
        <v>0</v>
      </c>
      <c r="O1262" s="4">
        <v>434.88</v>
      </c>
      <c r="P1262">
        <f>INDEX(Full1!J:J,MATCH(F1262,Full1!D:D,0))</f>
        <v>65.12</v>
      </c>
      <c r="Q1262" s="6">
        <f t="shared" si="39"/>
        <v>0</v>
      </c>
    </row>
    <row r="1263" spans="1:17" hidden="1" x14ac:dyDescent="0.25">
      <c r="A1263" s="2">
        <v>4</v>
      </c>
      <c r="B1263" s="2">
        <v>32603</v>
      </c>
      <c r="C1263" s="2" t="s">
        <v>505</v>
      </c>
      <c r="D1263" s="2">
        <v>2210301</v>
      </c>
      <c r="E1263" s="2" t="s">
        <v>505</v>
      </c>
      <c r="F1263" s="2" t="str">
        <f t="shared" si="38"/>
        <v>4326032210301</v>
      </c>
      <c r="G1263" s="2" t="s">
        <v>194</v>
      </c>
      <c r="H1263" s="4">
        <v>6000</v>
      </c>
      <c r="I1263" s="4">
        <v>580.92999999999995</v>
      </c>
      <c r="J1263" s="4">
        <v>6580.93</v>
      </c>
      <c r="K1263" s="4">
        <v>3780</v>
      </c>
      <c r="L1263" s="4">
        <v>2881.13</v>
      </c>
      <c r="M1263" s="4">
        <v>2881.13</v>
      </c>
      <c r="N1263" s="4">
        <v>0</v>
      </c>
      <c r="O1263" s="4">
        <v>3699.8</v>
      </c>
      <c r="P1263">
        <f>INDEX(Full1!J:J,MATCH(F1263,Full1!D:D,0))</f>
        <v>2881.13</v>
      </c>
      <c r="Q1263" s="6">
        <f t="shared" si="39"/>
        <v>0</v>
      </c>
    </row>
    <row r="1264" spans="1:17" hidden="1" x14ac:dyDescent="0.25">
      <c r="A1264" s="2">
        <v>4</v>
      </c>
      <c r="B1264" s="2">
        <v>32701</v>
      </c>
      <c r="C1264" s="2" t="s">
        <v>505</v>
      </c>
      <c r="D1264" s="2">
        <v>2120000</v>
      </c>
      <c r="E1264" s="2" t="s">
        <v>505</v>
      </c>
      <c r="F1264" s="2" t="str">
        <f t="shared" si="38"/>
        <v>4327012120000</v>
      </c>
      <c r="G1264" s="2" t="s">
        <v>191</v>
      </c>
      <c r="H1264" s="4">
        <v>600</v>
      </c>
      <c r="I1264" s="4">
        <v>0</v>
      </c>
      <c r="J1264" s="4">
        <v>600</v>
      </c>
      <c r="K1264" s="4">
        <v>0</v>
      </c>
      <c r="L1264" s="4">
        <v>0</v>
      </c>
      <c r="M1264" s="4">
        <v>0</v>
      </c>
      <c r="N1264" s="4">
        <v>0</v>
      </c>
      <c r="O1264" s="4">
        <v>600</v>
      </c>
      <c r="P1264">
        <f>INDEX(Full1!J:J,MATCH(F1264,Full1!D:D,0))</f>
        <v>0</v>
      </c>
      <c r="Q1264" s="6">
        <f t="shared" si="39"/>
        <v>0</v>
      </c>
    </row>
    <row r="1265" spans="1:17" hidden="1" x14ac:dyDescent="0.25">
      <c r="A1265" s="2">
        <v>4</v>
      </c>
      <c r="B1265" s="2">
        <v>32701</v>
      </c>
      <c r="C1265" s="2" t="s">
        <v>505</v>
      </c>
      <c r="D1265" s="2">
        <v>2130001</v>
      </c>
      <c r="E1265" s="2" t="s">
        <v>505</v>
      </c>
      <c r="F1265" s="2" t="str">
        <f t="shared" si="38"/>
        <v>4327012130001</v>
      </c>
      <c r="G1265" s="2" t="s">
        <v>74</v>
      </c>
      <c r="H1265" s="4">
        <v>1000</v>
      </c>
      <c r="I1265" s="4">
        <v>0</v>
      </c>
      <c r="J1265" s="4">
        <v>1000</v>
      </c>
      <c r="K1265" s="4">
        <v>114.79</v>
      </c>
      <c r="L1265" s="4">
        <v>114.79</v>
      </c>
      <c r="M1265" s="4">
        <v>114.79</v>
      </c>
      <c r="N1265" s="4">
        <v>0</v>
      </c>
      <c r="O1265" s="4">
        <v>885.21</v>
      </c>
      <c r="P1265">
        <f>INDEX(Full1!J:J,MATCH(F1265,Full1!D:D,0))</f>
        <v>114.79</v>
      </c>
      <c r="Q1265" s="6">
        <f t="shared" si="39"/>
        <v>0</v>
      </c>
    </row>
    <row r="1266" spans="1:17" hidden="1" x14ac:dyDescent="0.25">
      <c r="A1266" s="2">
        <v>4</v>
      </c>
      <c r="B1266" s="2">
        <v>32701</v>
      </c>
      <c r="C1266" s="2" t="s">
        <v>505</v>
      </c>
      <c r="D1266" s="2">
        <v>2210001</v>
      </c>
      <c r="E1266" s="2" t="s">
        <v>505</v>
      </c>
      <c r="F1266" s="2" t="str">
        <f t="shared" si="38"/>
        <v>4327012210001</v>
      </c>
      <c r="G1266" s="2" t="s">
        <v>192</v>
      </c>
      <c r="H1266" s="4">
        <v>6500</v>
      </c>
      <c r="I1266" s="4">
        <v>2476.77</v>
      </c>
      <c r="J1266" s="4">
        <v>8976.77</v>
      </c>
      <c r="K1266" s="4">
        <v>8854.2199999999993</v>
      </c>
      <c r="L1266" s="4">
        <v>2533.98</v>
      </c>
      <c r="M1266" s="4">
        <v>2533.98</v>
      </c>
      <c r="N1266" s="4">
        <v>0</v>
      </c>
      <c r="O1266" s="4">
        <v>6442.79</v>
      </c>
      <c r="P1266">
        <f>INDEX(Full1!J:J,MATCH(F1266,Full1!D:D,0))</f>
        <v>2533.98</v>
      </c>
      <c r="Q1266" s="6">
        <f t="shared" si="39"/>
        <v>0</v>
      </c>
    </row>
    <row r="1267" spans="1:17" hidden="1" x14ac:dyDescent="0.25">
      <c r="A1267" s="2">
        <v>4</v>
      </c>
      <c r="B1267" s="2">
        <v>32701</v>
      </c>
      <c r="C1267" s="2" t="s">
        <v>505</v>
      </c>
      <c r="D1267" s="2">
        <v>2210201</v>
      </c>
      <c r="E1267" s="2" t="s">
        <v>505</v>
      </c>
      <c r="F1267" s="2" t="str">
        <f t="shared" si="38"/>
        <v>4327012210201</v>
      </c>
      <c r="G1267" s="2" t="s">
        <v>225</v>
      </c>
      <c r="H1267" s="4">
        <v>6500</v>
      </c>
      <c r="I1267" s="4">
        <v>2973.89</v>
      </c>
      <c r="J1267" s="4">
        <v>9473.89</v>
      </c>
      <c r="K1267" s="4">
        <v>23973.89</v>
      </c>
      <c r="L1267" s="4">
        <v>11831.69</v>
      </c>
      <c r="M1267" s="4">
        <v>11831.69</v>
      </c>
      <c r="N1267" s="4">
        <v>0</v>
      </c>
      <c r="O1267" s="4">
        <v>-2357.8000000000002</v>
      </c>
      <c r="P1267">
        <f>INDEX(Full1!J:J,MATCH(F1267,Full1!D:D,0))</f>
        <v>11831.69</v>
      </c>
      <c r="Q1267" s="6">
        <f t="shared" si="39"/>
        <v>0</v>
      </c>
    </row>
    <row r="1268" spans="1:17" hidden="1" x14ac:dyDescent="0.25">
      <c r="A1268" s="2">
        <v>4</v>
      </c>
      <c r="B1268" s="2">
        <v>32702</v>
      </c>
      <c r="C1268" s="2" t="s">
        <v>505</v>
      </c>
      <c r="D1268" s="2">
        <v>2120000</v>
      </c>
      <c r="E1268" s="2" t="s">
        <v>505</v>
      </c>
      <c r="F1268" s="2" t="str">
        <f t="shared" si="38"/>
        <v>4327022120000</v>
      </c>
      <c r="G1268" s="2" t="s">
        <v>191</v>
      </c>
      <c r="H1268" s="4">
        <v>1000</v>
      </c>
      <c r="I1268" s="4">
        <v>0</v>
      </c>
      <c r="J1268" s="4">
        <v>1000</v>
      </c>
      <c r="K1268" s="4">
        <v>809.81</v>
      </c>
      <c r="L1268" s="4">
        <v>809.81</v>
      </c>
      <c r="M1268" s="4">
        <v>809.81</v>
      </c>
      <c r="N1268" s="4">
        <v>0</v>
      </c>
      <c r="O1268" s="4">
        <v>190.19</v>
      </c>
      <c r="P1268">
        <f>INDEX(Full1!J:J,MATCH(F1268,Full1!D:D,0))</f>
        <v>809.81</v>
      </c>
      <c r="Q1268" s="6">
        <f t="shared" si="39"/>
        <v>0</v>
      </c>
    </row>
    <row r="1269" spans="1:17" hidden="1" x14ac:dyDescent="0.25">
      <c r="A1269" s="2">
        <v>4</v>
      </c>
      <c r="B1269" s="2">
        <v>32702</v>
      </c>
      <c r="C1269" s="2" t="s">
        <v>505</v>
      </c>
      <c r="D1269" s="2">
        <v>2130001</v>
      </c>
      <c r="E1269" s="2" t="s">
        <v>505</v>
      </c>
      <c r="F1269" s="2" t="str">
        <f t="shared" si="38"/>
        <v>4327022130001</v>
      </c>
      <c r="G1269" s="2" t="s">
        <v>74</v>
      </c>
      <c r="H1269" s="4">
        <v>2000</v>
      </c>
      <c r="I1269" s="4">
        <v>0</v>
      </c>
      <c r="J1269" s="4">
        <v>2000</v>
      </c>
      <c r="K1269" s="4">
        <v>26.41</v>
      </c>
      <c r="L1269" s="4">
        <v>26.41</v>
      </c>
      <c r="M1269" s="4">
        <v>26.41</v>
      </c>
      <c r="N1269" s="4">
        <v>0</v>
      </c>
      <c r="O1269" s="4">
        <v>1973.59</v>
      </c>
      <c r="P1269">
        <f>INDEX(Full1!J:J,MATCH(F1269,Full1!D:D,0))</f>
        <v>26.41</v>
      </c>
      <c r="Q1269" s="6">
        <f t="shared" si="39"/>
        <v>0</v>
      </c>
    </row>
    <row r="1270" spans="1:17" hidden="1" x14ac:dyDescent="0.25">
      <c r="A1270" s="2">
        <v>4</v>
      </c>
      <c r="B1270" s="2">
        <v>32702</v>
      </c>
      <c r="C1270" s="2" t="s">
        <v>505</v>
      </c>
      <c r="D1270" s="2">
        <v>2210001</v>
      </c>
      <c r="E1270" s="2" t="s">
        <v>505</v>
      </c>
      <c r="F1270" s="2" t="str">
        <f t="shared" si="38"/>
        <v>4327022210001</v>
      </c>
      <c r="G1270" s="2" t="s">
        <v>227</v>
      </c>
      <c r="H1270" s="4">
        <v>18200</v>
      </c>
      <c r="I1270" s="4">
        <v>11788.37</v>
      </c>
      <c r="J1270" s="4">
        <v>29988.37</v>
      </c>
      <c r="K1270" s="4">
        <v>12260.49</v>
      </c>
      <c r="L1270" s="4">
        <v>2846.34</v>
      </c>
      <c r="M1270" s="4">
        <v>2846.34</v>
      </c>
      <c r="N1270" s="4">
        <v>0</v>
      </c>
      <c r="O1270" s="4">
        <v>27142.03</v>
      </c>
      <c r="P1270">
        <f>INDEX(Full1!J:J,MATCH(F1270,Full1!D:D,0))</f>
        <v>2846.34</v>
      </c>
      <c r="Q1270" s="6">
        <f t="shared" si="39"/>
        <v>0</v>
      </c>
    </row>
    <row r="1271" spans="1:17" hidden="1" x14ac:dyDescent="0.25">
      <c r="A1271" s="2">
        <v>4</v>
      </c>
      <c r="B1271" s="2">
        <v>32702</v>
      </c>
      <c r="C1271" s="2" t="s">
        <v>505</v>
      </c>
      <c r="D1271" s="2">
        <v>2210101</v>
      </c>
      <c r="E1271" s="2" t="s">
        <v>505</v>
      </c>
      <c r="F1271" s="2" t="str">
        <f t="shared" si="38"/>
        <v>4327022210101</v>
      </c>
      <c r="G1271" s="2" t="s">
        <v>193</v>
      </c>
      <c r="H1271" s="4">
        <v>1250</v>
      </c>
      <c r="I1271" s="4">
        <v>0</v>
      </c>
      <c r="J1271" s="4">
        <v>1250</v>
      </c>
      <c r="K1271" s="4">
        <v>43.95</v>
      </c>
      <c r="L1271" s="4">
        <v>43.95</v>
      </c>
      <c r="M1271" s="4">
        <v>43.95</v>
      </c>
      <c r="N1271" s="4">
        <v>0</v>
      </c>
      <c r="O1271" s="4">
        <v>1206.05</v>
      </c>
      <c r="P1271">
        <f>INDEX(Full1!J:J,MATCH(F1271,Full1!D:D,0))</f>
        <v>43.95</v>
      </c>
      <c r="Q1271" s="6">
        <f t="shared" si="39"/>
        <v>0</v>
      </c>
    </row>
    <row r="1272" spans="1:17" hidden="1" x14ac:dyDescent="0.25">
      <c r="A1272" s="2">
        <v>4</v>
      </c>
      <c r="B1272" s="2">
        <v>33000</v>
      </c>
      <c r="C1272" s="2" t="s">
        <v>505</v>
      </c>
      <c r="D1272" s="2">
        <v>2120000</v>
      </c>
      <c r="E1272" s="2" t="s">
        <v>505</v>
      </c>
      <c r="F1272" s="2" t="str">
        <f t="shared" si="38"/>
        <v>4330002120000</v>
      </c>
      <c r="G1272" s="2" t="s">
        <v>191</v>
      </c>
      <c r="H1272" s="4">
        <v>500</v>
      </c>
      <c r="I1272" s="4">
        <v>0</v>
      </c>
      <c r="J1272" s="4">
        <v>500</v>
      </c>
      <c r="K1272" s="4">
        <v>0</v>
      </c>
      <c r="L1272" s="4">
        <v>0</v>
      </c>
      <c r="M1272" s="4">
        <v>0</v>
      </c>
      <c r="N1272" s="4">
        <v>0</v>
      </c>
      <c r="O1272" s="4">
        <v>500</v>
      </c>
      <c r="P1272">
        <f>INDEX(Full1!J:J,MATCH(F1272,Full1!D:D,0))</f>
        <v>0</v>
      </c>
      <c r="Q1272" s="6">
        <f t="shared" si="39"/>
        <v>0</v>
      </c>
    </row>
    <row r="1273" spans="1:17" hidden="1" x14ac:dyDescent="0.25">
      <c r="A1273" s="2">
        <v>4</v>
      </c>
      <c r="B1273" s="2">
        <v>33000</v>
      </c>
      <c r="C1273" s="2" t="s">
        <v>505</v>
      </c>
      <c r="D1273" s="2">
        <v>2130001</v>
      </c>
      <c r="E1273" s="2" t="s">
        <v>505</v>
      </c>
      <c r="F1273" s="2" t="str">
        <f t="shared" si="38"/>
        <v>4330002130001</v>
      </c>
      <c r="G1273" s="2" t="s">
        <v>74</v>
      </c>
      <c r="H1273" s="4">
        <v>2000</v>
      </c>
      <c r="I1273" s="4">
        <v>0</v>
      </c>
      <c r="J1273" s="4">
        <v>2000</v>
      </c>
      <c r="K1273" s="4">
        <v>352.37</v>
      </c>
      <c r="L1273" s="4">
        <v>352.37</v>
      </c>
      <c r="M1273" s="4">
        <v>352.37</v>
      </c>
      <c r="N1273" s="4">
        <v>0</v>
      </c>
      <c r="O1273" s="4">
        <v>1647.63</v>
      </c>
      <c r="P1273">
        <f>INDEX(Full1!J:J,MATCH(F1273,Full1!D:D,0))</f>
        <v>352.37</v>
      </c>
      <c r="Q1273" s="6">
        <f t="shared" si="39"/>
        <v>0</v>
      </c>
    </row>
    <row r="1274" spans="1:17" hidden="1" x14ac:dyDescent="0.25">
      <c r="A1274" s="2">
        <v>4</v>
      </c>
      <c r="B1274" s="2">
        <v>33000</v>
      </c>
      <c r="C1274" s="2" t="s">
        <v>505</v>
      </c>
      <c r="D1274" s="2">
        <v>2210001</v>
      </c>
      <c r="E1274" s="2" t="s">
        <v>505</v>
      </c>
      <c r="F1274" s="2" t="str">
        <f t="shared" si="38"/>
        <v>4330002210001</v>
      </c>
      <c r="G1274" s="2" t="s">
        <v>192</v>
      </c>
      <c r="H1274" s="4">
        <v>11000</v>
      </c>
      <c r="I1274" s="4">
        <v>6944.49</v>
      </c>
      <c r="J1274" s="4">
        <v>17944.490000000002</v>
      </c>
      <c r="K1274" s="4">
        <v>18234.16</v>
      </c>
      <c r="L1274" s="4">
        <v>2371.7800000000002</v>
      </c>
      <c r="M1274" s="4">
        <v>2371.7800000000002</v>
      </c>
      <c r="N1274" s="4">
        <v>0</v>
      </c>
      <c r="O1274" s="4">
        <v>15572.71</v>
      </c>
      <c r="P1274">
        <f>INDEX(Full1!J:J,MATCH(F1274,Full1!D:D,0))</f>
        <v>2371.7800000000002</v>
      </c>
      <c r="Q1274" s="6">
        <f t="shared" si="39"/>
        <v>0</v>
      </c>
    </row>
    <row r="1275" spans="1:17" hidden="1" x14ac:dyDescent="0.25">
      <c r="A1275" s="2">
        <v>4</v>
      </c>
      <c r="B1275" s="2">
        <v>33000</v>
      </c>
      <c r="C1275" s="2" t="s">
        <v>505</v>
      </c>
      <c r="D1275" s="2">
        <v>2210101</v>
      </c>
      <c r="E1275" s="2" t="s">
        <v>505</v>
      </c>
      <c r="F1275" s="2" t="str">
        <f t="shared" si="38"/>
        <v>4330002210101</v>
      </c>
      <c r="G1275" s="2" t="s">
        <v>193</v>
      </c>
      <c r="H1275" s="4">
        <v>100</v>
      </c>
      <c r="I1275" s="4">
        <v>0</v>
      </c>
      <c r="J1275" s="4">
        <v>100</v>
      </c>
      <c r="K1275" s="4">
        <v>137.4</v>
      </c>
      <c r="L1275" s="4">
        <v>137.4</v>
      </c>
      <c r="M1275" s="4">
        <v>137.4</v>
      </c>
      <c r="N1275" s="4">
        <v>0</v>
      </c>
      <c r="O1275" s="4">
        <v>-37.4</v>
      </c>
      <c r="P1275">
        <f>INDEX(Full1!J:J,MATCH(F1275,Full1!D:D,0))</f>
        <v>137.4</v>
      </c>
      <c r="Q1275" s="6">
        <f t="shared" si="39"/>
        <v>0</v>
      </c>
    </row>
    <row r="1276" spans="1:17" hidden="1" x14ac:dyDescent="0.25">
      <c r="A1276" s="2">
        <v>4</v>
      </c>
      <c r="B1276" s="2">
        <v>33000</v>
      </c>
      <c r="C1276" s="2" t="s">
        <v>505</v>
      </c>
      <c r="D1276" s="2">
        <v>2210201</v>
      </c>
      <c r="E1276" s="2" t="s">
        <v>505</v>
      </c>
      <c r="F1276" s="2" t="str">
        <f t="shared" si="38"/>
        <v>4330002210201</v>
      </c>
      <c r="G1276" s="2" t="s">
        <v>225</v>
      </c>
      <c r="H1276" s="4">
        <v>5251.66</v>
      </c>
      <c r="I1276" s="4">
        <v>5990.59</v>
      </c>
      <c r="J1276" s="4">
        <v>11242.25</v>
      </c>
      <c r="K1276" s="4">
        <v>15242.25</v>
      </c>
      <c r="L1276" s="4">
        <v>2851.82</v>
      </c>
      <c r="M1276" s="4">
        <v>2851.82</v>
      </c>
      <c r="N1276" s="4">
        <v>0</v>
      </c>
      <c r="O1276" s="4">
        <v>8390.43</v>
      </c>
      <c r="P1276">
        <f>INDEX(Full1!J:J,MATCH(F1276,Full1!D:D,0))</f>
        <v>2851.82</v>
      </c>
      <c r="Q1276" s="6">
        <f t="shared" si="39"/>
        <v>0</v>
      </c>
    </row>
    <row r="1277" spans="1:17" hidden="1" x14ac:dyDescent="0.25">
      <c r="A1277" s="2">
        <v>4</v>
      </c>
      <c r="B1277" s="2">
        <v>33210</v>
      </c>
      <c r="C1277" s="2" t="s">
        <v>505</v>
      </c>
      <c r="D1277" s="2">
        <v>2120000</v>
      </c>
      <c r="E1277" s="2" t="s">
        <v>505</v>
      </c>
      <c r="F1277" s="2" t="str">
        <f t="shared" si="38"/>
        <v>4332102120000</v>
      </c>
      <c r="G1277" s="2" t="s">
        <v>191</v>
      </c>
      <c r="H1277" s="4">
        <v>2000</v>
      </c>
      <c r="I1277" s="4">
        <v>0</v>
      </c>
      <c r="J1277" s="4">
        <v>2000</v>
      </c>
      <c r="K1277" s="4">
        <v>1679.37</v>
      </c>
      <c r="L1277" s="4">
        <v>1679.37</v>
      </c>
      <c r="M1277" s="4">
        <v>1679.37</v>
      </c>
      <c r="N1277" s="4">
        <v>0</v>
      </c>
      <c r="O1277" s="4">
        <v>320.63</v>
      </c>
      <c r="P1277">
        <f>INDEX(Full1!J:J,MATCH(F1277,Full1!D:D,0))</f>
        <v>1679.37</v>
      </c>
      <c r="Q1277" s="6">
        <f t="shared" si="39"/>
        <v>0</v>
      </c>
    </row>
    <row r="1278" spans="1:17" hidden="1" x14ac:dyDescent="0.25">
      <c r="A1278" s="2">
        <v>4</v>
      </c>
      <c r="B1278" s="2">
        <v>33210</v>
      </c>
      <c r="C1278" s="2" t="s">
        <v>505</v>
      </c>
      <c r="D1278" s="2">
        <v>2130001</v>
      </c>
      <c r="E1278" s="2" t="s">
        <v>505</v>
      </c>
      <c r="F1278" s="2" t="str">
        <f t="shared" si="38"/>
        <v>4332102130001</v>
      </c>
      <c r="G1278" s="2" t="s">
        <v>74</v>
      </c>
      <c r="H1278" s="4">
        <v>2500</v>
      </c>
      <c r="I1278" s="4">
        <v>77.930000000000007</v>
      </c>
      <c r="J1278" s="4">
        <v>2577.9299999999998</v>
      </c>
      <c r="K1278" s="4">
        <v>2373.31</v>
      </c>
      <c r="L1278" s="4">
        <v>1983.73</v>
      </c>
      <c r="M1278" s="4">
        <v>1983.73</v>
      </c>
      <c r="N1278" s="4">
        <v>0</v>
      </c>
      <c r="O1278" s="4">
        <v>594.20000000000005</v>
      </c>
      <c r="P1278">
        <f>INDEX(Full1!J:J,MATCH(F1278,Full1!D:D,0))</f>
        <v>1983.73</v>
      </c>
      <c r="Q1278" s="6">
        <f t="shared" si="39"/>
        <v>0</v>
      </c>
    </row>
    <row r="1279" spans="1:17" hidden="1" x14ac:dyDescent="0.25">
      <c r="A1279" s="2">
        <v>4</v>
      </c>
      <c r="B1279" s="2">
        <v>33210</v>
      </c>
      <c r="C1279" s="2" t="s">
        <v>505</v>
      </c>
      <c r="D1279" s="2">
        <v>2210001</v>
      </c>
      <c r="E1279" s="2" t="s">
        <v>505</v>
      </c>
      <c r="F1279" s="2" t="str">
        <f t="shared" si="38"/>
        <v>4332102210001</v>
      </c>
      <c r="G1279" s="2" t="s">
        <v>192</v>
      </c>
      <c r="H1279" s="4">
        <v>12500</v>
      </c>
      <c r="I1279" s="4">
        <v>1038.22</v>
      </c>
      <c r="J1279" s="4">
        <v>13538.22</v>
      </c>
      <c r="K1279" s="4">
        <v>15487.64</v>
      </c>
      <c r="L1279" s="4">
        <v>9453.25</v>
      </c>
      <c r="M1279" s="4">
        <v>9453.25</v>
      </c>
      <c r="N1279" s="4">
        <v>0</v>
      </c>
      <c r="O1279" s="4">
        <v>4084.97</v>
      </c>
      <c r="P1279">
        <f>INDEX(Full1!J:J,MATCH(F1279,Full1!D:D,0))</f>
        <v>9453.25</v>
      </c>
      <c r="Q1279" s="6">
        <f t="shared" si="39"/>
        <v>0</v>
      </c>
    </row>
    <row r="1280" spans="1:17" hidden="1" x14ac:dyDescent="0.25">
      <c r="A1280" s="2">
        <v>4</v>
      </c>
      <c r="B1280" s="2">
        <v>33210</v>
      </c>
      <c r="C1280" s="2" t="s">
        <v>505</v>
      </c>
      <c r="D1280" s="2">
        <v>2210101</v>
      </c>
      <c r="E1280" s="2" t="s">
        <v>505</v>
      </c>
      <c r="F1280" s="2" t="str">
        <f t="shared" si="38"/>
        <v>4332102210101</v>
      </c>
      <c r="G1280" s="2" t="s">
        <v>193</v>
      </c>
      <c r="H1280" s="4">
        <v>300</v>
      </c>
      <c r="I1280" s="4">
        <v>0</v>
      </c>
      <c r="J1280" s="4">
        <v>300</v>
      </c>
      <c r="K1280" s="4">
        <v>543.82000000000005</v>
      </c>
      <c r="L1280" s="4">
        <v>543.82000000000005</v>
      </c>
      <c r="M1280" s="4">
        <v>543.82000000000005</v>
      </c>
      <c r="N1280" s="4">
        <v>0</v>
      </c>
      <c r="O1280" s="4">
        <v>-243.82</v>
      </c>
      <c r="P1280">
        <f>INDEX(Full1!J:J,MATCH(F1280,Full1!D:D,0))</f>
        <v>543.82000000000005</v>
      </c>
      <c r="Q1280" s="6">
        <f t="shared" si="39"/>
        <v>0</v>
      </c>
    </row>
    <row r="1281" spans="1:17" hidden="1" x14ac:dyDescent="0.25">
      <c r="A1281" s="2">
        <v>4</v>
      </c>
      <c r="B1281" s="2">
        <v>33210</v>
      </c>
      <c r="C1281" s="2" t="s">
        <v>505</v>
      </c>
      <c r="D1281" s="2">
        <v>2210301</v>
      </c>
      <c r="E1281" s="2" t="s">
        <v>505</v>
      </c>
      <c r="F1281" s="2" t="str">
        <f t="shared" si="38"/>
        <v>4332102210301</v>
      </c>
      <c r="G1281" s="2" t="s">
        <v>194</v>
      </c>
      <c r="H1281" s="4">
        <v>5000</v>
      </c>
      <c r="I1281" s="4">
        <v>36.619999999999997</v>
      </c>
      <c r="J1281" s="4">
        <v>5036.62</v>
      </c>
      <c r="K1281" s="4">
        <v>7784.39</v>
      </c>
      <c r="L1281" s="4">
        <v>7706.6</v>
      </c>
      <c r="M1281" s="4">
        <v>7706.6</v>
      </c>
      <c r="N1281" s="4">
        <v>0</v>
      </c>
      <c r="O1281" s="4">
        <v>-2669.98</v>
      </c>
      <c r="P1281">
        <f>INDEX(Full1!J:J,MATCH(F1281,Full1!D:D,0))</f>
        <v>7706.6</v>
      </c>
      <c r="Q1281" s="6">
        <f t="shared" si="39"/>
        <v>0</v>
      </c>
    </row>
    <row r="1282" spans="1:17" hidden="1" x14ac:dyDescent="0.25">
      <c r="A1282" s="2">
        <v>4</v>
      </c>
      <c r="B1282" s="2">
        <v>33220</v>
      </c>
      <c r="C1282" s="2" t="s">
        <v>505</v>
      </c>
      <c r="D1282" s="2">
        <v>2120000</v>
      </c>
      <c r="E1282" s="2" t="s">
        <v>505</v>
      </c>
      <c r="F1282" s="2" t="str">
        <f t="shared" si="38"/>
        <v>4332202120000</v>
      </c>
      <c r="G1282" s="2" t="s">
        <v>191</v>
      </c>
      <c r="H1282" s="4">
        <v>2000</v>
      </c>
      <c r="I1282" s="4">
        <v>0</v>
      </c>
      <c r="J1282" s="4">
        <v>2000</v>
      </c>
      <c r="K1282" s="4">
        <v>1057.83</v>
      </c>
      <c r="L1282" s="4">
        <v>1057.83</v>
      </c>
      <c r="M1282" s="4">
        <v>1057.83</v>
      </c>
      <c r="N1282" s="4">
        <v>0</v>
      </c>
      <c r="O1282" s="4">
        <v>942.17</v>
      </c>
      <c r="P1282">
        <f>INDEX(Full1!J:J,MATCH(F1282,Full1!D:D,0))</f>
        <v>1057.83</v>
      </c>
      <c r="Q1282" s="6">
        <f t="shared" si="39"/>
        <v>0</v>
      </c>
    </row>
    <row r="1283" spans="1:17" hidden="1" x14ac:dyDescent="0.25">
      <c r="A1283" s="2">
        <v>4</v>
      </c>
      <c r="B1283" s="2">
        <v>33220</v>
      </c>
      <c r="C1283" s="2" t="s">
        <v>505</v>
      </c>
      <c r="D1283" s="2">
        <v>2130001</v>
      </c>
      <c r="E1283" s="2" t="s">
        <v>505</v>
      </c>
      <c r="F1283" s="2" t="str">
        <f t="shared" ref="F1283:F1346" si="40">_xlfn.CONCAT(A1283,B1283,D1283)</f>
        <v>4332202130001</v>
      </c>
      <c r="G1283" s="2" t="s">
        <v>74</v>
      </c>
      <c r="H1283" s="4">
        <v>350</v>
      </c>
      <c r="I1283" s="4">
        <v>0</v>
      </c>
      <c r="J1283" s="4">
        <v>350</v>
      </c>
      <c r="K1283" s="4">
        <v>0</v>
      </c>
      <c r="L1283" s="4">
        <v>0</v>
      </c>
      <c r="M1283" s="4">
        <v>0</v>
      </c>
      <c r="N1283" s="4">
        <v>0</v>
      </c>
      <c r="O1283" s="4">
        <v>350</v>
      </c>
      <c r="P1283">
        <f>INDEX(Full1!J:J,MATCH(F1283,Full1!D:D,0))</f>
        <v>0</v>
      </c>
      <c r="Q1283" s="6">
        <f t="shared" ref="Q1283:Q1346" si="41">+L1283-P1283</f>
        <v>0</v>
      </c>
    </row>
    <row r="1284" spans="1:17" hidden="1" x14ac:dyDescent="0.25">
      <c r="A1284" s="2">
        <v>4</v>
      </c>
      <c r="B1284" s="2">
        <v>33220</v>
      </c>
      <c r="C1284" s="2" t="s">
        <v>505</v>
      </c>
      <c r="D1284" s="2">
        <v>2210001</v>
      </c>
      <c r="E1284" s="2" t="s">
        <v>505</v>
      </c>
      <c r="F1284" s="2" t="str">
        <f t="shared" si="40"/>
        <v>4332202210001</v>
      </c>
      <c r="G1284" s="2" t="s">
        <v>192</v>
      </c>
      <c r="H1284" s="4">
        <v>4000</v>
      </c>
      <c r="I1284" s="4">
        <v>3433.3</v>
      </c>
      <c r="J1284" s="4">
        <v>7433.3</v>
      </c>
      <c r="K1284" s="4">
        <v>7637.21</v>
      </c>
      <c r="L1284" s="4">
        <v>1749.56</v>
      </c>
      <c r="M1284" s="4">
        <v>1749.56</v>
      </c>
      <c r="N1284" s="4">
        <v>0</v>
      </c>
      <c r="O1284" s="4">
        <v>5683.74</v>
      </c>
      <c r="P1284">
        <f>INDEX(Full1!J:J,MATCH(F1284,Full1!D:D,0))</f>
        <v>1749.56</v>
      </c>
      <c r="Q1284" s="6">
        <f t="shared" si="41"/>
        <v>0</v>
      </c>
    </row>
    <row r="1285" spans="1:17" hidden="1" x14ac:dyDescent="0.25">
      <c r="A1285" s="2">
        <v>4</v>
      </c>
      <c r="B1285" s="2">
        <v>33220</v>
      </c>
      <c r="C1285" s="2" t="s">
        <v>505</v>
      </c>
      <c r="D1285" s="2">
        <v>2210101</v>
      </c>
      <c r="E1285" s="2" t="s">
        <v>505</v>
      </c>
      <c r="F1285" s="2" t="str">
        <f t="shared" si="40"/>
        <v>4332202210101</v>
      </c>
      <c r="G1285" s="2" t="s">
        <v>193</v>
      </c>
      <c r="H1285" s="4">
        <v>100</v>
      </c>
      <c r="I1285" s="4">
        <v>0</v>
      </c>
      <c r="J1285" s="4">
        <v>100</v>
      </c>
      <c r="K1285" s="4">
        <v>60.23</v>
      </c>
      <c r="L1285" s="4">
        <v>60.23</v>
      </c>
      <c r="M1285" s="4">
        <v>60.23</v>
      </c>
      <c r="N1285" s="4">
        <v>0</v>
      </c>
      <c r="O1285" s="4">
        <v>39.770000000000003</v>
      </c>
      <c r="P1285">
        <f>INDEX(Full1!J:J,MATCH(F1285,Full1!D:D,0))</f>
        <v>60.23</v>
      </c>
      <c r="Q1285" s="6">
        <f t="shared" si="41"/>
        <v>0</v>
      </c>
    </row>
    <row r="1286" spans="1:17" hidden="1" x14ac:dyDescent="0.25">
      <c r="A1286" s="2">
        <v>4</v>
      </c>
      <c r="B1286" s="2">
        <v>33220</v>
      </c>
      <c r="C1286" s="2" t="s">
        <v>505</v>
      </c>
      <c r="D1286" s="2">
        <v>2210201</v>
      </c>
      <c r="E1286" s="2" t="s">
        <v>505</v>
      </c>
      <c r="F1286" s="2" t="str">
        <f t="shared" si="40"/>
        <v>4332202210201</v>
      </c>
      <c r="G1286" s="2" t="s">
        <v>225</v>
      </c>
      <c r="H1286" s="4">
        <v>7000</v>
      </c>
      <c r="I1286" s="4">
        <v>9055.42</v>
      </c>
      <c r="J1286" s="4">
        <v>16055.42</v>
      </c>
      <c r="K1286" s="4">
        <v>19055.419999999998</v>
      </c>
      <c r="L1286" s="4">
        <v>5048.41</v>
      </c>
      <c r="M1286" s="4">
        <v>5048.41</v>
      </c>
      <c r="N1286" s="4">
        <v>0</v>
      </c>
      <c r="O1286" s="4">
        <v>11007.01</v>
      </c>
      <c r="P1286">
        <f>INDEX(Full1!J:J,MATCH(F1286,Full1!D:D,0))</f>
        <v>5048.41</v>
      </c>
      <c r="Q1286" s="6">
        <f t="shared" si="41"/>
        <v>0</v>
      </c>
    </row>
    <row r="1287" spans="1:17" hidden="1" x14ac:dyDescent="0.25">
      <c r="A1287" s="2">
        <v>4</v>
      </c>
      <c r="B1287" s="2">
        <v>33300</v>
      </c>
      <c r="C1287" s="2" t="s">
        <v>505</v>
      </c>
      <c r="D1287" s="2">
        <v>2120000</v>
      </c>
      <c r="E1287" s="2" t="s">
        <v>505</v>
      </c>
      <c r="F1287" s="2" t="str">
        <f t="shared" si="40"/>
        <v>4333002120000</v>
      </c>
      <c r="G1287" s="2" t="s">
        <v>191</v>
      </c>
      <c r="H1287" s="4">
        <v>1500</v>
      </c>
      <c r="I1287" s="4">
        <v>0</v>
      </c>
      <c r="J1287" s="4">
        <v>1500</v>
      </c>
      <c r="K1287" s="4">
        <v>0</v>
      </c>
      <c r="L1287" s="4">
        <v>0</v>
      </c>
      <c r="M1287" s="4">
        <v>0</v>
      </c>
      <c r="N1287" s="4">
        <v>0</v>
      </c>
      <c r="O1287" s="4">
        <v>1500</v>
      </c>
      <c r="P1287">
        <f>INDEX(Full1!J:J,MATCH(F1287,Full1!D:D,0))</f>
        <v>0</v>
      </c>
      <c r="Q1287" s="6">
        <f t="shared" si="41"/>
        <v>0</v>
      </c>
    </row>
    <row r="1288" spans="1:17" hidden="1" x14ac:dyDescent="0.25">
      <c r="A1288" s="2">
        <v>4</v>
      </c>
      <c r="B1288" s="2">
        <v>33300</v>
      </c>
      <c r="C1288" s="2" t="s">
        <v>505</v>
      </c>
      <c r="D1288" s="2">
        <v>2130001</v>
      </c>
      <c r="E1288" s="2" t="s">
        <v>505</v>
      </c>
      <c r="F1288" s="2" t="str">
        <f t="shared" si="40"/>
        <v>4333002130001</v>
      </c>
      <c r="G1288" s="2" t="s">
        <v>74</v>
      </c>
      <c r="H1288" s="4">
        <v>1250</v>
      </c>
      <c r="I1288" s="4">
        <v>0</v>
      </c>
      <c r="J1288" s="4">
        <v>1250</v>
      </c>
      <c r="K1288" s="4">
        <v>0</v>
      </c>
      <c r="L1288" s="4">
        <v>0</v>
      </c>
      <c r="M1288" s="4">
        <v>0</v>
      </c>
      <c r="N1288" s="4">
        <v>0</v>
      </c>
      <c r="O1288" s="4">
        <v>1250</v>
      </c>
      <c r="P1288">
        <f>INDEX(Full1!J:J,MATCH(F1288,Full1!D:D,0))</f>
        <v>0</v>
      </c>
      <c r="Q1288" s="6">
        <f t="shared" si="41"/>
        <v>0</v>
      </c>
    </row>
    <row r="1289" spans="1:17" hidden="1" x14ac:dyDescent="0.25">
      <c r="A1289" s="2">
        <v>4</v>
      </c>
      <c r="B1289" s="2">
        <v>33301</v>
      </c>
      <c r="C1289" s="2" t="s">
        <v>505</v>
      </c>
      <c r="D1289" s="2">
        <v>2120000</v>
      </c>
      <c r="E1289" s="2" t="s">
        <v>505</v>
      </c>
      <c r="F1289" s="2" t="str">
        <f t="shared" si="40"/>
        <v>4333012120000</v>
      </c>
      <c r="G1289" s="2" t="s">
        <v>191</v>
      </c>
      <c r="H1289" s="4">
        <v>2500</v>
      </c>
      <c r="I1289" s="4">
        <v>0</v>
      </c>
      <c r="J1289" s="4">
        <v>2500</v>
      </c>
      <c r="K1289" s="4">
        <v>24079.99</v>
      </c>
      <c r="L1289" s="4">
        <v>24079.99</v>
      </c>
      <c r="M1289" s="4">
        <v>24079.99</v>
      </c>
      <c r="N1289" s="4">
        <v>0</v>
      </c>
      <c r="O1289" s="4">
        <v>-21579.99</v>
      </c>
      <c r="P1289">
        <f>INDEX(Full1!J:J,MATCH(F1289,Full1!D:D,0))</f>
        <v>24079.99</v>
      </c>
      <c r="Q1289" s="6">
        <f t="shared" si="41"/>
        <v>0</v>
      </c>
    </row>
    <row r="1290" spans="1:17" hidden="1" x14ac:dyDescent="0.25">
      <c r="A1290" s="2">
        <v>4</v>
      </c>
      <c r="B1290" s="2">
        <v>33301</v>
      </c>
      <c r="C1290" s="2" t="s">
        <v>505</v>
      </c>
      <c r="D1290" s="2">
        <v>2130001</v>
      </c>
      <c r="E1290" s="2" t="s">
        <v>505</v>
      </c>
      <c r="F1290" s="2" t="str">
        <f t="shared" si="40"/>
        <v>4333012130001</v>
      </c>
      <c r="G1290" s="2" t="s">
        <v>74</v>
      </c>
      <c r="H1290" s="4">
        <v>2000</v>
      </c>
      <c r="I1290" s="4">
        <v>0</v>
      </c>
      <c r="J1290" s="4">
        <v>2000</v>
      </c>
      <c r="K1290" s="4">
        <v>4474.2700000000004</v>
      </c>
      <c r="L1290" s="4">
        <v>4474.2700000000004</v>
      </c>
      <c r="M1290" s="4">
        <v>4474.2700000000004</v>
      </c>
      <c r="N1290" s="4">
        <v>0</v>
      </c>
      <c r="O1290" s="4">
        <v>-2474.27</v>
      </c>
      <c r="P1290">
        <f>INDEX(Full1!J:J,MATCH(F1290,Full1!D:D,0))</f>
        <v>4474.2700000000004</v>
      </c>
      <c r="Q1290" s="6">
        <f t="shared" si="41"/>
        <v>0</v>
      </c>
    </row>
    <row r="1291" spans="1:17" hidden="1" x14ac:dyDescent="0.25">
      <c r="A1291" s="2">
        <v>4</v>
      </c>
      <c r="B1291" s="2">
        <v>33301</v>
      </c>
      <c r="C1291" s="2" t="s">
        <v>505</v>
      </c>
      <c r="D1291" s="2">
        <v>2210001</v>
      </c>
      <c r="E1291" s="2" t="s">
        <v>505</v>
      </c>
      <c r="F1291" s="2" t="str">
        <f t="shared" si="40"/>
        <v>4333012210001</v>
      </c>
      <c r="G1291" s="2" t="s">
        <v>192</v>
      </c>
      <c r="H1291" s="4">
        <v>10000</v>
      </c>
      <c r="I1291" s="4">
        <v>3767.34</v>
      </c>
      <c r="J1291" s="4">
        <v>13767.34</v>
      </c>
      <c r="K1291" s="4">
        <v>12380.73</v>
      </c>
      <c r="L1291" s="4">
        <v>4089.58</v>
      </c>
      <c r="M1291" s="4">
        <v>4089.58</v>
      </c>
      <c r="N1291" s="4">
        <v>0</v>
      </c>
      <c r="O1291" s="4">
        <v>9677.76</v>
      </c>
      <c r="P1291">
        <f>INDEX(Full1!J:J,MATCH(F1291,Full1!D:D,0))</f>
        <v>4089.58</v>
      </c>
      <c r="Q1291" s="6">
        <f t="shared" si="41"/>
        <v>0</v>
      </c>
    </row>
    <row r="1292" spans="1:17" hidden="1" x14ac:dyDescent="0.25">
      <c r="A1292" s="2">
        <v>4</v>
      </c>
      <c r="B1292" s="2">
        <v>33301</v>
      </c>
      <c r="C1292" s="2" t="s">
        <v>505</v>
      </c>
      <c r="D1292" s="2">
        <v>2210101</v>
      </c>
      <c r="E1292" s="2" t="s">
        <v>505</v>
      </c>
      <c r="F1292" s="2" t="str">
        <f t="shared" si="40"/>
        <v>4333012210101</v>
      </c>
      <c r="G1292" s="2" t="s">
        <v>193</v>
      </c>
      <c r="H1292" s="4">
        <v>100</v>
      </c>
      <c r="I1292" s="4">
        <v>0</v>
      </c>
      <c r="J1292" s="4">
        <v>100</v>
      </c>
      <c r="K1292" s="4">
        <v>106.62</v>
      </c>
      <c r="L1292" s="4">
        <v>106.62</v>
      </c>
      <c r="M1292" s="4">
        <v>106.62</v>
      </c>
      <c r="N1292" s="4">
        <v>0</v>
      </c>
      <c r="O1292" s="4">
        <v>-6.62</v>
      </c>
      <c r="P1292">
        <f>INDEX(Full1!J:J,MATCH(F1292,Full1!D:D,0))</f>
        <v>106.62</v>
      </c>
      <c r="Q1292" s="6">
        <f t="shared" si="41"/>
        <v>0</v>
      </c>
    </row>
    <row r="1293" spans="1:17" hidden="1" x14ac:dyDescent="0.25">
      <c r="A1293" s="2">
        <v>4</v>
      </c>
      <c r="B1293" s="2">
        <v>33302</v>
      </c>
      <c r="C1293" s="2" t="s">
        <v>505</v>
      </c>
      <c r="D1293" s="2">
        <v>2120000</v>
      </c>
      <c r="E1293" s="2" t="s">
        <v>505</v>
      </c>
      <c r="F1293" s="2" t="str">
        <f t="shared" si="40"/>
        <v>4333022120000</v>
      </c>
      <c r="G1293" s="2" t="s">
        <v>191</v>
      </c>
      <c r="H1293" s="4">
        <v>2500</v>
      </c>
      <c r="I1293" s="4">
        <v>0</v>
      </c>
      <c r="J1293" s="4">
        <v>2500</v>
      </c>
      <c r="K1293" s="4">
        <v>1832.03</v>
      </c>
      <c r="L1293" s="4">
        <v>1832.03</v>
      </c>
      <c r="M1293" s="4">
        <v>1832.03</v>
      </c>
      <c r="N1293" s="4">
        <v>0</v>
      </c>
      <c r="O1293" s="4">
        <v>667.97</v>
      </c>
      <c r="P1293">
        <f>INDEX(Full1!J:J,MATCH(F1293,Full1!D:D,0))</f>
        <v>1832.03</v>
      </c>
      <c r="Q1293" s="6">
        <f t="shared" si="41"/>
        <v>0</v>
      </c>
    </row>
    <row r="1294" spans="1:17" hidden="1" x14ac:dyDescent="0.25">
      <c r="A1294" s="2">
        <v>4</v>
      </c>
      <c r="B1294" s="2">
        <v>33302</v>
      </c>
      <c r="C1294" s="2" t="s">
        <v>505</v>
      </c>
      <c r="D1294" s="2">
        <v>2130001</v>
      </c>
      <c r="E1294" s="2" t="s">
        <v>505</v>
      </c>
      <c r="F1294" s="2" t="str">
        <f t="shared" si="40"/>
        <v>4333022130001</v>
      </c>
      <c r="G1294" s="2" t="s">
        <v>148</v>
      </c>
      <c r="H1294" s="4">
        <v>0</v>
      </c>
      <c r="I1294" s="4">
        <v>0</v>
      </c>
      <c r="J1294" s="4">
        <v>0</v>
      </c>
      <c r="K1294" s="4">
        <v>549.34</v>
      </c>
      <c r="L1294" s="4">
        <v>549.34</v>
      </c>
      <c r="M1294" s="4">
        <v>549.34</v>
      </c>
      <c r="N1294" s="4">
        <v>0</v>
      </c>
      <c r="O1294" s="4">
        <v>-549.34</v>
      </c>
      <c r="P1294">
        <f>INDEX(Full1!J:J,MATCH(F1294,Full1!D:D,0))</f>
        <v>549.34</v>
      </c>
      <c r="Q1294" s="6">
        <f t="shared" si="41"/>
        <v>0</v>
      </c>
    </row>
    <row r="1295" spans="1:17" hidden="1" x14ac:dyDescent="0.25">
      <c r="A1295" s="2">
        <v>4</v>
      </c>
      <c r="B1295" s="2">
        <v>33302</v>
      </c>
      <c r="C1295" s="2" t="s">
        <v>505</v>
      </c>
      <c r="D1295" s="2">
        <v>2210001</v>
      </c>
      <c r="E1295" s="2" t="s">
        <v>505</v>
      </c>
      <c r="F1295" s="2" t="str">
        <f t="shared" si="40"/>
        <v>4333022210001</v>
      </c>
      <c r="G1295" s="2" t="s">
        <v>192</v>
      </c>
      <c r="H1295" s="4">
        <v>10000</v>
      </c>
      <c r="I1295" s="4">
        <v>5257.65</v>
      </c>
      <c r="J1295" s="4">
        <v>15257.65</v>
      </c>
      <c r="K1295" s="4">
        <v>15723.64</v>
      </c>
      <c r="L1295" s="4">
        <v>8143.63</v>
      </c>
      <c r="M1295" s="4">
        <v>8143.63</v>
      </c>
      <c r="N1295" s="4">
        <v>0</v>
      </c>
      <c r="O1295" s="4">
        <v>7114.02</v>
      </c>
      <c r="P1295">
        <f>INDEX(Full1!J:J,MATCH(F1295,Full1!D:D,0))</f>
        <v>8143.63</v>
      </c>
      <c r="Q1295" s="6">
        <f t="shared" si="41"/>
        <v>0</v>
      </c>
    </row>
    <row r="1296" spans="1:17" hidden="1" x14ac:dyDescent="0.25">
      <c r="A1296" s="2">
        <v>4</v>
      </c>
      <c r="B1296" s="2">
        <v>33302</v>
      </c>
      <c r="C1296" s="2" t="s">
        <v>505</v>
      </c>
      <c r="D1296" s="2">
        <v>2210101</v>
      </c>
      <c r="E1296" s="2" t="s">
        <v>505</v>
      </c>
      <c r="F1296" s="2" t="str">
        <f t="shared" si="40"/>
        <v>4333022210101</v>
      </c>
      <c r="G1296" s="2" t="s">
        <v>193</v>
      </c>
      <c r="H1296" s="4">
        <v>200</v>
      </c>
      <c r="I1296" s="4">
        <v>0</v>
      </c>
      <c r="J1296" s="4">
        <v>200</v>
      </c>
      <c r="K1296" s="4">
        <v>62.83</v>
      </c>
      <c r="L1296" s="4">
        <v>62.83</v>
      </c>
      <c r="M1296" s="4">
        <v>62.83</v>
      </c>
      <c r="N1296" s="4">
        <v>0</v>
      </c>
      <c r="O1296" s="4">
        <v>137.16999999999999</v>
      </c>
      <c r="P1296">
        <f>INDEX(Full1!J:J,MATCH(F1296,Full1!D:D,0))</f>
        <v>62.83</v>
      </c>
      <c r="Q1296" s="6">
        <f t="shared" si="41"/>
        <v>0</v>
      </c>
    </row>
    <row r="1297" spans="1:17" hidden="1" x14ac:dyDescent="0.25">
      <c r="A1297" s="2">
        <v>4</v>
      </c>
      <c r="B1297" s="2">
        <v>33302</v>
      </c>
      <c r="C1297" s="2" t="s">
        <v>505</v>
      </c>
      <c r="D1297" s="2">
        <v>2210201</v>
      </c>
      <c r="E1297" s="2" t="s">
        <v>505</v>
      </c>
      <c r="F1297" s="2" t="str">
        <f t="shared" si="40"/>
        <v>4333022210201</v>
      </c>
      <c r="G1297" s="2" t="s">
        <v>225</v>
      </c>
      <c r="H1297" s="4">
        <v>6500</v>
      </c>
      <c r="I1297" s="4">
        <v>5638.83</v>
      </c>
      <c r="J1297" s="4">
        <v>12138.83</v>
      </c>
      <c r="K1297" s="4">
        <v>19638.830000000002</v>
      </c>
      <c r="L1297" s="4">
        <v>11751.08</v>
      </c>
      <c r="M1297" s="4">
        <v>11751.08</v>
      </c>
      <c r="N1297" s="4">
        <v>0</v>
      </c>
      <c r="O1297" s="4">
        <v>387.75</v>
      </c>
      <c r="P1297">
        <f>INDEX(Full1!J:J,MATCH(F1297,Full1!D:D,0))</f>
        <v>11751.08</v>
      </c>
      <c r="Q1297" s="6">
        <f t="shared" si="41"/>
        <v>0</v>
      </c>
    </row>
    <row r="1298" spans="1:17" hidden="1" x14ac:dyDescent="0.25">
      <c r="A1298" s="2">
        <v>4</v>
      </c>
      <c r="B1298" s="2">
        <v>33401</v>
      </c>
      <c r="C1298" s="2" t="s">
        <v>505</v>
      </c>
      <c r="D1298" s="2">
        <v>2120000</v>
      </c>
      <c r="E1298" s="2" t="s">
        <v>505</v>
      </c>
      <c r="F1298" s="2" t="str">
        <f t="shared" si="40"/>
        <v>4334012120000</v>
      </c>
      <c r="G1298" s="2" t="s">
        <v>191</v>
      </c>
      <c r="H1298" s="4">
        <v>1750</v>
      </c>
      <c r="I1298" s="4">
        <v>0</v>
      </c>
      <c r="J1298" s="4">
        <v>1750</v>
      </c>
      <c r="K1298" s="4">
        <v>441.03</v>
      </c>
      <c r="L1298" s="4">
        <v>441.03</v>
      </c>
      <c r="M1298" s="4">
        <v>441.03</v>
      </c>
      <c r="N1298" s="4">
        <v>0</v>
      </c>
      <c r="O1298" s="4">
        <v>1308.97</v>
      </c>
      <c r="P1298">
        <f>INDEX(Full1!J:J,MATCH(F1298,Full1!D:D,0))</f>
        <v>441.03</v>
      </c>
      <c r="Q1298" s="6">
        <f t="shared" si="41"/>
        <v>0</v>
      </c>
    </row>
    <row r="1299" spans="1:17" hidden="1" x14ac:dyDescent="0.25">
      <c r="A1299" s="2">
        <v>4</v>
      </c>
      <c r="B1299" s="2">
        <v>33401</v>
      </c>
      <c r="C1299" s="2" t="s">
        <v>505</v>
      </c>
      <c r="D1299" s="2">
        <v>2130001</v>
      </c>
      <c r="E1299" s="2" t="s">
        <v>505</v>
      </c>
      <c r="F1299" s="2" t="str">
        <f t="shared" si="40"/>
        <v>4334012130001</v>
      </c>
      <c r="G1299" s="2" t="s">
        <v>74</v>
      </c>
      <c r="H1299" s="4">
        <v>3000</v>
      </c>
      <c r="I1299" s="4">
        <v>0</v>
      </c>
      <c r="J1299" s="4">
        <v>3000</v>
      </c>
      <c r="K1299" s="4">
        <v>4712.04</v>
      </c>
      <c r="L1299" s="4">
        <v>4712.04</v>
      </c>
      <c r="M1299" s="4">
        <v>4615.24</v>
      </c>
      <c r="N1299" s="4">
        <v>96.8</v>
      </c>
      <c r="O1299" s="4">
        <v>-1712.04</v>
      </c>
      <c r="P1299">
        <f>INDEX(Full1!J:J,MATCH(F1299,Full1!D:D,0))</f>
        <v>4712.04</v>
      </c>
      <c r="Q1299" s="6">
        <f t="shared" si="41"/>
        <v>0</v>
      </c>
    </row>
    <row r="1300" spans="1:17" hidden="1" x14ac:dyDescent="0.25">
      <c r="A1300" s="2">
        <v>4</v>
      </c>
      <c r="B1300" s="2">
        <v>33401</v>
      </c>
      <c r="C1300" s="2" t="s">
        <v>505</v>
      </c>
      <c r="D1300" s="2">
        <v>2210001</v>
      </c>
      <c r="E1300" s="2" t="s">
        <v>505</v>
      </c>
      <c r="F1300" s="2" t="str">
        <f t="shared" si="40"/>
        <v>4334012210001</v>
      </c>
      <c r="G1300" s="2" t="s">
        <v>192</v>
      </c>
      <c r="H1300" s="4">
        <v>7500</v>
      </c>
      <c r="I1300" s="4">
        <v>3561.51</v>
      </c>
      <c r="J1300" s="4">
        <v>11061.51</v>
      </c>
      <c r="K1300" s="4">
        <v>11416.83</v>
      </c>
      <c r="L1300" s="4">
        <v>5240.2299999999996</v>
      </c>
      <c r="M1300" s="4">
        <v>5240.2299999999996</v>
      </c>
      <c r="N1300" s="4">
        <v>0</v>
      </c>
      <c r="O1300" s="4">
        <v>5821.28</v>
      </c>
      <c r="P1300">
        <f>INDEX(Full1!J:J,MATCH(F1300,Full1!D:D,0))</f>
        <v>5240.2299999999996</v>
      </c>
      <c r="Q1300" s="6">
        <f t="shared" si="41"/>
        <v>0</v>
      </c>
    </row>
    <row r="1301" spans="1:17" hidden="1" x14ac:dyDescent="0.25">
      <c r="A1301" s="2">
        <v>4</v>
      </c>
      <c r="B1301" s="2">
        <v>33401</v>
      </c>
      <c r="C1301" s="2" t="s">
        <v>505</v>
      </c>
      <c r="D1301" s="2">
        <v>2210101</v>
      </c>
      <c r="E1301" s="2" t="s">
        <v>505</v>
      </c>
      <c r="F1301" s="2" t="str">
        <f t="shared" si="40"/>
        <v>4334012210101</v>
      </c>
      <c r="G1301" s="2" t="s">
        <v>193</v>
      </c>
      <c r="H1301" s="4">
        <v>300</v>
      </c>
      <c r="I1301" s="4">
        <v>0</v>
      </c>
      <c r="J1301" s="4">
        <v>300</v>
      </c>
      <c r="K1301" s="4">
        <v>55.35</v>
      </c>
      <c r="L1301" s="4">
        <v>55.35</v>
      </c>
      <c r="M1301" s="4">
        <v>55.35</v>
      </c>
      <c r="N1301" s="4">
        <v>0</v>
      </c>
      <c r="O1301" s="4">
        <v>244.65</v>
      </c>
      <c r="P1301">
        <f>INDEX(Full1!J:J,MATCH(F1301,Full1!D:D,0))</f>
        <v>55.35</v>
      </c>
      <c r="Q1301" s="6">
        <f t="shared" si="41"/>
        <v>0</v>
      </c>
    </row>
    <row r="1302" spans="1:17" hidden="1" x14ac:dyDescent="0.25">
      <c r="A1302" s="2">
        <v>4</v>
      </c>
      <c r="B1302" s="2">
        <v>33401</v>
      </c>
      <c r="C1302" s="2" t="s">
        <v>505</v>
      </c>
      <c r="D1302" s="2">
        <v>2210301</v>
      </c>
      <c r="E1302" s="2" t="s">
        <v>505</v>
      </c>
      <c r="F1302" s="2" t="str">
        <f t="shared" si="40"/>
        <v>4334012210301</v>
      </c>
      <c r="G1302" s="2" t="s">
        <v>194</v>
      </c>
      <c r="H1302" s="4">
        <v>6000</v>
      </c>
      <c r="I1302" s="4">
        <v>71.83</v>
      </c>
      <c r="J1302" s="4">
        <v>6071.83</v>
      </c>
      <c r="K1302" s="4">
        <v>10765.19</v>
      </c>
      <c r="L1302" s="4">
        <v>10682.1</v>
      </c>
      <c r="M1302" s="4">
        <v>10682.1</v>
      </c>
      <c r="N1302" s="4">
        <v>0</v>
      </c>
      <c r="O1302" s="4">
        <v>-4610.2700000000004</v>
      </c>
      <c r="P1302">
        <f>INDEX(Full1!J:J,MATCH(F1302,Full1!D:D,0))</f>
        <v>10682.1</v>
      </c>
      <c r="Q1302" s="6">
        <f t="shared" si="41"/>
        <v>0</v>
      </c>
    </row>
    <row r="1303" spans="1:17" hidden="1" x14ac:dyDescent="0.25">
      <c r="A1303" s="2">
        <v>4</v>
      </c>
      <c r="B1303" s="2">
        <v>33700</v>
      </c>
      <c r="C1303" s="2" t="s">
        <v>505</v>
      </c>
      <c r="D1303" s="2">
        <v>2120000</v>
      </c>
      <c r="E1303" s="2" t="s">
        <v>505</v>
      </c>
      <c r="F1303" s="2" t="str">
        <f t="shared" si="40"/>
        <v>4337002120000</v>
      </c>
      <c r="G1303" s="2" t="s">
        <v>191</v>
      </c>
      <c r="H1303" s="4">
        <v>5000</v>
      </c>
      <c r="I1303" s="4">
        <v>0</v>
      </c>
      <c r="J1303" s="4">
        <v>5000</v>
      </c>
      <c r="K1303" s="4">
        <v>9480.1299999999992</v>
      </c>
      <c r="L1303" s="4">
        <v>9480.1299999999992</v>
      </c>
      <c r="M1303" s="4">
        <v>9480.1299999999992</v>
      </c>
      <c r="N1303" s="4">
        <v>0</v>
      </c>
      <c r="O1303" s="4">
        <v>-4480.13</v>
      </c>
      <c r="P1303">
        <f>INDEX(Full1!J:J,MATCH(F1303,Full1!D:D,0))</f>
        <v>9480.1299999999992</v>
      </c>
      <c r="Q1303" s="6">
        <f t="shared" si="41"/>
        <v>0</v>
      </c>
    </row>
    <row r="1304" spans="1:17" hidden="1" x14ac:dyDescent="0.25">
      <c r="A1304" s="2">
        <v>4</v>
      </c>
      <c r="B1304" s="2">
        <v>33700</v>
      </c>
      <c r="C1304" s="2" t="s">
        <v>505</v>
      </c>
      <c r="D1304" s="2">
        <v>2130001</v>
      </c>
      <c r="E1304" s="2" t="s">
        <v>505</v>
      </c>
      <c r="F1304" s="2" t="str">
        <f t="shared" si="40"/>
        <v>4337002130001</v>
      </c>
      <c r="G1304" s="2" t="s">
        <v>74</v>
      </c>
      <c r="H1304" s="4">
        <v>2000</v>
      </c>
      <c r="I1304" s="4">
        <v>0</v>
      </c>
      <c r="J1304" s="4">
        <v>2000</v>
      </c>
      <c r="K1304" s="4">
        <v>2445.3200000000002</v>
      </c>
      <c r="L1304" s="4">
        <v>2262.75</v>
      </c>
      <c r="M1304" s="4">
        <v>2262.75</v>
      </c>
      <c r="N1304" s="4">
        <v>0</v>
      </c>
      <c r="O1304" s="4">
        <v>-262.75</v>
      </c>
      <c r="P1304">
        <f>INDEX(Full1!J:J,MATCH(F1304,Full1!D:D,0))</f>
        <v>2262.75</v>
      </c>
      <c r="Q1304" s="6">
        <f t="shared" si="41"/>
        <v>0</v>
      </c>
    </row>
    <row r="1305" spans="1:17" hidden="1" x14ac:dyDescent="0.25">
      <c r="A1305" s="2">
        <v>4</v>
      </c>
      <c r="B1305" s="2">
        <v>33700</v>
      </c>
      <c r="C1305" s="2" t="s">
        <v>505</v>
      </c>
      <c r="D1305" s="2">
        <v>2210001</v>
      </c>
      <c r="E1305" s="2" t="s">
        <v>505</v>
      </c>
      <c r="F1305" s="2" t="str">
        <f t="shared" si="40"/>
        <v>4337002210001</v>
      </c>
      <c r="G1305" s="2" t="s">
        <v>192</v>
      </c>
      <c r="H1305" s="4">
        <v>10000</v>
      </c>
      <c r="I1305" s="4">
        <v>4838.2700000000004</v>
      </c>
      <c r="J1305" s="4">
        <v>14838.27</v>
      </c>
      <c r="K1305" s="4">
        <v>21838.27</v>
      </c>
      <c r="L1305" s="4">
        <v>6318.36</v>
      </c>
      <c r="M1305" s="4">
        <v>6318.36</v>
      </c>
      <c r="N1305" s="4">
        <v>0</v>
      </c>
      <c r="O1305" s="4">
        <v>8519.91</v>
      </c>
      <c r="P1305">
        <f>INDEX(Full1!J:J,MATCH(F1305,Full1!D:D,0))</f>
        <v>6318.36</v>
      </c>
      <c r="Q1305" s="6">
        <f t="shared" si="41"/>
        <v>0</v>
      </c>
    </row>
    <row r="1306" spans="1:17" hidden="1" x14ac:dyDescent="0.25">
      <c r="A1306" s="2">
        <v>4</v>
      </c>
      <c r="B1306" s="2">
        <v>33700</v>
      </c>
      <c r="C1306" s="2" t="s">
        <v>505</v>
      </c>
      <c r="D1306" s="2">
        <v>2210101</v>
      </c>
      <c r="E1306" s="2" t="s">
        <v>505</v>
      </c>
      <c r="F1306" s="2" t="str">
        <f t="shared" si="40"/>
        <v>4337002210101</v>
      </c>
      <c r="G1306" s="2" t="s">
        <v>193</v>
      </c>
      <c r="H1306" s="4">
        <v>300</v>
      </c>
      <c r="I1306" s="4">
        <v>0</v>
      </c>
      <c r="J1306" s="4">
        <v>300</v>
      </c>
      <c r="K1306" s="4">
        <v>177.44</v>
      </c>
      <c r="L1306" s="4">
        <v>177.44</v>
      </c>
      <c r="M1306" s="4">
        <v>177.44</v>
      </c>
      <c r="N1306" s="4">
        <v>0</v>
      </c>
      <c r="O1306" s="4">
        <v>122.56</v>
      </c>
      <c r="P1306">
        <f>INDEX(Full1!J:J,MATCH(F1306,Full1!D:D,0))</f>
        <v>177.44</v>
      </c>
      <c r="Q1306" s="6">
        <f t="shared" si="41"/>
        <v>0</v>
      </c>
    </row>
    <row r="1307" spans="1:17" hidden="1" x14ac:dyDescent="0.25">
      <c r="A1307" s="2">
        <v>4</v>
      </c>
      <c r="B1307" s="2">
        <v>33700</v>
      </c>
      <c r="C1307" s="2" t="s">
        <v>505</v>
      </c>
      <c r="D1307" s="2">
        <v>2210201</v>
      </c>
      <c r="E1307" s="2" t="s">
        <v>505</v>
      </c>
      <c r="F1307" s="2" t="str">
        <f t="shared" si="40"/>
        <v>4337002210201</v>
      </c>
      <c r="G1307" s="2" t="s">
        <v>225</v>
      </c>
      <c r="H1307" s="4">
        <v>4000</v>
      </c>
      <c r="I1307" s="4">
        <v>8491.2800000000007</v>
      </c>
      <c r="J1307" s="4">
        <v>12491.28</v>
      </c>
      <c r="K1307" s="4">
        <v>14491.28</v>
      </c>
      <c r="L1307" s="4">
        <v>3113.95</v>
      </c>
      <c r="M1307" s="4">
        <v>3113.95</v>
      </c>
      <c r="N1307" s="4">
        <v>0</v>
      </c>
      <c r="O1307" s="4">
        <v>9377.33</v>
      </c>
      <c r="P1307">
        <f>INDEX(Full1!J:J,MATCH(F1307,Full1!D:D,0))</f>
        <v>3113.95</v>
      </c>
      <c r="Q1307" s="6">
        <f t="shared" si="41"/>
        <v>0</v>
      </c>
    </row>
    <row r="1308" spans="1:17" hidden="1" x14ac:dyDescent="0.25">
      <c r="A1308" s="2">
        <v>4</v>
      </c>
      <c r="B1308" s="2">
        <v>34100</v>
      </c>
      <c r="C1308" s="2" t="s">
        <v>505</v>
      </c>
      <c r="D1308" s="2">
        <v>2120000</v>
      </c>
      <c r="E1308" s="2" t="s">
        <v>505</v>
      </c>
      <c r="F1308" s="2" t="str">
        <f t="shared" si="40"/>
        <v>4341002120000</v>
      </c>
      <c r="G1308" s="2" t="s">
        <v>191</v>
      </c>
      <c r="H1308" s="4">
        <v>2000</v>
      </c>
      <c r="I1308" s="4">
        <v>0</v>
      </c>
      <c r="J1308" s="4">
        <v>2000</v>
      </c>
      <c r="K1308" s="4">
        <v>4983.95</v>
      </c>
      <c r="L1308" s="4">
        <v>4528</v>
      </c>
      <c r="M1308" s="4">
        <v>4528</v>
      </c>
      <c r="N1308" s="4">
        <v>0</v>
      </c>
      <c r="O1308" s="4">
        <v>-2528</v>
      </c>
      <c r="P1308">
        <f>INDEX(Full1!J:J,MATCH(F1308,Full1!D:D,0))</f>
        <v>4528</v>
      </c>
      <c r="Q1308" s="6">
        <f t="shared" si="41"/>
        <v>0</v>
      </c>
    </row>
    <row r="1309" spans="1:17" hidden="1" x14ac:dyDescent="0.25">
      <c r="A1309" s="2">
        <v>4</v>
      </c>
      <c r="B1309" s="2">
        <v>34200</v>
      </c>
      <c r="C1309" s="2" t="s">
        <v>505</v>
      </c>
      <c r="D1309" s="2">
        <v>2120000</v>
      </c>
      <c r="E1309" s="2" t="s">
        <v>505</v>
      </c>
      <c r="F1309" s="2" t="str">
        <f t="shared" si="40"/>
        <v>4342002120000</v>
      </c>
      <c r="G1309" s="2" t="s">
        <v>191</v>
      </c>
      <c r="H1309" s="4">
        <v>2000</v>
      </c>
      <c r="I1309" s="4">
        <v>15000</v>
      </c>
      <c r="J1309" s="4">
        <v>17000</v>
      </c>
      <c r="K1309" s="4">
        <v>14242.73</v>
      </c>
      <c r="L1309" s="4">
        <v>14242.73</v>
      </c>
      <c r="M1309" s="4">
        <v>14242.73</v>
      </c>
      <c r="N1309" s="4">
        <v>0</v>
      </c>
      <c r="O1309" s="4">
        <v>2757.27</v>
      </c>
      <c r="P1309">
        <f>INDEX(Full1!J:J,MATCH(F1309,Full1!D:D,0))</f>
        <v>14242.73</v>
      </c>
      <c r="Q1309" s="6">
        <f t="shared" si="41"/>
        <v>0</v>
      </c>
    </row>
    <row r="1310" spans="1:17" hidden="1" x14ac:dyDescent="0.25">
      <c r="A1310" s="2">
        <v>4</v>
      </c>
      <c r="B1310" s="2">
        <v>34200</v>
      </c>
      <c r="C1310" s="2" t="s">
        <v>505</v>
      </c>
      <c r="D1310" s="2">
        <v>2130001</v>
      </c>
      <c r="E1310" s="2" t="s">
        <v>505</v>
      </c>
      <c r="F1310" s="2" t="str">
        <f t="shared" si="40"/>
        <v>4342002130001</v>
      </c>
      <c r="G1310" s="2" t="s">
        <v>148</v>
      </c>
      <c r="H1310" s="4">
        <v>0</v>
      </c>
      <c r="I1310" s="4">
        <v>0</v>
      </c>
      <c r="J1310" s="4">
        <v>0</v>
      </c>
      <c r="K1310" s="4">
        <v>192.73</v>
      </c>
      <c r="L1310" s="4">
        <v>192.73</v>
      </c>
      <c r="M1310" s="4">
        <v>192.73</v>
      </c>
      <c r="N1310" s="4">
        <v>0</v>
      </c>
      <c r="O1310" s="4">
        <v>-192.73</v>
      </c>
      <c r="P1310">
        <f>INDEX(Full1!J:J,MATCH(F1310,Full1!D:D,0))</f>
        <v>192.73</v>
      </c>
      <c r="Q1310" s="6">
        <f t="shared" si="41"/>
        <v>0</v>
      </c>
    </row>
    <row r="1311" spans="1:17" hidden="1" x14ac:dyDescent="0.25">
      <c r="A1311" s="2">
        <v>4</v>
      </c>
      <c r="B1311" s="2">
        <v>34200</v>
      </c>
      <c r="C1311" s="2" t="s">
        <v>505</v>
      </c>
      <c r="D1311" s="2">
        <v>2210001</v>
      </c>
      <c r="E1311" s="2" t="s">
        <v>505</v>
      </c>
      <c r="F1311" s="2" t="str">
        <f t="shared" si="40"/>
        <v>4342002210001</v>
      </c>
      <c r="G1311" s="2" t="s">
        <v>192</v>
      </c>
      <c r="H1311" s="4">
        <v>25000</v>
      </c>
      <c r="I1311" s="4">
        <v>6.42</v>
      </c>
      <c r="J1311" s="4">
        <v>25006.42</v>
      </c>
      <c r="K1311" s="4">
        <v>30066.39</v>
      </c>
      <c r="L1311" s="4">
        <v>30066.39</v>
      </c>
      <c r="M1311" s="4">
        <v>30066.39</v>
      </c>
      <c r="N1311" s="4">
        <v>0</v>
      </c>
      <c r="O1311" s="4">
        <v>-5059.97</v>
      </c>
      <c r="P1311">
        <f>INDEX(Full1!J:J,MATCH(F1311,Full1!D:D,0))</f>
        <v>30066.39</v>
      </c>
      <c r="Q1311" s="6">
        <f t="shared" si="41"/>
        <v>0</v>
      </c>
    </row>
    <row r="1312" spans="1:17" hidden="1" x14ac:dyDescent="0.25">
      <c r="A1312" s="2">
        <v>4</v>
      </c>
      <c r="B1312" s="2">
        <v>34200</v>
      </c>
      <c r="C1312" s="2" t="s">
        <v>505</v>
      </c>
      <c r="D1312" s="2">
        <v>2210101</v>
      </c>
      <c r="E1312" s="2" t="s">
        <v>505</v>
      </c>
      <c r="F1312" s="2" t="str">
        <f t="shared" si="40"/>
        <v>4342002210101</v>
      </c>
      <c r="G1312" s="2" t="s">
        <v>193</v>
      </c>
      <c r="H1312" s="4">
        <v>3000</v>
      </c>
      <c r="I1312" s="4">
        <v>0</v>
      </c>
      <c r="J1312" s="4">
        <v>3000</v>
      </c>
      <c r="K1312" s="4">
        <v>5513.21</v>
      </c>
      <c r="L1312" s="4">
        <v>5513.21</v>
      </c>
      <c r="M1312" s="4">
        <v>5513.21</v>
      </c>
      <c r="N1312" s="4">
        <v>0</v>
      </c>
      <c r="O1312" s="4">
        <v>-2513.21</v>
      </c>
      <c r="P1312">
        <f>INDEX(Full1!J:J,MATCH(F1312,Full1!D:D,0))</f>
        <v>5513.21</v>
      </c>
      <c r="Q1312" s="6">
        <f t="shared" si="41"/>
        <v>0</v>
      </c>
    </row>
    <row r="1313" spans="1:17" hidden="1" x14ac:dyDescent="0.25">
      <c r="A1313" s="2">
        <v>4</v>
      </c>
      <c r="B1313" s="2">
        <v>34200</v>
      </c>
      <c r="C1313" s="2" t="s">
        <v>505</v>
      </c>
      <c r="D1313" s="2">
        <v>2210201</v>
      </c>
      <c r="E1313" s="2" t="s">
        <v>505</v>
      </c>
      <c r="F1313" s="2" t="str">
        <f t="shared" si="40"/>
        <v>4342002210201</v>
      </c>
      <c r="G1313" s="2" t="s">
        <v>225</v>
      </c>
      <c r="H1313" s="4">
        <v>9000</v>
      </c>
      <c r="I1313" s="4">
        <v>5125.42</v>
      </c>
      <c r="J1313" s="4">
        <v>14125.42</v>
      </c>
      <c r="K1313" s="4">
        <v>19125.419999999998</v>
      </c>
      <c r="L1313" s="4">
        <v>11812.09</v>
      </c>
      <c r="M1313" s="4">
        <v>11812.09</v>
      </c>
      <c r="N1313" s="4">
        <v>0</v>
      </c>
      <c r="O1313" s="4">
        <v>2313.33</v>
      </c>
      <c r="P1313">
        <f>INDEX(Full1!J:J,MATCH(F1313,Full1!D:D,0))</f>
        <v>11812.09</v>
      </c>
      <c r="Q1313" s="6">
        <f t="shared" si="41"/>
        <v>0</v>
      </c>
    </row>
    <row r="1314" spans="1:17" hidden="1" x14ac:dyDescent="0.25">
      <c r="A1314" s="2">
        <v>4</v>
      </c>
      <c r="B1314" s="2">
        <v>34201</v>
      </c>
      <c r="C1314" s="2" t="s">
        <v>505</v>
      </c>
      <c r="D1314" s="2">
        <v>2120000</v>
      </c>
      <c r="E1314" s="2" t="s">
        <v>505</v>
      </c>
      <c r="F1314" s="2" t="str">
        <f t="shared" si="40"/>
        <v>4342012120000</v>
      </c>
      <c r="G1314" s="2" t="s">
        <v>191</v>
      </c>
      <c r="H1314" s="4">
        <v>11000</v>
      </c>
      <c r="I1314" s="4">
        <v>0</v>
      </c>
      <c r="J1314" s="4">
        <v>11000</v>
      </c>
      <c r="K1314" s="4">
        <v>11062.51</v>
      </c>
      <c r="L1314" s="4">
        <v>11051.02</v>
      </c>
      <c r="M1314" s="4">
        <v>11051.02</v>
      </c>
      <c r="N1314" s="4">
        <v>0</v>
      </c>
      <c r="O1314" s="4">
        <v>-51.02</v>
      </c>
      <c r="P1314">
        <f>INDEX(Full1!J:J,MATCH(F1314,Full1!D:D,0))</f>
        <v>11051.02</v>
      </c>
      <c r="Q1314" s="6">
        <f t="shared" si="41"/>
        <v>0</v>
      </c>
    </row>
    <row r="1315" spans="1:17" hidden="1" x14ac:dyDescent="0.25">
      <c r="A1315" s="2">
        <v>4</v>
      </c>
      <c r="B1315" s="2">
        <v>34201</v>
      </c>
      <c r="C1315" s="2" t="s">
        <v>505</v>
      </c>
      <c r="D1315" s="2">
        <v>2210001</v>
      </c>
      <c r="E1315" s="2" t="s">
        <v>505</v>
      </c>
      <c r="F1315" s="2" t="str">
        <f t="shared" si="40"/>
        <v>4342012210001</v>
      </c>
      <c r="G1315" s="2" t="s">
        <v>192</v>
      </c>
      <c r="H1315" s="4">
        <v>14000</v>
      </c>
      <c r="I1315" s="4">
        <v>22.75</v>
      </c>
      <c r="J1315" s="4">
        <v>14022.75</v>
      </c>
      <c r="K1315" s="4">
        <v>15894.35</v>
      </c>
      <c r="L1315" s="4">
        <v>10583.32</v>
      </c>
      <c r="M1315" s="4">
        <v>10583.32</v>
      </c>
      <c r="N1315" s="4">
        <v>0</v>
      </c>
      <c r="O1315" s="4">
        <v>3439.43</v>
      </c>
      <c r="P1315">
        <f>INDEX(Full1!J:J,MATCH(F1315,Full1!D:D,0))</f>
        <v>10583.32</v>
      </c>
      <c r="Q1315" s="6">
        <f t="shared" si="41"/>
        <v>0</v>
      </c>
    </row>
    <row r="1316" spans="1:17" hidden="1" x14ac:dyDescent="0.25">
      <c r="A1316" s="2">
        <v>4</v>
      </c>
      <c r="B1316" s="2">
        <v>34201</v>
      </c>
      <c r="C1316" s="2" t="s">
        <v>505</v>
      </c>
      <c r="D1316" s="2">
        <v>2210101</v>
      </c>
      <c r="E1316" s="2" t="s">
        <v>505</v>
      </c>
      <c r="F1316" s="2" t="str">
        <f t="shared" si="40"/>
        <v>4342012210101</v>
      </c>
      <c r="G1316" s="2" t="s">
        <v>193</v>
      </c>
      <c r="H1316" s="4">
        <v>200</v>
      </c>
      <c r="I1316" s="4">
        <v>0</v>
      </c>
      <c r="J1316" s="4">
        <v>200</v>
      </c>
      <c r="K1316" s="4">
        <v>4.88</v>
      </c>
      <c r="L1316" s="4">
        <v>4.88</v>
      </c>
      <c r="M1316" s="4">
        <v>4.88</v>
      </c>
      <c r="N1316" s="4">
        <v>0</v>
      </c>
      <c r="O1316" s="4">
        <v>195.12</v>
      </c>
      <c r="P1316">
        <f>INDEX(Full1!J:J,MATCH(F1316,Full1!D:D,0))</f>
        <v>4.88</v>
      </c>
      <c r="Q1316" s="6">
        <f t="shared" si="41"/>
        <v>0</v>
      </c>
    </row>
    <row r="1317" spans="1:17" hidden="1" x14ac:dyDescent="0.25">
      <c r="A1317" s="2">
        <v>4</v>
      </c>
      <c r="B1317" s="2">
        <v>34201</v>
      </c>
      <c r="C1317" s="2" t="s">
        <v>505</v>
      </c>
      <c r="D1317" s="2">
        <v>2210201</v>
      </c>
      <c r="E1317" s="2" t="s">
        <v>505</v>
      </c>
      <c r="F1317" s="2" t="str">
        <f t="shared" si="40"/>
        <v>4342012210201</v>
      </c>
      <c r="G1317" s="2" t="s">
        <v>225</v>
      </c>
      <c r="H1317" s="4">
        <v>8000</v>
      </c>
      <c r="I1317" s="4">
        <v>5205.1000000000004</v>
      </c>
      <c r="J1317" s="4">
        <v>13205.1</v>
      </c>
      <c r="K1317" s="4">
        <v>17205.099999999999</v>
      </c>
      <c r="L1317" s="4">
        <v>13222.48</v>
      </c>
      <c r="M1317" s="4">
        <v>13222.48</v>
      </c>
      <c r="N1317" s="4">
        <v>0</v>
      </c>
      <c r="O1317" s="4">
        <v>-17.38</v>
      </c>
      <c r="P1317">
        <f>INDEX(Full1!J:J,MATCH(F1317,Full1!D:D,0))</f>
        <v>13222.48</v>
      </c>
      <c r="Q1317" s="6">
        <f t="shared" si="41"/>
        <v>0</v>
      </c>
    </row>
    <row r="1318" spans="1:17" x14ac:dyDescent="0.25">
      <c r="A1318" s="2">
        <v>4</v>
      </c>
      <c r="B1318" s="2">
        <v>34201</v>
      </c>
      <c r="C1318" s="2" t="s">
        <v>506</v>
      </c>
      <c r="D1318" s="2">
        <v>6330010</v>
      </c>
      <c r="E1318" s="2" t="s">
        <v>506</v>
      </c>
      <c r="F1318" s="2" t="str">
        <f t="shared" si="40"/>
        <v>4342016330010</v>
      </c>
      <c r="G1318" s="2" t="s">
        <v>228</v>
      </c>
      <c r="H1318" s="4">
        <v>0</v>
      </c>
      <c r="I1318" s="4">
        <v>19550.009999999998</v>
      </c>
      <c r="J1318" s="4">
        <v>19550.009999999998</v>
      </c>
      <c r="K1318" s="4">
        <v>19550.009999999998</v>
      </c>
      <c r="L1318" s="4">
        <v>19550.009999999998</v>
      </c>
      <c r="M1318" s="4">
        <v>19550.009999999998</v>
      </c>
      <c r="N1318" s="4">
        <v>0</v>
      </c>
      <c r="O1318" s="4">
        <v>0</v>
      </c>
      <c r="P1318">
        <f>INDEX(Full1!J:J,MATCH(F1318,Full1!D:D,0))</f>
        <v>19550.009999999998</v>
      </c>
      <c r="Q1318" s="6">
        <f t="shared" si="41"/>
        <v>0</v>
      </c>
    </row>
    <row r="1319" spans="1:17" hidden="1" x14ac:dyDescent="0.25">
      <c r="A1319" s="2">
        <v>4</v>
      </c>
      <c r="B1319" s="2">
        <v>34202</v>
      </c>
      <c r="C1319" s="2" t="s">
        <v>505</v>
      </c>
      <c r="D1319" s="2">
        <v>2120000</v>
      </c>
      <c r="E1319" s="2" t="s">
        <v>505</v>
      </c>
      <c r="F1319" s="2" t="str">
        <f t="shared" si="40"/>
        <v>4342022120000</v>
      </c>
      <c r="G1319" s="2" t="s">
        <v>191</v>
      </c>
      <c r="H1319" s="4">
        <v>10000</v>
      </c>
      <c r="I1319" s="4">
        <v>0</v>
      </c>
      <c r="J1319" s="4">
        <v>10000</v>
      </c>
      <c r="K1319" s="4">
        <v>3688.14</v>
      </c>
      <c r="L1319" s="4">
        <v>3688.14</v>
      </c>
      <c r="M1319" s="4">
        <v>3688.14</v>
      </c>
      <c r="N1319" s="4">
        <v>0</v>
      </c>
      <c r="O1319" s="4">
        <v>6311.86</v>
      </c>
      <c r="P1319">
        <f>INDEX(Full1!J:J,MATCH(F1319,Full1!D:D,0))</f>
        <v>3688.14</v>
      </c>
      <c r="Q1319" s="6">
        <f t="shared" si="41"/>
        <v>0</v>
      </c>
    </row>
    <row r="1320" spans="1:17" hidden="1" x14ac:dyDescent="0.25">
      <c r="A1320" s="2">
        <v>4</v>
      </c>
      <c r="B1320" s="2">
        <v>34202</v>
      </c>
      <c r="C1320" s="2" t="s">
        <v>505</v>
      </c>
      <c r="D1320" s="2">
        <v>2130001</v>
      </c>
      <c r="E1320" s="2" t="s">
        <v>505</v>
      </c>
      <c r="F1320" s="2" t="str">
        <f t="shared" si="40"/>
        <v>4342022130001</v>
      </c>
      <c r="G1320" s="2" t="s">
        <v>74</v>
      </c>
      <c r="H1320" s="4">
        <v>8500</v>
      </c>
      <c r="I1320" s="4">
        <v>0</v>
      </c>
      <c r="J1320" s="4">
        <v>8500</v>
      </c>
      <c r="K1320" s="4">
        <v>7886.17</v>
      </c>
      <c r="L1320" s="4">
        <v>7886.17</v>
      </c>
      <c r="M1320" s="4">
        <v>7886.17</v>
      </c>
      <c r="N1320" s="4">
        <v>0</v>
      </c>
      <c r="O1320" s="4">
        <v>613.83000000000004</v>
      </c>
      <c r="P1320">
        <f>INDEX(Full1!J:J,MATCH(F1320,Full1!D:D,0))</f>
        <v>7886.17</v>
      </c>
      <c r="Q1320" s="6">
        <f t="shared" si="41"/>
        <v>0</v>
      </c>
    </row>
    <row r="1321" spans="1:17" hidden="1" x14ac:dyDescent="0.25">
      <c r="A1321" s="2">
        <v>4</v>
      </c>
      <c r="B1321" s="2">
        <v>34202</v>
      </c>
      <c r="C1321" s="2" t="s">
        <v>505</v>
      </c>
      <c r="D1321" s="2">
        <v>2210101</v>
      </c>
      <c r="E1321" s="2" t="s">
        <v>505</v>
      </c>
      <c r="F1321" s="2" t="str">
        <f t="shared" si="40"/>
        <v>4342022210101</v>
      </c>
      <c r="G1321" s="2" t="s">
        <v>193</v>
      </c>
      <c r="H1321" s="4">
        <v>4000</v>
      </c>
      <c r="I1321" s="4">
        <v>12000</v>
      </c>
      <c r="J1321" s="4">
        <v>16000</v>
      </c>
      <c r="K1321" s="4">
        <v>15013.73</v>
      </c>
      <c r="L1321" s="4">
        <v>15013.73</v>
      </c>
      <c r="M1321" s="4">
        <v>15013.73</v>
      </c>
      <c r="N1321" s="4">
        <v>0</v>
      </c>
      <c r="O1321" s="4">
        <v>986.27</v>
      </c>
      <c r="P1321">
        <f>INDEX(Full1!J:J,MATCH(F1321,Full1!D:D,0))</f>
        <v>15013.73</v>
      </c>
      <c r="Q1321" s="6">
        <f t="shared" si="41"/>
        <v>0</v>
      </c>
    </row>
    <row r="1322" spans="1:17" hidden="1" x14ac:dyDescent="0.25">
      <c r="A1322" s="2">
        <v>4</v>
      </c>
      <c r="B1322" s="2">
        <v>34202</v>
      </c>
      <c r="C1322" s="2" t="s">
        <v>505</v>
      </c>
      <c r="D1322" s="2">
        <v>2210201</v>
      </c>
      <c r="E1322" s="2" t="s">
        <v>505</v>
      </c>
      <c r="F1322" s="2" t="str">
        <f t="shared" si="40"/>
        <v>4342022210201</v>
      </c>
      <c r="G1322" s="2" t="s">
        <v>225</v>
      </c>
      <c r="H1322" s="4">
        <v>2000</v>
      </c>
      <c r="I1322" s="4">
        <v>1657.76</v>
      </c>
      <c r="J1322" s="4">
        <v>3657.76</v>
      </c>
      <c r="K1322" s="4">
        <v>4657.76</v>
      </c>
      <c r="L1322" s="4">
        <v>2998.89</v>
      </c>
      <c r="M1322" s="4">
        <v>2998.89</v>
      </c>
      <c r="N1322" s="4">
        <v>0</v>
      </c>
      <c r="O1322" s="4">
        <v>658.87</v>
      </c>
      <c r="P1322">
        <f>INDEX(Full1!J:J,MATCH(F1322,Full1!D:D,0))</f>
        <v>2998.89</v>
      </c>
      <c r="Q1322" s="6">
        <f t="shared" si="41"/>
        <v>0</v>
      </c>
    </row>
    <row r="1323" spans="1:17" hidden="1" x14ac:dyDescent="0.25">
      <c r="A1323" s="2">
        <v>4</v>
      </c>
      <c r="B1323" s="2">
        <v>34203</v>
      </c>
      <c r="C1323" s="2" t="s">
        <v>505</v>
      </c>
      <c r="D1323" s="2">
        <v>2120000</v>
      </c>
      <c r="E1323" s="2" t="s">
        <v>505</v>
      </c>
      <c r="F1323" s="2" t="str">
        <f t="shared" si="40"/>
        <v>4342032120000</v>
      </c>
      <c r="G1323" s="2" t="s">
        <v>191</v>
      </c>
      <c r="H1323" s="4">
        <v>15000</v>
      </c>
      <c r="I1323" s="4">
        <v>0</v>
      </c>
      <c r="J1323" s="4">
        <v>15000</v>
      </c>
      <c r="K1323" s="4">
        <v>2473.96</v>
      </c>
      <c r="L1323" s="4">
        <v>2473.96</v>
      </c>
      <c r="M1323" s="4">
        <v>2473.96</v>
      </c>
      <c r="N1323" s="4">
        <v>0</v>
      </c>
      <c r="O1323" s="4">
        <v>12526.04</v>
      </c>
      <c r="P1323">
        <f>INDEX(Full1!J:J,MATCH(F1323,Full1!D:D,0))</f>
        <v>2473.96</v>
      </c>
      <c r="Q1323" s="6">
        <f t="shared" si="41"/>
        <v>0</v>
      </c>
    </row>
    <row r="1324" spans="1:17" hidden="1" x14ac:dyDescent="0.25">
      <c r="A1324" s="2">
        <v>4</v>
      </c>
      <c r="B1324" s="2">
        <v>34203</v>
      </c>
      <c r="C1324" s="2" t="s">
        <v>505</v>
      </c>
      <c r="D1324" s="2">
        <v>2130001</v>
      </c>
      <c r="E1324" s="2" t="s">
        <v>505</v>
      </c>
      <c r="F1324" s="2" t="str">
        <f t="shared" si="40"/>
        <v>4342032130001</v>
      </c>
      <c r="G1324" s="2" t="s">
        <v>74</v>
      </c>
      <c r="H1324" s="4">
        <v>40000</v>
      </c>
      <c r="I1324" s="4">
        <v>77.92</v>
      </c>
      <c r="J1324" s="4">
        <v>40077.919999999998</v>
      </c>
      <c r="K1324" s="4">
        <v>56304.51</v>
      </c>
      <c r="L1324" s="4">
        <v>43318.55</v>
      </c>
      <c r="M1324" s="4">
        <v>43318.55</v>
      </c>
      <c r="N1324" s="4">
        <v>0</v>
      </c>
      <c r="O1324" s="4">
        <v>-3240.63</v>
      </c>
      <c r="P1324">
        <f>INDEX(Full1!J:J,MATCH(F1324,Full1!D:D,0))</f>
        <v>43318.55</v>
      </c>
      <c r="Q1324" s="6">
        <f t="shared" si="41"/>
        <v>0</v>
      </c>
    </row>
    <row r="1325" spans="1:17" hidden="1" x14ac:dyDescent="0.25">
      <c r="A1325" s="2">
        <v>4</v>
      </c>
      <c r="B1325" s="2">
        <v>34203</v>
      </c>
      <c r="C1325" s="2" t="s">
        <v>505</v>
      </c>
      <c r="D1325" s="2">
        <v>2210001</v>
      </c>
      <c r="E1325" s="2" t="s">
        <v>505</v>
      </c>
      <c r="F1325" s="2" t="str">
        <f t="shared" si="40"/>
        <v>4342032210001</v>
      </c>
      <c r="G1325" s="2" t="s">
        <v>192</v>
      </c>
      <c r="H1325" s="4">
        <v>250000</v>
      </c>
      <c r="I1325" s="4">
        <v>42502.62</v>
      </c>
      <c r="J1325" s="4">
        <v>292502.62</v>
      </c>
      <c r="K1325" s="4">
        <v>155520.04</v>
      </c>
      <c r="L1325" s="4">
        <v>107781.37</v>
      </c>
      <c r="M1325" s="4">
        <v>107781.37</v>
      </c>
      <c r="N1325" s="4">
        <v>0</v>
      </c>
      <c r="O1325" s="4">
        <v>184721.25</v>
      </c>
      <c r="P1325">
        <f>INDEX(Full1!J:J,MATCH(F1325,Full1!D:D,0))</f>
        <v>107781.37</v>
      </c>
      <c r="Q1325" s="6">
        <f t="shared" si="41"/>
        <v>0</v>
      </c>
    </row>
    <row r="1326" spans="1:17" hidden="1" x14ac:dyDescent="0.25">
      <c r="A1326" s="2">
        <v>4</v>
      </c>
      <c r="B1326" s="2">
        <v>34203</v>
      </c>
      <c r="C1326" s="2" t="s">
        <v>505</v>
      </c>
      <c r="D1326" s="2">
        <v>2210101</v>
      </c>
      <c r="E1326" s="2" t="s">
        <v>505</v>
      </c>
      <c r="F1326" s="2" t="str">
        <f t="shared" si="40"/>
        <v>4342032210101</v>
      </c>
      <c r="G1326" s="2" t="s">
        <v>193</v>
      </c>
      <c r="H1326" s="4">
        <v>20000</v>
      </c>
      <c r="I1326" s="4">
        <v>0</v>
      </c>
      <c r="J1326" s="4">
        <v>20000</v>
      </c>
      <c r="K1326" s="4">
        <v>5886.87</v>
      </c>
      <c r="L1326" s="4">
        <v>5886.87</v>
      </c>
      <c r="M1326" s="4">
        <v>5886.87</v>
      </c>
      <c r="N1326" s="4">
        <v>0</v>
      </c>
      <c r="O1326" s="4">
        <v>14113.13</v>
      </c>
      <c r="P1326">
        <f>INDEX(Full1!J:J,MATCH(F1326,Full1!D:D,0))</f>
        <v>5886.87</v>
      </c>
      <c r="Q1326" s="6">
        <f t="shared" si="41"/>
        <v>0</v>
      </c>
    </row>
    <row r="1327" spans="1:17" hidden="1" x14ac:dyDescent="0.25">
      <c r="A1327" s="2">
        <v>4</v>
      </c>
      <c r="B1327" s="2">
        <v>34203</v>
      </c>
      <c r="C1327" s="2" t="s">
        <v>505</v>
      </c>
      <c r="D1327" s="2">
        <v>2210201</v>
      </c>
      <c r="E1327" s="2" t="s">
        <v>505</v>
      </c>
      <c r="F1327" s="2" t="str">
        <f t="shared" si="40"/>
        <v>4342032210201</v>
      </c>
      <c r="G1327" s="2" t="s">
        <v>225</v>
      </c>
      <c r="H1327" s="4">
        <v>100000</v>
      </c>
      <c r="I1327" s="4">
        <v>80688.679999999993</v>
      </c>
      <c r="J1327" s="4">
        <v>180688.68</v>
      </c>
      <c r="K1327" s="4">
        <v>160415.60999999999</v>
      </c>
      <c r="L1327" s="4">
        <v>140725.73000000001</v>
      </c>
      <c r="M1327" s="4">
        <v>140725.73000000001</v>
      </c>
      <c r="N1327" s="4">
        <v>0</v>
      </c>
      <c r="O1327" s="4">
        <v>39962.949999999997</v>
      </c>
      <c r="P1327">
        <f>INDEX(Full1!J:J,MATCH(F1327,Full1!D:D,0))</f>
        <v>140725.73000000001</v>
      </c>
      <c r="Q1327" s="6">
        <f t="shared" si="41"/>
        <v>0</v>
      </c>
    </row>
    <row r="1328" spans="1:17" hidden="1" x14ac:dyDescent="0.25">
      <c r="A1328" s="2">
        <v>4</v>
      </c>
      <c r="B1328" s="2">
        <v>34204</v>
      </c>
      <c r="C1328" s="2" t="s">
        <v>505</v>
      </c>
      <c r="D1328" s="2">
        <v>2120000</v>
      </c>
      <c r="E1328" s="2" t="s">
        <v>505</v>
      </c>
      <c r="F1328" s="2" t="str">
        <f t="shared" si="40"/>
        <v>4342042120000</v>
      </c>
      <c r="G1328" s="2" t="s">
        <v>191</v>
      </c>
      <c r="H1328" s="4">
        <v>1000</v>
      </c>
      <c r="I1328" s="4">
        <v>0</v>
      </c>
      <c r="J1328" s="4">
        <v>1000</v>
      </c>
      <c r="K1328" s="4">
        <v>392.93</v>
      </c>
      <c r="L1328" s="4">
        <v>392.93</v>
      </c>
      <c r="M1328" s="4">
        <v>392.93</v>
      </c>
      <c r="N1328" s="4">
        <v>0</v>
      </c>
      <c r="O1328" s="4">
        <v>607.07000000000005</v>
      </c>
      <c r="P1328">
        <f>INDEX(Full1!J:J,MATCH(F1328,Full1!D:D,0))</f>
        <v>392.93</v>
      </c>
      <c r="Q1328" s="6">
        <f t="shared" si="41"/>
        <v>0</v>
      </c>
    </row>
    <row r="1329" spans="1:17" hidden="1" x14ac:dyDescent="0.25">
      <c r="A1329" s="2">
        <v>4</v>
      </c>
      <c r="B1329" s="2">
        <v>42500</v>
      </c>
      <c r="C1329" s="2" t="s">
        <v>505</v>
      </c>
      <c r="D1329" s="2">
        <v>2250000</v>
      </c>
      <c r="E1329" s="2" t="s">
        <v>505</v>
      </c>
      <c r="F1329" s="2" t="str">
        <f t="shared" si="40"/>
        <v>4425002250000</v>
      </c>
      <c r="G1329" s="2" t="s">
        <v>97</v>
      </c>
      <c r="H1329" s="4">
        <v>50</v>
      </c>
      <c r="I1329" s="4">
        <v>0</v>
      </c>
      <c r="J1329" s="4">
        <v>50</v>
      </c>
      <c r="K1329" s="4">
        <v>0</v>
      </c>
      <c r="L1329" s="4">
        <v>0</v>
      </c>
      <c r="M1329" s="4">
        <v>0</v>
      </c>
      <c r="N1329" s="4">
        <v>0</v>
      </c>
      <c r="O1329" s="4">
        <v>50</v>
      </c>
      <c r="P1329">
        <f>INDEX(Full1!J:J,MATCH(F1329,Full1!D:D,0))</f>
        <v>0</v>
      </c>
      <c r="Q1329" s="6">
        <f t="shared" si="41"/>
        <v>0</v>
      </c>
    </row>
    <row r="1330" spans="1:17" hidden="1" x14ac:dyDescent="0.25">
      <c r="A1330" s="2">
        <v>4</v>
      </c>
      <c r="B1330" s="2">
        <v>43111</v>
      </c>
      <c r="C1330" s="2" t="s">
        <v>505</v>
      </c>
      <c r="D1330" s="2">
        <v>2210301</v>
      </c>
      <c r="E1330" s="2" t="s">
        <v>505</v>
      </c>
      <c r="F1330" s="2" t="str">
        <f t="shared" si="40"/>
        <v>4431112210301</v>
      </c>
      <c r="G1330" s="2" t="s">
        <v>194</v>
      </c>
      <c r="H1330" s="4">
        <v>1200</v>
      </c>
      <c r="I1330" s="4">
        <v>1918.12</v>
      </c>
      <c r="J1330" s="4">
        <v>3118.12</v>
      </c>
      <c r="K1330" s="4">
        <v>2411.02</v>
      </c>
      <c r="L1330" s="4">
        <v>711.02</v>
      </c>
      <c r="M1330" s="4">
        <v>711.02</v>
      </c>
      <c r="N1330" s="4">
        <v>0</v>
      </c>
      <c r="O1330" s="4">
        <v>2407.1</v>
      </c>
      <c r="P1330">
        <f>INDEX(Full1!J:J,MATCH(F1330,Full1!D:D,0))</f>
        <v>711.02</v>
      </c>
      <c r="Q1330" s="6">
        <f t="shared" si="41"/>
        <v>0</v>
      </c>
    </row>
    <row r="1331" spans="1:17" hidden="1" x14ac:dyDescent="0.25">
      <c r="A1331" s="2">
        <v>4</v>
      </c>
      <c r="B1331" s="2">
        <v>43201</v>
      </c>
      <c r="C1331" s="2" t="s">
        <v>505</v>
      </c>
      <c r="D1331" s="2">
        <v>2120000</v>
      </c>
      <c r="E1331" s="2" t="s">
        <v>505</v>
      </c>
      <c r="F1331" s="2" t="str">
        <f t="shared" si="40"/>
        <v>4432012120000</v>
      </c>
      <c r="G1331" s="2" t="s">
        <v>191</v>
      </c>
      <c r="H1331" s="4">
        <v>4000</v>
      </c>
      <c r="I1331" s="4">
        <v>3000</v>
      </c>
      <c r="J1331" s="4">
        <v>7000</v>
      </c>
      <c r="K1331" s="4">
        <v>5526.09</v>
      </c>
      <c r="L1331" s="4">
        <v>5526.09</v>
      </c>
      <c r="M1331" s="4">
        <v>5526.09</v>
      </c>
      <c r="N1331" s="4">
        <v>0</v>
      </c>
      <c r="O1331" s="4">
        <v>1473.91</v>
      </c>
      <c r="P1331">
        <f>INDEX(Full1!J:J,MATCH(F1331,Full1!D:D,0))</f>
        <v>5526.09</v>
      </c>
      <c r="Q1331" s="6">
        <f t="shared" si="41"/>
        <v>0</v>
      </c>
    </row>
    <row r="1332" spans="1:17" hidden="1" x14ac:dyDescent="0.25">
      <c r="A1332" s="2">
        <v>4</v>
      </c>
      <c r="B1332" s="2">
        <v>43201</v>
      </c>
      <c r="C1332" s="2" t="s">
        <v>505</v>
      </c>
      <c r="D1332" s="2">
        <v>2210001</v>
      </c>
      <c r="E1332" s="2" t="s">
        <v>505</v>
      </c>
      <c r="F1332" s="2" t="str">
        <f t="shared" si="40"/>
        <v>4432012210001</v>
      </c>
      <c r="G1332" s="2" t="s">
        <v>192</v>
      </c>
      <c r="H1332" s="4">
        <v>5000</v>
      </c>
      <c r="I1332" s="4">
        <v>4.4400000000000004</v>
      </c>
      <c r="J1332" s="4">
        <v>5004.4399999999996</v>
      </c>
      <c r="K1332" s="4">
        <v>8474.27</v>
      </c>
      <c r="L1332" s="4">
        <v>6193.87</v>
      </c>
      <c r="M1332" s="4">
        <v>6193.87</v>
      </c>
      <c r="N1332" s="4">
        <v>0</v>
      </c>
      <c r="O1332" s="4">
        <v>-1189.43</v>
      </c>
      <c r="P1332">
        <f>INDEX(Full1!J:J,MATCH(F1332,Full1!D:D,0))</f>
        <v>6193.87</v>
      </c>
      <c r="Q1332" s="6">
        <f t="shared" si="41"/>
        <v>0</v>
      </c>
    </row>
    <row r="1333" spans="1:17" hidden="1" x14ac:dyDescent="0.25">
      <c r="A1333" s="2">
        <v>4</v>
      </c>
      <c r="B1333" s="2">
        <v>43201</v>
      </c>
      <c r="C1333" s="2" t="s">
        <v>505</v>
      </c>
      <c r="D1333" s="2">
        <v>2210101</v>
      </c>
      <c r="E1333" s="2" t="s">
        <v>505</v>
      </c>
      <c r="F1333" s="2" t="str">
        <f t="shared" si="40"/>
        <v>4432012210101</v>
      </c>
      <c r="G1333" s="2" t="s">
        <v>193</v>
      </c>
      <c r="H1333" s="4">
        <v>400</v>
      </c>
      <c r="I1333" s="4">
        <v>0</v>
      </c>
      <c r="J1333" s="4">
        <v>400</v>
      </c>
      <c r="K1333" s="4">
        <v>828.65</v>
      </c>
      <c r="L1333" s="4">
        <v>828.65</v>
      </c>
      <c r="M1333" s="4">
        <v>828.65</v>
      </c>
      <c r="N1333" s="4">
        <v>0</v>
      </c>
      <c r="O1333" s="4">
        <v>-428.65</v>
      </c>
      <c r="P1333">
        <f>INDEX(Full1!J:J,MATCH(F1333,Full1!D:D,0))</f>
        <v>828.65</v>
      </c>
      <c r="Q1333" s="6">
        <f t="shared" si="41"/>
        <v>0</v>
      </c>
    </row>
    <row r="1334" spans="1:17" hidden="1" x14ac:dyDescent="0.25">
      <c r="A1334" s="2">
        <v>4</v>
      </c>
      <c r="B1334" s="2">
        <v>43201</v>
      </c>
      <c r="C1334" s="2" t="s">
        <v>505</v>
      </c>
      <c r="D1334" s="2">
        <v>2210301</v>
      </c>
      <c r="E1334" s="2" t="s">
        <v>505</v>
      </c>
      <c r="F1334" s="2" t="str">
        <f t="shared" si="40"/>
        <v>4432012210301</v>
      </c>
      <c r="G1334" s="2" t="s">
        <v>194</v>
      </c>
      <c r="H1334" s="4">
        <v>500</v>
      </c>
      <c r="I1334" s="4">
        <v>791.67</v>
      </c>
      <c r="J1334" s="4">
        <v>1291.67</v>
      </c>
      <c r="K1334" s="4">
        <v>500</v>
      </c>
      <c r="L1334" s="4">
        <v>0</v>
      </c>
      <c r="M1334" s="4">
        <v>0</v>
      </c>
      <c r="N1334" s="4">
        <v>0</v>
      </c>
      <c r="O1334" s="4">
        <v>1291.67</v>
      </c>
      <c r="P1334">
        <f>INDEX(Full1!J:J,MATCH(F1334,Full1!D:D,0))</f>
        <v>0</v>
      </c>
      <c r="Q1334" s="6">
        <f t="shared" si="41"/>
        <v>0</v>
      </c>
    </row>
    <row r="1335" spans="1:17" hidden="1" x14ac:dyDescent="0.25">
      <c r="A1335" s="2">
        <v>4</v>
      </c>
      <c r="B1335" s="2">
        <v>43301</v>
      </c>
      <c r="C1335" s="2" t="s">
        <v>505</v>
      </c>
      <c r="D1335" s="2">
        <v>2120000</v>
      </c>
      <c r="E1335" s="2" t="s">
        <v>505</v>
      </c>
      <c r="F1335" s="2" t="str">
        <f t="shared" si="40"/>
        <v>4433012120000</v>
      </c>
      <c r="G1335" s="2" t="s">
        <v>191</v>
      </c>
      <c r="H1335" s="4">
        <v>1000</v>
      </c>
      <c r="I1335" s="4">
        <v>0</v>
      </c>
      <c r="J1335" s="4">
        <v>1000</v>
      </c>
      <c r="K1335" s="4">
        <v>308.74</v>
      </c>
      <c r="L1335" s="4">
        <v>255.15</v>
      </c>
      <c r="M1335" s="4">
        <v>255.15</v>
      </c>
      <c r="N1335" s="4">
        <v>0</v>
      </c>
      <c r="O1335" s="4">
        <v>744.85</v>
      </c>
      <c r="P1335">
        <f>INDEX(Full1!J:J,MATCH(F1335,Full1!D:D,0))</f>
        <v>255.15</v>
      </c>
      <c r="Q1335" s="6">
        <f t="shared" si="41"/>
        <v>0</v>
      </c>
    </row>
    <row r="1336" spans="1:17" hidden="1" x14ac:dyDescent="0.25">
      <c r="A1336" s="2">
        <v>4</v>
      </c>
      <c r="B1336" s="2">
        <v>43301</v>
      </c>
      <c r="C1336" s="2" t="s">
        <v>505</v>
      </c>
      <c r="D1336" s="2">
        <v>2210001</v>
      </c>
      <c r="E1336" s="2" t="s">
        <v>505</v>
      </c>
      <c r="F1336" s="2" t="str">
        <f t="shared" si="40"/>
        <v>4433012210001</v>
      </c>
      <c r="G1336" s="2" t="s">
        <v>192</v>
      </c>
      <c r="H1336" s="4">
        <v>5000</v>
      </c>
      <c r="I1336" s="4">
        <v>694.86</v>
      </c>
      <c r="J1336" s="4">
        <v>5694.86</v>
      </c>
      <c r="K1336" s="4">
        <v>7011.16</v>
      </c>
      <c r="L1336" s="4">
        <v>5145.8100000000004</v>
      </c>
      <c r="M1336" s="4">
        <v>5145.8100000000004</v>
      </c>
      <c r="N1336" s="4">
        <v>0</v>
      </c>
      <c r="O1336" s="4">
        <v>549.04999999999995</v>
      </c>
      <c r="P1336">
        <f>INDEX(Full1!J:J,MATCH(F1336,Full1!D:D,0))</f>
        <v>5145.8100000000004</v>
      </c>
      <c r="Q1336" s="6">
        <f t="shared" si="41"/>
        <v>0</v>
      </c>
    </row>
    <row r="1337" spans="1:17" hidden="1" x14ac:dyDescent="0.25">
      <c r="A1337" s="2">
        <v>4</v>
      </c>
      <c r="B1337" s="2">
        <v>43301</v>
      </c>
      <c r="C1337" s="2" t="s">
        <v>505</v>
      </c>
      <c r="D1337" s="2">
        <v>2210101</v>
      </c>
      <c r="E1337" s="2" t="s">
        <v>505</v>
      </c>
      <c r="F1337" s="2" t="str">
        <f t="shared" si="40"/>
        <v>4433012210101</v>
      </c>
      <c r="G1337" s="2" t="s">
        <v>193</v>
      </c>
      <c r="H1337" s="4">
        <v>200</v>
      </c>
      <c r="I1337" s="4">
        <v>0</v>
      </c>
      <c r="J1337" s="4">
        <v>200</v>
      </c>
      <c r="K1337" s="4">
        <v>29.3</v>
      </c>
      <c r="L1337" s="4">
        <v>29.3</v>
      </c>
      <c r="M1337" s="4">
        <v>29.3</v>
      </c>
      <c r="N1337" s="4">
        <v>0</v>
      </c>
      <c r="O1337" s="4">
        <v>170.7</v>
      </c>
      <c r="P1337">
        <f>INDEX(Full1!J:J,MATCH(F1337,Full1!D:D,0))</f>
        <v>29.3</v>
      </c>
      <c r="Q1337" s="6">
        <f t="shared" si="41"/>
        <v>0</v>
      </c>
    </row>
    <row r="1338" spans="1:17" hidden="1" x14ac:dyDescent="0.25">
      <c r="A1338" s="2">
        <v>4</v>
      </c>
      <c r="B1338" s="2">
        <v>44200</v>
      </c>
      <c r="C1338" s="2" t="s">
        <v>505</v>
      </c>
      <c r="D1338" s="2">
        <v>2120000</v>
      </c>
      <c r="E1338" s="2" t="s">
        <v>505</v>
      </c>
      <c r="F1338" s="2" t="str">
        <f t="shared" si="40"/>
        <v>4442002120000</v>
      </c>
      <c r="G1338" s="2" t="s">
        <v>191</v>
      </c>
      <c r="H1338" s="4">
        <v>4000</v>
      </c>
      <c r="I1338" s="4">
        <v>0</v>
      </c>
      <c r="J1338" s="4">
        <v>4000</v>
      </c>
      <c r="K1338" s="4">
        <v>1712.28</v>
      </c>
      <c r="L1338" s="4">
        <v>1712.28</v>
      </c>
      <c r="M1338" s="4">
        <v>1712.28</v>
      </c>
      <c r="N1338" s="4">
        <v>0</v>
      </c>
      <c r="O1338" s="4">
        <v>2287.7199999999998</v>
      </c>
      <c r="P1338">
        <f>INDEX(Full1!J:J,MATCH(F1338,Full1!D:D,0))</f>
        <v>1712.28</v>
      </c>
      <c r="Q1338" s="6">
        <f t="shared" si="41"/>
        <v>0</v>
      </c>
    </row>
    <row r="1339" spans="1:17" hidden="1" x14ac:dyDescent="0.25">
      <c r="A1339" s="2">
        <v>4</v>
      </c>
      <c r="B1339" s="2">
        <v>44200</v>
      </c>
      <c r="C1339" s="2" t="s">
        <v>505</v>
      </c>
      <c r="D1339" s="2">
        <v>2210001</v>
      </c>
      <c r="E1339" s="2" t="s">
        <v>505</v>
      </c>
      <c r="F1339" s="2" t="str">
        <f t="shared" si="40"/>
        <v>4442002210001</v>
      </c>
      <c r="G1339" s="2" t="s">
        <v>192</v>
      </c>
      <c r="H1339" s="4">
        <v>15000</v>
      </c>
      <c r="I1339" s="4">
        <v>0</v>
      </c>
      <c r="J1339" s="4">
        <v>15000</v>
      </c>
      <c r="K1339" s="4">
        <v>16362.35</v>
      </c>
      <c r="L1339" s="4">
        <v>12806.82</v>
      </c>
      <c r="M1339" s="4">
        <v>12806.82</v>
      </c>
      <c r="N1339" s="4">
        <v>0</v>
      </c>
      <c r="O1339" s="4">
        <v>2193.1799999999998</v>
      </c>
      <c r="P1339">
        <f>INDEX(Full1!J:J,MATCH(F1339,Full1!D:D,0))</f>
        <v>12806.82</v>
      </c>
      <c r="Q1339" s="6">
        <f t="shared" si="41"/>
        <v>0</v>
      </c>
    </row>
    <row r="1340" spans="1:17" hidden="1" x14ac:dyDescent="0.25">
      <c r="A1340" s="2">
        <v>4</v>
      </c>
      <c r="B1340" s="2">
        <v>44200</v>
      </c>
      <c r="C1340" s="2" t="s">
        <v>505</v>
      </c>
      <c r="D1340" s="2">
        <v>2210101</v>
      </c>
      <c r="E1340" s="2" t="s">
        <v>505</v>
      </c>
      <c r="F1340" s="2" t="str">
        <f t="shared" si="40"/>
        <v>4442002210101</v>
      </c>
      <c r="G1340" s="2" t="s">
        <v>193</v>
      </c>
      <c r="H1340" s="4">
        <v>1000</v>
      </c>
      <c r="I1340" s="4">
        <v>0</v>
      </c>
      <c r="J1340" s="4">
        <v>1000</v>
      </c>
      <c r="K1340" s="4">
        <v>757.83</v>
      </c>
      <c r="L1340" s="4">
        <v>757.83</v>
      </c>
      <c r="M1340" s="4">
        <v>757.83</v>
      </c>
      <c r="N1340" s="4">
        <v>0</v>
      </c>
      <c r="O1340" s="4">
        <v>242.17</v>
      </c>
      <c r="P1340">
        <f>INDEX(Full1!J:J,MATCH(F1340,Full1!D:D,0))</f>
        <v>757.83</v>
      </c>
      <c r="Q1340" s="6">
        <f t="shared" si="41"/>
        <v>0</v>
      </c>
    </row>
    <row r="1341" spans="1:17" hidden="1" x14ac:dyDescent="0.25">
      <c r="A1341" s="2">
        <v>4</v>
      </c>
      <c r="B1341" s="2">
        <v>45901</v>
      </c>
      <c r="C1341" s="2" t="s">
        <v>505</v>
      </c>
      <c r="D1341" s="2">
        <v>2120000</v>
      </c>
      <c r="E1341" s="2" t="s">
        <v>505</v>
      </c>
      <c r="F1341" s="2" t="str">
        <f t="shared" si="40"/>
        <v>4459012120000</v>
      </c>
      <c r="G1341" s="2" t="s">
        <v>191</v>
      </c>
      <c r="H1341" s="4">
        <v>2000</v>
      </c>
      <c r="I1341" s="4">
        <v>0</v>
      </c>
      <c r="J1341" s="4">
        <v>2000</v>
      </c>
      <c r="K1341" s="4">
        <v>782.15</v>
      </c>
      <c r="L1341" s="4">
        <v>782.15</v>
      </c>
      <c r="M1341" s="4">
        <v>782.15</v>
      </c>
      <c r="N1341" s="4">
        <v>0</v>
      </c>
      <c r="O1341" s="4">
        <v>1217.8499999999999</v>
      </c>
      <c r="P1341">
        <f>INDEX(Full1!J:J,MATCH(F1341,Full1!D:D,0))</f>
        <v>782.15</v>
      </c>
      <c r="Q1341" s="6">
        <f t="shared" si="41"/>
        <v>0</v>
      </c>
    </row>
    <row r="1342" spans="1:17" hidden="1" x14ac:dyDescent="0.25">
      <c r="A1342" s="2">
        <v>4</v>
      </c>
      <c r="B1342" s="2">
        <v>45901</v>
      </c>
      <c r="C1342" s="2" t="s">
        <v>505</v>
      </c>
      <c r="D1342" s="2">
        <v>2210001</v>
      </c>
      <c r="E1342" s="2" t="s">
        <v>505</v>
      </c>
      <c r="F1342" s="2" t="str">
        <f t="shared" si="40"/>
        <v>4459012210001</v>
      </c>
      <c r="G1342" s="2" t="s">
        <v>192</v>
      </c>
      <c r="H1342" s="4">
        <v>4000</v>
      </c>
      <c r="I1342" s="4">
        <v>363.01</v>
      </c>
      <c r="J1342" s="4">
        <v>4363.01</v>
      </c>
      <c r="K1342" s="4">
        <v>5365.99</v>
      </c>
      <c r="L1342" s="4">
        <v>3856.39</v>
      </c>
      <c r="M1342" s="4">
        <v>3856.39</v>
      </c>
      <c r="N1342" s="4">
        <v>0</v>
      </c>
      <c r="O1342" s="4">
        <v>506.62</v>
      </c>
      <c r="P1342">
        <f>INDEX(Full1!J:J,MATCH(F1342,Full1!D:D,0))</f>
        <v>3856.39</v>
      </c>
      <c r="Q1342" s="6">
        <f t="shared" si="41"/>
        <v>0</v>
      </c>
    </row>
    <row r="1343" spans="1:17" hidden="1" x14ac:dyDescent="0.25">
      <c r="A1343" s="2">
        <v>4</v>
      </c>
      <c r="B1343" s="2">
        <v>45901</v>
      </c>
      <c r="C1343" s="2" t="s">
        <v>505</v>
      </c>
      <c r="D1343" s="2">
        <v>2210101</v>
      </c>
      <c r="E1343" s="2" t="s">
        <v>505</v>
      </c>
      <c r="F1343" s="2" t="str">
        <f t="shared" si="40"/>
        <v>4459012210101</v>
      </c>
      <c r="G1343" s="2" t="s">
        <v>193</v>
      </c>
      <c r="H1343" s="4">
        <v>300</v>
      </c>
      <c r="I1343" s="4">
        <v>0</v>
      </c>
      <c r="J1343" s="4">
        <v>300</v>
      </c>
      <c r="K1343" s="4">
        <v>174.19</v>
      </c>
      <c r="L1343" s="4">
        <v>174.19</v>
      </c>
      <c r="M1343" s="4">
        <v>174.19</v>
      </c>
      <c r="N1343" s="4">
        <v>0</v>
      </c>
      <c r="O1343" s="4">
        <v>125.81</v>
      </c>
      <c r="P1343">
        <f>INDEX(Full1!J:J,MATCH(F1343,Full1!D:D,0))</f>
        <v>174.19</v>
      </c>
      <c r="Q1343" s="6">
        <f t="shared" si="41"/>
        <v>0</v>
      </c>
    </row>
    <row r="1344" spans="1:17" hidden="1" x14ac:dyDescent="0.25">
      <c r="A1344" s="2">
        <v>4</v>
      </c>
      <c r="B1344" s="2">
        <v>49100</v>
      </c>
      <c r="C1344" s="2" t="s">
        <v>505</v>
      </c>
      <c r="D1344" s="2">
        <v>2120000</v>
      </c>
      <c r="E1344" s="2" t="s">
        <v>505</v>
      </c>
      <c r="F1344" s="2" t="str">
        <f t="shared" si="40"/>
        <v>4491002120000</v>
      </c>
      <c r="G1344" s="2" t="s">
        <v>191</v>
      </c>
      <c r="H1344" s="4">
        <v>900</v>
      </c>
      <c r="I1344" s="4">
        <v>0</v>
      </c>
      <c r="J1344" s="4">
        <v>900</v>
      </c>
      <c r="K1344" s="4">
        <v>765.13</v>
      </c>
      <c r="L1344" s="4">
        <v>765.13</v>
      </c>
      <c r="M1344" s="4">
        <v>765.13</v>
      </c>
      <c r="N1344" s="4">
        <v>0</v>
      </c>
      <c r="O1344" s="4">
        <v>134.87</v>
      </c>
      <c r="P1344">
        <f>INDEX(Full1!J:J,MATCH(F1344,Full1!D:D,0))</f>
        <v>765.13</v>
      </c>
      <c r="Q1344" s="6">
        <f t="shared" si="41"/>
        <v>0</v>
      </c>
    </row>
    <row r="1345" spans="1:17" hidden="1" x14ac:dyDescent="0.25">
      <c r="A1345" s="2">
        <v>4</v>
      </c>
      <c r="B1345" s="2">
        <v>49100</v>
      </c>
      <c r="C1345" s="2" t="s">
        <v>505</v>
      </c>
      <c r="D1345" s="2">
        <v>2210001</v>
      </c>
      <c r="E1345" s="2" t="s">
        <v>505</v>
      </c>
      <c r="F1345" s="2" t="str">
        <f t="shared" si="40"/>
        <v>4491002210001</v>
      </c>
      <c r="G1345" s="2" t="s">
        <v>192</v>
      </c>
      <c r="H1345" s="4">
        <v>4500</v>
      </c>
      <c r="I1345" s="4">
        <v>938.79</v>
      </c>
      <c r="J1345" s="4">
        <v>5438.79</v>
      </c>
      <c r="K1345" s="4">
        <v>5953.68</v>
      </c>
      <c r="L1345" s="4">
        <v>3828.91</v>
      </c>
      <c r="M1345" s="4">
        <v>3828.91</v>
      </c>
      <c r="N1345" s="4">
        <v>0</v>
      </c>
      <c r="O1345" s="4">
        <v>1609.88</v>
      </c>
      <c r="P1345">
        <f>INDEX(Full1!J:J,MATCH(F1345,Full1!D:D,0))</f>
        <v>3828.91</v>
      </c>
      <c r="Q1345" s="6">
        <f t="shared" si="41"/>
        <v>0</v>
      </c>
    </row>
    <row r="1346" spans="1:17" hidden="1" x14ac:dyDescent="0.25">
      <c r="A1346" s="2">
        <v>4</v>
      </c>
      <c r="B1346" s="2">
        <v>49100</v>
      </c>
      <c r="C1346" s="2" t="s">
        <v>505</v>
      </c>
      <c r="D1346" s="2">
        <v>2210101</v>
      </c>
      <c r="E1346" s="2" t="s">
        <v>505</v>
      </c>
      <c r="F1346" s="2" t="str">
        <f t="shared" si="40"/>
        <v>4491002210101</v>
      </c>
      <c r="G1346" s="2" t="s">
        <v>193</v>
      </c>
      <c r="H1346" s="4">
        <v>100</v>
      </c>
      <c r="I1346" s="4">
        <v>0</v>
      </c>
      <c r="J1346" s="4">
        <v>100</v>
      </c>
      <c r="K1346" s="4">
        <v>129.84</v>
      </c>
      <c r="L1346" s="4">
        <v>129.84</v>
      </c>
      <c r="M1346" s="4">
        <v>129.84</v>
      </c>
      <c r="N1346" s="4">
        <v>0</v>
      </c>
      <c r="O1346" s="4">
        <v>-29.84</v>
      </c>
      <c r="P1346">
        <f>INDEX(Full1!J:J,MATCH(F1346,Full1!D:D,0))</f>
        <v>129.84</v>
      </c>
      <c r="Q1346" s="6">
        <f t="shared" si="41"/>
        <v>0</v>
      </c>
    </row>
    <row r="1347" spans="1:17" hidden="1" x14ac:dyDescent="0.25">
      <c r="A1347" s="2">
        <v>4</v>
      </c>
      <c r="B1347" s="2">
        <v>49100</v>
      </c>
      <c r="C1347" s="2" t="s">
        <v>505</v>
      </c>
      <c r="D1347" s="2">
        <v>2210301</v>
      </c>
      <c r="E1347" s="2" t="s">
        <v>505</v>
      </c>
      <c r="F1347" s="2" t="str">
        <f t="shared" ref="F1347:F1410" si="42">_xlfn.CONCAT(A1347,B1347,D1347)</f>
        <v>4491002210301</v>
      </c>
      <c r="G1347" s="2" t="s">
        <v>194</v>
      </c>
      <c r="H1347" s="4">
        <v>1400</v>
      </c>
      <c r="I1347" s="4">
        <v>950</v>
      </c>
      <c r="J1347" s="4">
        <v>2350</v>
      </c>
      <c r="K1347" s="4">
        <v>862.13</v>
      </c>
      <c r="L1347" s="4">
        <v>262.13</v>
      </c>
      <c r="M1347" s="4">
        <v>262.13</v>
      </c>
      <c r="N1347" s="4">
        <v>0</v>
      </c>
      <c r="O1347" s="4">
        <v>2087.87</v>
      </c>
      <c r="P1347">
        <f>INDEX(Full1!J:J,MATCH(F1347,Full1!D:D,0))</f>
        <v>262.13</v>
      </c>
      <c r="Q1347" s="6">
        <f t="shared" ref="Q1347:Q1410" si="43">+L1347-P1347</f>
        <v>0</v>
      </c>
    </row>
    <row r="1348" spans="1:17" hidden="1" x14ac:dyDescent="0.25">
      <c r="A1348" s="2">
        <v>4</v>
      </c>
      <c r="B1348" s="2">
        <v>49100</v>
      </c>
      <c r="C1348" s="2" t="s">
        <v>505</v>
      </c>
      <c r="D1348" s="2">
        <v>2210501</v>
      </c>
      <c r="E1348" s="2" t="s">
        <v>505</v>
      </c>
      <c r="F1348" s="2" t="str">
        <f t="shared" si="42"/>
        <v>4491002210501</v>
      </c>
      <c r="G1348" s="2"/>
      <c r="H1348" s="4">
        <v>0</v>
      </c>
      <c r="I1348" s="4">
        <v>0</v>
      </c>
      <c r="J1348" s="4">
        <v>0</v>
      </c>
      <c r="K1348" s="4">
        <v>22.88</v>
      </c>
      <c r="L1348" s="4">
        <v>22.88</v>
      </c>
      <c r="M1348" s="4">
        <v>22.88</v>
      </c>
      <c r="N1348" s="4">
        <v>0</v>
      </c>
      <c r="O1348" s="4">
        <v>-22.88</v>
      </c>
      <c r="P1348">
        <f>INDEX(Full1!J:J,MATCH(F1348,Full1!D:D,0))</f>
        <v>22.88</v>
      </c>
      <c r="Q1348" s="6">
        <f t="shared" si="43"/>
        <v>0</v>
      </c>
    </row>
    <row r="1349" spans="1:17" hidden="1" x14ac:dyDescent="0.25">
      <c r="A1349" s="2">
        <v>4</v>
      </c>
      <c r="B1349" s="2">
        <v>92000</v>
      </c>
      <c r="C1349" s="2" t="s">
        <v>505</v>
      </c>
      <c r="D1349" s="2">
        <v>2120000</v>
      </c>
      <c r="E1349" s="2" t="s">
        <v>505</v>
      </c>
      <c r="F1349" s="2" t="str">
        <f t="shared" si="42"/>
        <v>4920002120000</v>
      </c>
      <c r="G1349" s="2" t="s">
        <v>191</v>
      </c>
      <c r="H1349" s="4">
        <v>10000</v>
      </c>
      <c r="I1349" s="4">
        <v>0</v>
      </c>
      <c r="J1349" s="4">
        <v>10000</v>
      </c>
      <c r="K1349" s="4">
        <v>2485.4699999999998</v>
      </c>
      <c r="L1349" s="4">
        <v>2485.4699999999998</v>
      </c>
      <c r="M1349" s="4">
        <v>2485.4699999999998</v>
      </c>
      <c r="N1349" s="4">
        <v>0</v>
      </c>
      <c r="O1349" s="4">
        <v>7514.53</v>
      </c>
      <c r="P1349">
        <f>INDEX(Full1!J:J,MATCH(F1349,Full1!D:D,0))</f>
        <v>2485.4699999999998</v>
      </c>
      <c r="Q1349" s="6">
        <f t="shared" si="43"/>
        <v>0</v>
      </c>
    </row>
    <row r="1350" spans="1:17" hidden="1" x14ac:dyDescent="0.25">
      <c r="A1350" s="2">
        <v>4</v>
      </c>
      <c r="B1350" s="2">
        <v>92000</v>
      </c>
      <c r="C1350" s="2" t="s">
        <v>505</v>
      </c>
      <c r="D1350" s="2">
        <v>2130001</v>
      </c>
      <c r="E1350" s="2" t="s">
        <v>505</v>
      </c>
      <c r="F1350" s="2" t="str">
        <f t="shared" si="42"/>
        <v>4920002130001</v>
      </c>
      <c r="G1350" s="2" t="s">
        <v>74</v>
      </c>
      <c r="H1350" s="4">
        <v>5000</v>
      </c>
      <c r="I1350" s="4">
        <v>77.930000000000007</v>
      </c>
      <c r="J1350" s="4">
        <v>5077.93</v>
      </c>
      <c r="K1350" s="4">
        <v>6843.66</v>
      </c>
      <c r="L1350" s="4">
        <v>3943.99</v>
      </c>
      <c r="M1350" s="4">
        <v>3943.99</v>
      </c>
      <c r="N1350" s="4">
        <v>0</v>
      </c>
      <c r="O1350" s="4">
        <v>1133.94</v>
      </c>
      <c r="P1350">
        <f>INDEX(Full1!J:J,MATCH(F1350,Full1!D:D,0))</f>
        <v>3943.99</v>
      </c>
      <c r="Q1350" s="6">
        <f t="shared" si="43"/>
        <v>0</v>
      </c>
    </row>
    <row r="1351" spans="1:17" hidden="1" x14ac:dyDescent="0.25">
      <c r="A1351" s="2">
        <v>4</v>
      </c>
      <c r="B1351" s="2">
        <v>92000</v>
      </c>
      <c r="C1351" s="2" t="s">
        <v>505</v>
      </c>
      <c r="D1351" s="2">
        <v>2210001</v>
      </c>
      <c r="E1351" s="2" t="s">
        <v>505</v>
      </c>
      <c r="F1351" s="2" t="str">
        <f t="shared" si="42"/>
        <v>4920002210001</v>
      </c>
      <c r="G1351" s="2" t="s">
        <v>192</v>
      </c>
      <c r="H1351" s="4">
        <v>18000</v>
      </c>
      <c r="I1351" s="4">
        <v>0</v>
      </c>
      <c r="J1351" s="4">
        <v>18000</v>
      </c>
      <c r="K1351" s="4">
        <v>19906</v>
      </c>
      <c r="L1351" s="4">
        <v>14387.74</v>
      </c>
      <c r="M1351" s="4">
        <v>14387.74</v>
      </c>
      <c r="N1351" s="4">
        <v>0</v>
      </c>
      <c r="O1351" s="4">
        <v>3612.26</v>
      </c>
      <c r="P1351">
        <f>INDEX(Full1!J:J,MATCH(F1351,Full1!D:D,0))</f>
        <v>14387.74</v>
      </c>
      <c r="Q1351" s="6">
        <f t="shared" si="43"/>
        <v>0</v>
      </c>
    </row>
    <row r="1352" spans="1:17" hidden="1" x14ac:dyDescent="0.25">
      <c r="A1352" s="2">
        <v>4</v>
      </c>
      <c r="B1352" s="2">
        <v>92000</v>
      </c>
      <c r="C1352" s="2" t="s">
        <v>505</v>
      </c>
      <c r="D1352" s="2">
        <v>2210101</v>
      </c>
      <c r="E1352" s="2" t="s">
        <v>505</v>
      </c>
      <c r="F1352" s="2" t="str">
        <f t="shared" si="42"/>
        <v>4920002210101</v>
      </c>
      <c r="G1352" s="2" t="s">
        <v>193</v>
      </c>
      <c r="H1352" s="4">
        <v>500</v>
      </c>
      <c r="I1352" s="4">
        <v>0</v>
      </c>
      <c r="J1352" s="4">
        <v>500</v>
      </c>
      <c r="K1352" s="4">
        <v>733.63</v>
      </c>
      <c r="L1352" s="4">
        <v>733.63</v>
      </c>
      <c r="M1352" s="4">
        <v>733.63</v>
      </c>
      <c r="N1352" s="4">
        <v>0</v>
      </c>
      <c r="O1352" s="4">
        <v>-233.63</v>
      </c>
      <c r="P1352">
        <f>INDEX(Full1!J:J,MATCH(F1352,Full1!D:D,0))</f>
        <v>733.63</v>
      </c>
      <c r="Q1352" s="6">
        <f t="shared" si="43"/>
        <v>0</v>
      </c>
    </row>
    <row r="1353" spans="1:17" hidden="1" x14ac:dyDescent="0.25">
      <c r="A1353" s="2">
        <v>4</v>
      </c>
      <c r="B1353" s="2">
        <v>92000</v>
      </c>
      <c r="C1353" s="2" t="s">
        <v>505</v>
      </c>
      <c r="D1353" s="2">
        <v>2210201</v>
      </c>
      <c r="E1353" s="2" t="s">
        <v>505</v>
      </c>
      <c r="F1353" s="2" t="str">
        <f t="shared" si="42"/>
        <v>4920002210201</v>
      </c>
      <c r="G1353" s="2" t="s">
        <v>225</v>
      </c>
      <c r="H1353" s="4">
        <v>13500</v>
      </c>
      <c r="I1353" s="4">
        <v>8768.06</v>
      </c>
      <c r="J1353" s="4">
        <v>22268.06</v>
      </c>
      <c r="K1353" s="4">
        <v>26268.06</v>
      </c>
      <c r="L1353" s="4">
        <v>3341.5</v>
      </c>
      <c r="M1353" s="4">
        <v>3341.5</v>
      </c>
      <c r="N1353" s="4">
        <v>0</v>
      </c>
      <c r="O1353" s="4">
        <v>18926.560000000001</v>
      </c>
      <c r="P1353">
        <f>INDEX(Full1!J:J,MATCH(F1353,Full1!D:D,0))</f>
        <v>3341.5</v>
      </c>
      <c r="Q1353" s="6">
        <f t="shared" si="43"/>
        <v>0</v>
      </c>
    </row>
    <row r="1354" spans="1:17" hidden="1" x14ac:dyDescent="0.25">
      <c r="A1354" s="2">
        <v>4</v>
      </c>
      <c r="B1354" s="2">
        <v>92001</v>
      </c>
      <c r="C1354" s="2" t="s">
        <v>505</v>
      </c>
      <c r="D1354" s="2">
        <v>2020001</v>
      </c>
      <c r="E1354" s="2" t="s">
        <v>505</v>
      </c>
      <c r="F1354" s="2" t="str">
        <f t="shared" si="42"/>
        <v>4920012020001</v>
      </c>
      <c r="G1354" s="2" t="s">
        <v>195</v>
      </c>
      <c r="H1354" s="4">
        <v>13710</v>
      </c>
      <c r="I1354" s="4">
        <v>0</v>
      </c>
      <c r="J1354" s="4">
        <v>13710</v>
      </c>
      <c r="K1354" s="4">
        <v>12240.36</v>
      </c>
      <c r="L1354" s="4">
        <v>12240.36</v>
      </c>
      <c r="M1354" s="4">
        <v>12240.36</v>
      </c>
      <c r="N1354" s="4">
        <v>0</v>
      </c>
      <c r="O1354" s="4">
        <v>1469.64</v>
      </c>
      <c r="P1354">
        <f>INDEX(Full1!J:J,MATCH(F1354,Full1!D:D,0))</f>
        <v>12240.36</v>
      </c>
      <c r="Q1354" s="6">
        <f t="shared" si="43"/>
        <v>0</v>
      </c>
    </row>
    <row r="1355" spans="1:17" hidden="1" x14ac:dyDescent="0.25">
      <c r="A1355" s="2">
        <v>4</v>
      </c>
      <c r="B1355" s="2">
        <v>92001</v>
      </c>
      <c r="C1355" s="2" t="s">
        <v>505</v>
      </c>
      <c r="D1355" s="2">
        <v>2120000</v>
      </c>
      <c r="E1355" s="2" t="s">
        <v>505</v>
      </c>
      <c r="F1355" s="2" t="str">
        <f t="shared" si="42"/>
        <v>4920012120000</v>
      </c>
      <c r="G1355" s="2" t="s">
        <v>191</v>
      </c>
      <c r="H1355" s="4">
        <v>500</v>
      </c>
      <c r="I1355" s="4">
        <v>0</v>
      </c>
      <c r="J1355" s="4">
        <v>500</v>
      </c>
      <c r="K1355" s="4">
        <v>45.28</v>
      </c>
      <c r="L1355" s="4">
        <v>45.28</v>
      </c>
      <c r="M1355" s="4">
        <v>45.28</v>
      </c>
      <c r="N1355" s="4">
        <v>0</v>
      </c>
      <c r="O1355" s="4">
        <v>454.72</v>
      </c>
      <c r="P1355">
        <f>INDEX(Full1!J:J,MATCH(F1355,Full1!D:D,0))</f>
        <v>45.28</v>
      </c>
      <c r="Q1355" s="6">
        <f t="shared" si="43"/>
        <v>0</v>
      </c>
    </row>
    <row r="1356" spans="1:17" hidden="1" x14ac:dyDescent="0.25">
      <c r="A1356" s="2">
        <v>4</v>
      </c>
      <c r="B1356" s="2">
        <v>92001</v>
      </c>
      <c r="C1356" s="2" t="s">
        <v>505</v>
      </c>
      <c r="D1356" s="2">
        <v>2130001</v>
      </c>
      <c r="E1356" s="2" t="s">
        <v>505</v>
      </c>
      <c r="F1356" s="2" t="str">
        <f t="shared" si="42"/>
        <v>4920012130001</v>
      </c>
      <c r="G1356" s="2" t="s">
        <v>74</v>
      </c>
      <c r="H1356" s="4">
        <v>500</v>
      </c>
      <c r="I1356" s="4">
        <v>0</v>
      </c>
      <c r="J1356" s="4">
        <v>500</v>
      </c>
      <c r="K1356" s="4">
        <v>13.18</v>
      </c>
      <c r="L1356" s="4">
        <v>13.18</v>
      </c>
      <c r="M1356" s="4">
        <v>13.18</v>
      </c>
      <c r="N1356" s="4">
        <v>0</v>
      </c>
      <c r="O1356" s="4">
        <v>486.82</v>
      </c>
      <c r="P1356">
        <f>INDEX(Full1!J:J,MATCH(F1356,Full1!D:D,0))</f>
        <v>13.18</v>
      </c>
      <c r="Q1356" s="6">
        <f t="shared" si="43"/>
        <v>0</v>
      </c>
    </row>
    <row r="1357" spans="1:17" hidden="1" x14ac:dyDescent="0.25">
      <c r="A1357" s="2">
        <v>4</v>
      </c>
      <c r="B1357" s="2">
        <v>92001</v>
      </c>
      <c r="C1357" s="2" t="s">
        <v>505</v>
      </c>
      <c r="D1357" s="2">
        <v>2150001</v>
      </c>
      <c r="E1357" s="2" t="s">
        <v>505</v>
      </c>
      <c r="F1357" s="2" t="str">
        <f t="shared" si="42"/>
        <v>4920012150001</v>
      </c>
      <c r="G1357" s="2" t="s">
        <v>56</v>
      </c>
      <c r="H1357" s="4">
        <v>0</v>
      </c>
      <c r="I1357" s="4">
        <v>0</v>
      </c>
      <c r="J1357" s="4">
        <v>0</v>
      </c>
      <c r="K1357" s="4">
        <v>109.44</v>
      </c>
      <c r="L1357" s="4">
        <v>109.44</v>
      </c>
      <c r="M1357" s="4">
        <v>109.44</v>
      </c>
      <c r="N1357" s="4">
        <v>0</v>
      </c>
      <c r="O1357" s="4">
        <v>-109.44</v>
      </c>
      <c r="P1357">
        <f>INDEX(Full1!J:J,MATCH(F1357,Full1!D:D,0))</f>
        <v>109.44</v>
      </c>
      <c r="Q1357" s="6">
        <f t="shared" si="43"/>
        <v>0</v>
      </c>
    </row>
    <row r="1358" spans="1:17" hidden="1" x14ac:dyDescent="0.25">
      <c r="A1358" s="2">
        <v>4</v>
      </c>
      <c r="B1358" s="2">
        <v>92001</v>
      </c>
      <c r="C1358" s="2" t="s">
        <v>505</v>
      </c>
      <c r="D1358" s="2">
        <v>2210001</v>
      </c>
      <c r="E1358" s="2" t="s">
        <v>505</v>
      </c>
      <c r="F1358" s="2" t="str">
        <f t="shared" si="42"/>
        <v>4920012210001</v>
      </c>
      <c r="G1358" s="2" t="s">
        <v>192</v>
      </c>
      <c r="H1358" s="4">
        <v>2000</v>
      </c>
      <c r="I1358" s="4">
        <v>1068.25</v>
      </c>
      <c r="J1358" s="4">
        <v>3068.25</v>
      </c>
      <c r="K1358" s="4">
        <v>3413.03</v>
      </c>
      <c r="L1358" s="4">
        <v>2527.88</v>
      </c>
      <c r="M1358" s="4">
        <v>2527.88</v>
      </c>
      <c r="N1358" s="4">
        <v>0</v>
      </c>
      <c r="O1358" s="4">
        <v>540.37</v>
      </c>
      <c r="P1358">
        <f>INDEX(Full1!J:J,MATCH(F1358,Full1!D:D,0))</f>
        <v>2527.88</v>
      </c>
      <c r="Q1358" s="6">
        <f t="shared" si="43"/>
        <v>0</v>
      </c>
    </row>
    <row r="1359" spans="1:17" hidden="1" x14ac:dyDescent="0.25">
      <c r="A1359" s="2">
        <v>4</v>
      </c>
      <c r="B1359" s="2">
        <v>92001</v>
      </c>
      <c r="C1359" s="2" t="s">
        <v>505</v>
      </c>
      <c r="D1359" s="2">
        <v>2210101</v>
      </c>
      <c r="E1359" s="2" t="s">
        <v>505</v>
      </c>
      <c r="F1359" s="2" t="str">
        <f t="shared" si="42"/>
        <v>4920012210101</v>
      </c>
      <c r="G1359" s="2" t="s">
        <v>193</v>
      </c>
      <c r="H1359" s="4">
        <v>100</v>
      </c>
      <c r="I1359" s="4">
        <v>0</v>
      </c>
      <c r="J1359" s="4">
        <v>100</v>
      </c>
      <c r="K1359" s="4">
        <v>62.83</v>
      </c>
      <c r="L1359" s="4">
        <v>62.83</v>
      </c>
      <c r="M1359" s="4">
        <v>62.83</v>
      </c>
      <c r="N1359" s="4">
        <v>0</v>
      </c>
      <c r="O1359" s="4">
        <v>37.17</v>
      </c>
      <c r="P1359">
        <f>INDEX(Full1!J:J,MATCH(F1359,Full1!D:D,0))</f>
        <v>62.83</v>
      </c>
      <c r="Q1359" s="6">
        <f t="shared" si="43"/>
        <v>0</v>
      </c>
    </row>
    <row r="1360" spans="1:17" hidden="1" x14ac:dyDescent="0.25">
      <c r="A1360" s="2">
        <v>4</v>
      </c>
      <c r="B1360" s="2">
        <v>92002</v>
      </c>
      <c r="C1360" s="2" t="s">
        <v>505</v>
      </c>
      <c r="D1360" s="2">
        <v>2210401</v>
      </c>
      <c r="E1360" s="2" t="s">
        <v>505</v>
      </c>
      <c r="F1360" s="2" t="str">
        <f t="shared" si="42"/>
        <v>4920022210401</v>
      </c>
      <c r="G1360" s="2" t="s">
        <v>133</v>
      </c>
      <c r="H1360" s="4">
        <v>5150</v>
      </c>
      <c r="I1360" s="4">
        <v>0</v>
      </c>
      <c r="J1360" s="4">
        <v>5150</v>
      </c>
      <c r="K1360" s="4">
        <v>1598.55</v>
      </c>
      <c r="L1360" s="4">
        <v>1598.55</v>
      </c>
      <c r="M1360" s="4">
        <v>1598.55</v>
      </c>
      <c r="N1360" s="4">
        <v>0</v>
      </c>
      <c r="O1360" s="4">
        <v>3551.45</v>
      </c>
      <c r="P1360">
        <f>INDEX(Full1!J:J,MATCH(F1360,Full1!D:D,0))</f>
        <v>1598.55</v>
      </c>
      <c r="Q1360" s="6">
        <f t="shared" si="43"/>
        <v>0</v>
      </c>
    </row>
    <row r="1361" spans="1:17" hidden="1" x14ac:dyDescent="0.25">
      <c r="A1361" s="2">
        <v>4</v>
      </c>
      <c r="B1361" s="2">
        <v>92002</v>
      </c>
      <c r="C1361" s="2" t="s">
        <v>505</v>
      </c>
      <c r="D1361" s="2">
        <v>2211001</v>
      </c>
      <c r="E1361" s="2" t="s">
        <v>505</v>
      </c>
      <c r="F1361" s="2" t="str">
        <f t="shared" si="42"/>
        <v>4920022211001</v>
      </c>
      <c r="G1361" s="2" t="s">
        <v>76</v>
      </c>
      <c r="H1361" s="4">
        <v>22000</v>
      </c>
      <c r="I1361" s="4">
        <v>0</v>
      </c>
      <c r="J1361" s="4">
        <v>22000</v>
      </c>
      <c r="K1361" s="4">
        <v>25057.88</v>
      </c>
      <c r="L1361" s="4">
        <v>21555.34</v>
      </c>
      <c r="M1361" s="4">
        <v>21555.34</v>
      </c>
      <c r="N1361" s="4">
        <v>0</v>
      </c>
      <c r="O1361" s="4">
        <v>444.66</v>
      </c>
      <c r="P1361">
        <f>INDEX(Full1!J:J,MATCH(F1361,Full1!D:D,0))</f>
        <v>21555.34</v>
      </c>
      <c r="Q1361" s="6">
        <f t="shared" si="43"/>
        <v>0</v>
      </c>
    </row>
    <row r="1362" spans="1:17" hidden="1" x14ac:dyDescent="0.25">
      <c r="A1362" s="2">
        <v>4</v>
      </c>
      <c r="B1362" s="2">
        <v>92002</v>
      </c>
      <c r="C1362" s="2" t="s">
        <v>505</v>
      </c>
      <c r="D1362" s="2">
        <v>2279900</v>
      </c>
      <c r="E1362" s="2" t="s">
        <v>505</v>
      </c>
      <c r="F1362" s="2" t="str">
        <f t="shared" si="42"/>
        <v>4920022279900</v>
      </c>
      <c r="G1362" s="2" t="s">
        <v>68</v>
      </c>
      <c r="H1362" s="4">
        <v>750</v>
      </c>
      <c r="I1362" s="4">
        <v>0</v>
      </c>
      <c r="J1362" s="4">
        <v>750</v>
      </c>
      <c r="K1362" s="4">
        <v>0</v>
      </c>
      <c r="L1362" s="4">
        <v>0</v>
      </c>
      <c r="M1362" s="4">
        <v>0</v>
      </c>
      <c r="N1362" s="4">
        <v>0</v>
      </c>
      <c r="O1362" s="4">
        <v>750</v>
      </c>
      <c r="P1362">
        <f>INDEX(Full1!J:J,MATCH(F1362,Full1!D:D,0))</f>
        <v>0</v>
      </c>
      <c r="Q1362" s="6">
        <f t="shared" si="43"/>
        <v>0</v>
      </c>
    </row>
    <row r="1363" spans="1:17" hidden="1" x14ac:dyDescent="0.25">
      <c r="A1363" s="2">
        <v>4</v>
      </c>
      <c r="B1363" s="2">
        <v>92401</v>
      </c>
      <c r="C1363" s="2" t="s">
        <v>505</v>
      </c>
      <c r="D1363" s="2">
        <v>2120000</v>
      </c>
      <c r="E1363" s="2" t="s">
        <v>505</v>
      </c>
      <c r="F1363" s="2" t="str">
        <f t="shared" si="42"/>
        <v>4924012120000</v>
      </c>
      <c r="G1363" s="2" t="s">
        <v>191</v>
      </c>
      <c r="H1363" s="4">
        <v>5000</v>
      </c>
      <c r="I1363" s="4">
        <v>0</v>
      </c>
      <c r="J1363" s="4">
        <v>5000</v>
      </c>
      <c r="K1363" s="4">
        <v>3268.22</v>
      </c>
      <c r="L1363" s="4">
        <v>3268.22</v>
      </c>
      <c r="M1363" s="4">
        <v>3268.22</v>
      </c>
      <c r="N1363" s="4">
        <v>0</v>
      </c>
      <c r="O1363" s="4">
        <v>1731.78</v>
      </c>
      <c r="P1363">
        <f>INDEX(Full1!J:J,MATCH(F1363,Full1!D:D,0))</f>
        <v>3268.22</v>
      </c>
      <c r="Q1363" s="6">
        <f t="shared" si="43"/>
        <v>0</v>
      </c>
    </row>
    <row r="1364" spans="1:17" hidden="1" x14ac:dyDescent="0.25">
      <c r="A1364" s="2">
        <v>4</v>
      </c>
      <c r="B1364" s="2">
        <v>92401</v>
      </c>
      <c r="C1364" s="2" t="s">
        <v>505</v>
      </c>
      <c r="D1364" s="2">
        <v>2210001</v>
      </c>
      <c r="E1364" s="2" t="s">
        <v>505</v>
      </c>
      <c r="F1364" s="2" t="str">
        <f t="shared" si="42"/>
        <v>4924012210001</v>
      </c>
      <c r="G1364" s="2" t="s">
        <v>192</v>
      </c>
      <c r="H1364" s="4">
        <v>7000</v>
      </c>
      <c r="I1364" s="4">
        <v>2718.83</v>
      </c>
      <c r="J1364" s="4">
        <v>9718.83</v>
      </c>
      <c r="K1364" s="4">
        <v>11142.96</v>
      </c>
      <c r="L1364" s="4">
        <v>7028.47</v>
      </c>
      <c r="M1364" s="4">
        <v>7028.47</v>
      </c>
      <c r="N1364" s="4">
        <v>0</v>
      </c>
      <c r="O1364" s="4">
        <v>2690.36</v>
      </c>
      <c r="P1364">
        <f>INDEX(Full1!J:J,MATCH(F1364,Full1!D:D,0))</f>
        <v>7028.47</v>
      </c>
      <c r="Q1364" s="6">
        <f t="shared" si="43"/>
        <v>0</v>
      </c>
    </row>
    <row r="1365" spans="1:17" hidden="1" x14ac:dyDescent="0.25">
      <c r="A1365" s="2">
        <v>4</v>
      </c>
      <c r="B1365" s="2">
        <v>92401</v>
      </c>
      <c r="C1365" s="2" t="s">
        <v>505</v>
      </c>
      <c r="D1365" s="2">
        <v>2210101</v>
      </c>
      <c r="E1365" s="2" t="s">
        <v>505</v>
      </c>
      <c r="F1365" s="2" t="str">
        <f t="shared" si="42"/>
        <v>4924012210101</v>
      </c>
      <c r="G1365" s="2" t="s">
        <v>193</v>
      </c>
      <c r="H1365" s="4">
        <v>100</v>
      </c>
      <c r="I1365" s="4">
        <v>0</v>
      </c>
      <c r="J1365" s="4">
        <v>100</v>
      </c>
      <c r="K1365" s="4">
        <v>0</v>
      </c>
      <c r="L1365" s="4">
        <v>0</v>
      </c>
      <c r="M1365" s="4">
        <v>0</v>
      </c>
      <c r="N1365" s="4">
        <v>0</v>
      </c>
      <c r="O1365" s="4">
        <v>100</v>
      </c>
      <c r="P1365">
        <f>INDEX(Full1!J:J,MATCH(F1365,Full1!D:D,0))</f>
        <v>0</v>
      </c>
      <c r="Q1365" s="6">
        <f t="shared" si="43"/>
        <v>0</v>
      </c>
    </row>
    <row r="1366" spans="1:17" hidden="1" x14ac:dyDescent="0.25">
      <c r="A1366" s="2">
        <v>4</v>
      </c>
      <c r="B1366" s="2">
        <v>92402</v>
      </c>
      <c r="C1366" s="2" t="s">
        <v>505</v>
      </c>
      <c r="D1366" s="2">
        <v>2100001</v>
      </c>
      <c r="E1366" s="2" t="s">
        <v>505</v>
      </c>
      <c r="F1366" s="2" t="str">
        <f t="shared" si="42"/>
        <v>4924022100001</v>
      </c>
      <c r="G1366" s="2" t="s">
        <v>130</v>
      </c>
      <c r="H1366" s="4">
        <v>2500</v>
      </c>
      <c r="I1366" s="4">
        <v>0</v>
      </c>
      <c r="J1366" s="4">
        <v>2500</v>
      </c>
      <c r="K1366" s="4">
        <v>3714.26</v>
      </c>
      <c r="L1366" s="4">
        <v>3714.26</v>
      </c>
      <c r="M1366" s="4">
        <v>3714.26</v>
      </c>
      <c r="N1366" s="4">
        <v>0</v>
      </c>
      <c r="O1366" s="4">
        <v>-1214.26</v>
      </c>
      <c r="P1366">
        <f>INDEX(Full1!J:J,MATCH(F1366,Full1!D:D,0))</f>
        <v>3714.26</v>
      </c>
      <c r="Q1366" s="6">
        <f t="shared" si="43"/>
        <v>0</v>
      </c>
    </row>
    <row r="1367" spans="1:17" hidden="1" x14ac:dyDescent="0.25">
      <c r="A1367" s="2">
        <v>4</v>
      </c>
      <c r="B1367" s="2">
        <v>92402</v>
      </c>
      <c r="C1367" s="2" t="s">
        <v>505</v>
      </c>
      <c r="D1367" s="2">
        <v>2120000</v>
      </c>
      <c r="E1367" s="2" t="s">
        <v>505</v>
      </c>
      <c r="F1367" s="2" t="str">
        <f t="shared" si="42"/>
        <v>4924022120000</v>
      </c>
      <c r="G1367" s="2" t="s">
        <v>191</v>
      </c>
      <c r="H1367" s="4">
        <v>2000</v>
      </c>
      <c r="I1367" s="4">
        <v>0</v>
      </c>
      <c r="J1367" s="4">
        <v>2000</v>
      </c>
      <c r="K1367" s="4">
        <v>995.43</v>
      </c>
      <c r="L1367" s="4">
        <v>995.43</v>
      </c>
      <c r="M1367" s="4">
        <v>995.43</v>
      </c>
      <c r="N1367" s="4">
        <v>0</v>
      </c>
      <c r="O1367" s="4">
        <v>1004.57</v>
      </c>
      <c r="P1367">
        <f>INDEX(Full1!J:J,MATCH(F1367,Full1!D:D,0))</f>
        <v>995.43</v>
      </c>
      <c r="Q1367" s="6">
        <f t="shared" si="43"/>
        <v>0</v>
      </c>
    </row>
    <row r="1368" spans="1:17" hidden="1" x14ac:dyDescent="0.25">
      <c r="A1368" s="2">
        <v>4</v>
      </c>
      <c r="B1368" s="2">
        <v>92402</v>
      </c>
      <c r="C1368" s="2" t="s">
        <v>505</v>
      </c>
      <c r="D1368" s="2">
        <v>2130001</v>
      </c>
      <c r="E1368" s="2" t="s">
        <v>505</v>
      </c>
      <c r="F1368" s="2" t="str">
        <f t="shared" si="42"/>
        <v>4924022130001</v>
      </c>
      <c r="G1368" s="2" t="s">
        <v>74</v>
      </c>
      <c r="H1368" s="4">
        <v>2000</v>
      </c>
      <c r="I1368" s="4">
        <v>0</v>
      </c>
      <c r="J1368" s="4">
        <v>2000</v>
      </c>
      <c r="K1368" s="4">
        <v>1624.91</v>
      </c>
      <c r="L1368" s="4">
        <v>1624.91</v>
      </c>
      <c r="M1368" s="4">
        <v>1624.91</v>
      </c>
      <c r="N1368" s="4">
        <v>0</v>
      </c>
      <c r="O1368" s="4">
        <v>375.09</v>
      </c>
      <c r="P1368">
        <f>INDEX(Full1!J:J,MATCH(F1368,Full1!D:D,0))</f>
        <v>1624.91</v>
      </c>
      <c r="Q1368" s="6">
        <f t="shared" si="43"/>
        <v>0</v>
      </c>
    </row>
    <row r="1369" spans="1:17" hidden="1" x14ac:dyDescent="0.25">
      <c r="A1369" s="2">
        <v>4</v>
      </c>
      <c r="B1369" s="2">
        <v>92402</v>
      </c>
      <c r="C1369" s="2" t="s">
        <v>505</v>
      </c>
      <c r="D1369" s="2">
        <v>2210001</v>
      </c>
      <c r="E1369" s="2" t="s">
        <v>505</v>
      </c>
      <c r="F1369" s="2" t="str">
        <f t="shared" si="42"/>
        <v>4924022210001</v>
      </c>
      <c r="G1369" s="2" t="s">
        <v>192</v>
      </c>
      <c r="H1369" s="4">
        <v>7000</v>
      </c>
      <c r="I1369" s="4">
        <v>2052.4899999999998</v>
      </c>
      <c r="J1369" s="4">
        <v>9052.49</v>
      </c>
      <c r="K1369" s="4">
        <v>9744.11</v>
      </c>
      <c r="L1369" s="4">
        <v>8104.27</v>
      </c>
      <c r="M1369" s="4">
        <v>8104.27</v>
      </c>
      <c r="N1369" s="4">
        <v>0</v>
      </c>
      <c r="O1369" s="4">
        <v>948.22</v>
      </c>
      <c r="P1369">
        <f>INDEX(Full1!J:J,MATCH(F1369,Full1!D:D,0))</f>
        <v>8104.27</v>
      </c>
      <c r="Q1369" s="6">
        <f t="shared" si="43"/>
        <v>0</v>
      </c>
    </row>
    <row r="1370" spans="1:17" hidden="1" x14ac:dyDescent="0.25">
      <c r="A1370" s="2">
        <v>4</v>
      </c>
      <c r="B1370" s="2">
        <v>92402</v>
      </c>
      <c r="C1370" s="2" t="s">
        <v>505</v>
      </c>
      <c r="D1370" s="2">
        <v>2210101</v>
      </c>
      <c r="E1370" s="2" t="s">
        <v>505</v>
      </c>
      <c r="F1370" s="2" t="str">
        <f t="shared" si="42"/>
        <v>4924022210101</v>
      </c>
      <c r="G1370" s="2" t="s">
        <v>193</v>
      </c>
      <c r="H1370" s="4">
        <v>1800</v>
      </c>
      <c r="I1370" s="4">
        <v>0</v>
      </c>
      <c r="J1370" s="4">
        <v>1800</v>
      </c>
      <c r="K1370" s="4">
        <v>1889.71</v>
      </c>
      <c r="L1370" s="4">
        <v>1889.71</v>
      </c>
      <c r="M1370" s="4">
        <v>1889.71</v>
      </c>
      <c r="N1370" s="4">
        <v>0</v>
      </c>
      <c r="O1370" s="4">
        <v>-89.71</v>
      </c>
      <c r="P1370">
        <f>INDEX(Full1!J:J,MATCH(F1370,Full1!D:D,0))</f>
        <v>1889.71</v>
      </c>
      <c r="Q1370" s="6">
        <f t="shared" si="43"/>
        <v>0</v>
      </c>
    </row>
    <row r="1371" spans="1:17" hidden="1" x14ac:dyDescent="0.25">
      <c r="A1371" s="2">
        <v>4</v>
      </c>
      <c r="B1371" s="2">
        <v>92403</v>
      </c>
      <c r="C1371" s="2" t="s">
        <v>505</v>
      </c>
      <c r="D1371" s="2">
        <v>2100001</v>
      </c>
      <c r="E1371" s="2" t="s">
        <v>505</v>
      </c>
      <c r="F1371" s="2" t="str">
        <f t="shared" si="42"/>
        <v>4924032100001</v>
      </c>
      <c r="G1371" s="2" t="s">
        <v>130</v>
      </c>
      <c r="H1371" s="4">
        <v>2000</v>
      </c>
      <c r="I1371" s="4">
        <v>4000</v>
      </c>
      <c r="J1371" s="4">
        <v>6000</v>
      </c>
      <c r="K1371" s="4">
        <v>15154.04</v>
      </c>
      <c r="L1371" s="4">
        <v>15154.04</v>
      </c>
      <c r="M1371" s="4">
        <v>15154.04</v>
      </c>
      <c r="N1371" s="4">
        <v>0</v>
      </c>
      <c r="O1371" s="4">
        <v>-9154.0400000000009</v>
      </c>
      <c r="P1371">
        <f>INDEX(Full1!J:J,MATCH(F1371,Full1!D:D,0))</f>
        <v>15154.04</v>
      </c>
      <c r="Q1371" s="6">
        <f t="shared" si="43"/>
        <v>0</v>
      </c>
    </row>
    <row r="1372" spans="1:17" hidden="1" x14ac:dyDescent="0.25">
      <c r="A1372" s="2">
        <v>4</v>
      </c>
      <c r="B1372" s="2">
        <v>92403</v>
      </c>
      <c r="C1372" s="2" t="s">
        <v>505</v>
      </c>
      <c r="D1372" s="2">
        <v>2120000</v>
      </c>
      <c r="E1372" s="2" t="s">
        <v>505</v>
      </c>
      <c r="F1372" s="2" t="str">
        <f t="shared" si="42"/>
        <v>4924032120000</v>
      </c>
      <c r="G1372" s="2" t="s">
        <v>191</v>
      </c>
      <c r="H1372" s="4">
        <v>3100</v>
      </c>
      <c r="I1372" s="4">
        <v>0</v>
      </c>
      <c r="J1372" s="4">
        <v>3100</v>
      </c>
      <c r="K1372" s="4">
        <v>3321.54</v>
      </c>
      <c r="L1372" s="4">
        <v>3321.54</v>
      </c>
      <c r="M1372" s="4">
        <v>3321.54</v>
      </c>
      <c r="N1372" s="4">
        <v>0</v>
      </c>
      <c r="O1372" s="4">
        <v>-221.54</v>
      </c>
      <c r="P1372">
        <f>INDEX(Full1!J:J,MATCH(F1372,Full1!D:D,0))</f>
        <v>3321.54</v>
      </c>
      <c r="Q1372" s="6">
        <f t="shared" si="43"/>
        <v>0</v>
      </c>
    </row>
    <row r="1373" spans="1:17" hidden="1" x14ac:dyDescent="0.25">
      <c r="A1373" s="2">
        <v>4</v>
      </c>
      <c r="B1373" s="2">
        <v>92403</v>
      </c>
      <c r="C1373" s="2" t="s">
        <v>505</v>
      </c>
      <c r="D1373" s="2">
        <v>2130001</v>
      </c>
      <c r="E1373" s="2" t="s">
        <v>505</v>
      </c>
      <c r="F1373" s="2" t="str">
        <f t="shared" si="42"/>
        <v>4924032130001</v>
      </c>
      <c r="G1373" s="2" t="s">
        <v>74</v>
      </c>
      <c r="H1373" s="4">
        <v>2000</v>
      </c>
      <c r="I1373" s="4">
        <v>0</v>
      </c>
      <c r="J1373" s="4">
        <v>2000</v>
      </c>
      <c r="K1373" s="4">
        <v>512.94000000000005</v>
      </c>
      <c r="L1373" s="4">
        <v>512.94000000000005</v>
      </c>
      <c r="M1373" s="4">
        <v>512.94000000000005</v>
      </c>
      <c r="N1373" s="4">
        <v>0</v>
      </c>
      <c r="O1373" s="4">
        <v>1487.06</v>
      </c>
      <c r="P1373">
        <f>INDEX(Full1!J:J,MATCH(F1373,Full1!D:D,0))</f>
        <v>512.94000000000005</v>
      </c>
      <c r="Q1373" s="6">
        <f t="shared" si="43"/>
        <v>0</v>
      </c>
    </row>
    <row r="1374" spans="1:17" hidden="1" x14ac:dyDescent="0.25">
      <c r="A1374" s="2">
        <v>4</v>
      </c>
      <c r="B1374" s="2">
        <v>92403</v>
      </c>
      <c r="C1374" s="2" t="s">
        <v>505</v>
      </c>
      <c r="D1374" s="2">
        <v>2210001</v>
      </c>
      <c r="E1374" s="2" t="s">
        <v>505</v>
      </c>
      <c r="F1374" s="2" t="str">
        <f t="shared" si="42"/>
        <v>4924032210001</v>
      </c>
      <c r="G1374" s="2" t="s">
        <v>192</v>
      </c>
      <c r="H1374" s="4">
        <v>8000</v>
      </c>
      <c r="I1374" s="4">
        <v>12.58</v>
      </c>
      <c r="J1374" s="4">
        <v>8012.58</v>
      </c>
      <c r="K1374" s="4">
        <v>5278.79</v>
      </c>
      <c r="L1374" s="4">
        <v>5278.79</v>
      </c>
      <c r="M1374" s="4">
        <v>5278.79</v>
      </c>
      <c r="N1374" s="4">
        <v>0</v>
      </c>
      <c r="O1374" s="4">
        <v>2733.79</v>
      </c>
      <c r="P1374">
        <f>INDEX(Full1!J:J,MATCH(F1374,Full1!D:D,0))</f>
        <v>5278.79</v>
      </c>
      <c r="Q1374" s="6">
        <f t="shared" si="43"/>
        <v>0</v>
      </c>
    </row>
    <row r="1375" spans="1:17" hidden="1" x14ac:dyDescent="0.25">
      <c r="A1375" s="2">
        <v>4</v>
      </c>
      <c r="B1375" s="2">
        <v>92403</v>
      </c>
      <c r="C1375" s="2" t="s">
        <v>505</v>
      </c>
      <c r="D1375" s="2">
        <v>2210101</v>
      </c>
      <c r="E1375" s="2" t="s">
        <v>505</v>
      </c>
      <c r="F1375" s="2" t="str">
        <f t="shared" si="42"/>
        <v>4924032210101</v>
      </c>
      <c r="G1375" s="2" t="s">
        <v>193</v>
      </c>
      <c r="H1375" s="4">
        <v>1000</v>
      </c>
      <c r="I1375" s="4">
        <v>0</v>
      </c>
      <c r="J1375" s="4">
        <v>1000</v>
      </c>
      <c r="K1375" s="4">
        <v>1058.3499999999999</v>
      </c>
      <c r="L1375" s="4">
        <v>1058.3499999999999</v>
      </c>
      <c r="M1375" s="4">
        <v>1058.3499999999999</v>
      </c>
      <c r="N1375" s="4">
        <v>0</v>
      </c>
      <c r="O1375" s="4">
        <v>-58.35</v>
      </c>
      <c r="P1375">
        <f>INDEX(Full1!J:J,MATCH(F1375,Full1!D:D,0))</f>
        <v>1058.3499999999999</v>
      </c>
      <c r="Q1375" s="6">
        <f t="shared" si="43"/>
        <v>0</v>
      </c>
    </row>
    <row r="1376" spans="1:17" hidden="1" x14ac:dyDescent="0.25">
      <c r="A1376" s="2">
        <v>4</v>
      </c>
      <c r="B1376" s="2">
        <v>92403</v>
      </c>
      <c r="C1376" s="2" t="s">
        <v>505</v>
      </c>
      <c r="D1376" s="2">
        <v>2210301</v>
      </c>
      <c r="E1376" s="2" t="s">
        <v>505</v>
      </c>
      <c r="F1376" s="2" t="str">
        <f t="shared" si="42"/>
        <v>4924032210301</v>
      </c>
      <c r="G1376" s="2" t="s">
        <v>194</v>
      </c>
      <c r="H1376" s="4">
        <v>0</v>
      </c>
      <c r="I1376" s="4">
        <v>0</v>
      </c>
      <c r="J1376" s="4">
        <v>0</v>
      </c>
      <c r="K1376" s="4">
        <v>940</v>
      </c>
      <c r="L1376" s="4">
        <v>0</v>
      </c>
      <c r="M1376" s="4">
        <v>0</v>
      </c>
      <c r="N1376" s="4">
        <v>0</v>
      </c>
      <c r="O1376" s="4">
        <v>0</v>
      </c>
      <c r="P1376">
        <f>INDEX(Full1!J:J,MATCH(F1376,Full1!D:D,0))</f>
        <v>0</v>
      </c>
      <c r="Q1376" s="6">
        <f t="shared" si="43"/>
        <v>0</v>
      </c>
    </row>
    <row r="1377" spans="1:17" hidden="1" x14ac:dyDescent="0.25">
      <c r="A1377" s="2">
        <v>4</v>
      </c>
      <c r="B1377" s="2">
        <v>92404</v>
      </c>
      <c r="C1377" s="2" t="s">
        <v>505</v>
      </c>
      <c r="D1377" s="2">
        <v>2100001</v>
      </c>
      <c r="E1377" s="2" t="s">
        <v>505</v>
      </c>
      <c r="F1377" s="2" t="str">
        <f t="shared" si="42"/>
        <v>4924042100001</v>
      </c>
      <c r="G1377" s="2" t="s">
        <v>130</v>
      </c>
      <c r="H1377" s="4">
        <v>2000</v>
      </c>
      <c r="I1377" s="4">
        <v>0</v>
      </c>
      <c r="J1377" s="4">
        <v>2000</v>
      </c>
      <c r="K1377" s="4">
        <v>954.04</v>
      </c>
      <c r="L1377" s="4">
        <v>954.04</v>
      </c>
      <c r="M1377" s="4">
        <v>954.04</v>
      </c>
      <c r="N1377" s="4">
        <v>0</v>
      </c>
      <c r="O1377" s="4">
        <v>1045.96</v>
      </c>
      <c r="P1377">
        <f>INDEX(Full1!J:J,MATCH(F1377,Full1!D:D,0))</f>
        <v>954.04</v>
      </c>
      <c r="Q1377" s="6">
        <f t="shared" si="43"/>
        <v>0</v>
      </c>
    </row>
    <row r="1378" spans="1:17" hidden="1" x14ac:dyDescent="0.25">
      <c r="A1378" s="2">
        <v>4</v>
      </c>
      <c r="B1378" s="2">
        <v>92404</v>
      </c>
      <c r="C1378" s="2" t="s">
        <v>505</v>
      </c>
      <c r="D1378" s="2">
        <v>2120000</v>
      </c>
      <c r="E1378" s="2" t="s">
        <v>505</v>
      </c>
      <c r="F1378" s="2" t="str">
        <f t="shared" si="42"/>
        <v>4924042120000</v>
      </c>
      <c r="G1378" s="2" t="s">
        <v>191</v>
      </c>
      <c r="H1378" s="4">
        <v>2500</v>
      </c>
      <c r="I1378" s="4">
        <v>0</v>
      </c>
      <c r="J1378" s="4">
        <v>2500</v>
      </c>
      <c r="K1378" s="4">
        <v>1561.33</v>
      </c>
      <c r="L1378" s="4">
        <v>1561.33</v>
      </c>
      <c r="M1378" s="4">
        <v>1561.33</v>
      </c>
      <c r="N1378" s="4">
        <v>0</v>
      </c>
      <c r="O1378" s="4">
        <v>938.67</v>
      </c>
      <c r="P1378">
        <f>INDEX(Full1!J:J,MATCH(F1378,Full1!D:D,0))</f>
        <v>1561.33</v>
      </c>
      <c r="Q1378" s="6">
        <f t="shared" si="43"/>
        <v>0</v>
      </c>
    </row>
    <row r="1379" spans="1:17" hidden="1" x14ac:dyDescent="0.25">
      <c r="A1379" s="2">
        <v>4</v>
      </c>
      <c r="B1379" s="2">
        <v>92404</v>
      </c>
      <c r="C1379" s="2" t="s">
        <v>505</v>
      </c>
      <c r="D1379" s="2">
        <v>2130001</v>
      </c>
      <c r="E1379" s="2" t="s">
        <v>505</v>
      </c>
      <c r="F1379" s="2" t="str">
        <f t="shared" si="42"/>
        <v>4924042130001</v>
      </c>
      <c r="G1379" s="2" t="s">
        <v>74</v>
      </c>
      <c r="H1379" s="4">
        <v>1000</v>
      </c>
      <c r="I1379" s="4">
        <v>3807.52</v>
      </c>
      <c r="J1379" s="4">
        <v>4807.5200000000004</v>
      </c>
      <c r="K1379" s="4">
        <v>5978.42</v>
      </c>
      <c r="L1379" s="4">
        <v>5978.42</v>
      </c>
      <c r="M1379" s="4">
        <v>5978.42</v>
      </c>
      <c r="N1379" s="4">
        <v>0</v>
      </c>
      <c r="O1379" s="4">
        <v>-1170.9000000000001</v>
      </c>
      <c r="P1379">
        <f>INDEX(Full1!J:J,MATCH(F1379,Full1!D:D,0))</f>
        <v>5978.42</v>
      </c>
      <c r="Q1379" s="6">
        <f t="shared" si="43"/>
        <v>0</v>
      </c>
    </row>
    <row r="1380" spans="1:17" hidden="1" x14ac:dyDescent="0.25">
      <c r="A1380" s="2">
        <v>4</v>
      </c>
      <c r="B1380" s="2">
        <v>92404</v>
      </c>
      <c r="C1380" s="2" t="s">
        <v>505</v>
      </c>
      <c r="D1380" s="2">
        <v>2210001</v>
      </c>
      <c r="E1380" s="2" t="s">
        <v>505</v>
      </c>
      <c r="F1380" s="2" t="str">
        <f t="shared" si="42"/>
        <v>4924042210001</v>
      </c>
      <c r="G1380" s="2" t="s">
        <v>192</v>
      </c>
      <c r="H1380" s="4">
        <v>2500</v>
      </c>
      <c r="I1380" s="4">
        <v>2037.5</v>
      </c>
      <c r="J1380" s="4">
        <v>4537.5</v>
      </c>
      <c r="K1380" s="4">
        <v>4458.04</v>
      </c>
      <c r="L1380" s="4">
        <v>3758.21</v>
      </c>
      <c r="M1380" s="4">
        <v>3758.21</v>
      </c>
      <c r="N1380" s="4">
        <v>0</v>
      </c>
      <c r="O1380" s="4">
        <v>779.29</v>
      </c>
      <c r="P1380">
        <f>INDEX(Full1!J:J,MATCH(F1380,Full1!D:D,0))</f>
        <v>3758.21</v>
      </c>
      <c r="Q1380" s="6">
        <f t="shared" si="43"/>
        <v>0</v>
      </c>
    </row>
    <row r="1381" spans="1:17" hidden="1" x14ac:dyDescent="0.25">
      <c r="A1381" s="2">
        <v>4</v>
      </c>
      <c r="B1381" s="2">
        <v>92404</v>
      </c>
      <c r="C1381" s="2" t="s">
        <v>505</v>
      </c>
      <c r="D1381" s="2">
        <v>2210101</v>
      </c>
      <c r="E1381" s="2" t="s">
        <v>505</v>
      </c>
      <c r="F1381" s="2" t="str">
        <f t="shared" si="42"/>
        <v>4924042210101</v>
      </c>
      <c r="G1381" s="2" t="s">
        <v>193</v>
      </c>
      <c r="H1381" s="4">
        <v>130</v>
      </c>
      <c r="I1381" s="4">
        <v>0</v>
      </c>
      <c r="J1381" s="4">
        <v>130</v>
      </c>
      <c r="K1381" s="4">
        <v>176.62</v>
      </c>
      <c r="L1381" s="4">
        <v>176.62</v>
      </c>
      <c r="M1381" s="4">
        <v>176.62</v>
      </c>
      <c r="N1381" s="4">
        <v>0</v>
      </c>
      <c r="O1381" s="4">
        <v>-46.62</v>
      </c>
      <c r="P1381">
        <f>INDEX(Full1!J:J,MATCH(F1381,Full1!D:D,0))</f>
        <v>176.62</v>
      </c>
      <c r="Q1381" s="6">
        <f t="shared" si="43"/>
        <v>0</v>
      </c>
    </row>
    <row r="1382" spans="1:17" hidden="1" x14ac:dyDescent="0.25">
      <c r="A1382" s="2">
        <v>4</v>
      </c>
      <c r="B1382" s="2">
        <v>92405</v>
      </c>
      <c r="C1382" s="2" t="s">
        <v>505</v>
      </c>
      <c r="D1382" s="2">
        <v>2100001</v>
      </c>
      <c r="E1382" s="2" t="s">
        <v>505</v>
      </c>
      <c r="F1382" s="2" t="str">
        <f t="shared" si="42"/>
        <v>4924052100001</v>
      </c>
      <c r="G1382" s="2" t="s">
        <v>130</v>
      </c>
      <c r="H1382" s="4">
        <v>3500</v>
      </c>
      <c r="I1382" s="4">
        <v>0</v>
      </c>
      <c r="J1382" s="4">
        <v>3500</v>
      </c>
      <c r="K1382" s="4">
        <v>589.47</v>
      </c>
      <c r="L1382" s="4">
        <v>589.47</v>
      </c>
      <c r="M1382" s="4">
        <v>589.47</v>
      </c>
      <c r="N1382" s="4">
        <v>0</v>
      </c>
      <c r="O1382" s="4">
        <v>2910.53</v>
      </c>
      <c r="P1382">
        <f>INDEX(Full1!J:J,MATCH(F1382,Full1!D:D,0))</f>
        <v>589.47</v>
      </c>
      <c r="Q1382" s="6">
        <f t="shared" si="43"/>
        <v>0</v>
      </c>
    </row>
    <row r="1383" spans="1:17" hidden="1" x14ac:dyDescent="0.25">
      <c r="A1383" s="2">
        <v>4</v>
      </c>
      <c r="B1383" s="2">
        <v>92405</v>
      </c>
      <c r="C1383" s="2" t="s">
        <v>505</v>
      </c>
      <c r="D1383" s="2">
        <v>2120000</v>
      </c>
      <c r="E1383" s="2" t="s">
        <v>505</v>
      </c>
      <c r="F1383" s="2" t="str">
        <f t="shared" si="42"/>
        <v>4924052120000</v>
      </c>
      <c r="G1383" s="2" t="s">
        <v>191</v>
      </c>
      <c r="H1383" s="4">
        <v>300</v>
      </c>
      <c r="I1383" s="4">
        <v>0</v>
      </c>
      <c r="J1383" s="4">
        <v>300</v>
      </c>
      <c r="K1383" s="4">
        <v>880.5</v>
      </c>
      <c r="L1383" s="4">
        <v>880.5</v>
      </c>
      <c r="M1383" s="4">
        <v>880.5</v>
      </c>
      <c r="N1383" s="4">
        <v>0</v>
      </c>
      <c r="O1383" s="4">
        <v>-580.5</v>
      </c>
      <c r="P1383">
        <f>INDEX(Full1!J:J,MATCH(F1383,Full1!D:D,0))</f>
        <v>880.5</v>
      </c>
      <c r="Q1383" s="6">
        <f t="shared" si="43"/>
        <v>0</v>
      </c>
    </row>
    <row r="1384" spans="1:17" hidden="1" x14ac:dyDescent="0.25">
      <c r="A1384" s="2">
        <v>4</v>
      </c>
      <c r="B1384" s="2">
        <v>92405</v>
      </c>
      <c r="C1384" s="2" t="s">
        <v>505</v>
      </c>
      <c r="D1384" s="2">
        <v>2130001</v>
      </c>
      <c r="E1384" s="2" t="s">
        <v>505</v>
      </c>
      <c r="F1384" s="2" t="str">
        <f t="shared" si="42"/>
        <v>4924052130001</v>
      </c>
      <c r="G1384" s="2" t="s">
        <v>74</v>
      </c>
      <c r="H1384" s="4">
        <v>200</v>
      </c>
      <c r="I1384" s="4">
        <v>0</v>
      </c>
      <c r="J1384" s="4">
        <v>200</v>
      </c>
      <c r="K1384" s="4">
        <v>592.9</v>
      </c>
      <c r="L1384" s="4">
        <v>592.9</v>
      </c>
      <c r="M1384" s="4">
        <v>592.9</v>
      </c>
      <c r="N1384" s="4">
        <v>0</v>
      </c>
      <c r="O1384" s="4">
        <v>-392.9</v>
      </c>
      <c r="P1384">
        <f>INDEX(Full1!J:J,MATCH(F1384,Full1!D:D,0))</f>
        <v>592.9</v>
      </c>
      <c r="Q1384" s="6">
        <f t="shared" si="43"/>
        <v>0</v>
      </c>
    </row>
    <row r="1385" spans="1:17" hidden="1" x14ac:dyDescent="0.25">
      <c r="A1385" s="2">
        <v>4</v>
      </c>
      <c r="B1385" s="2">
        <v>92405</v>
      </c>
      <c r="C1385" s="2" t="s">
        <v>505</v>
      </c>
      <c r="D1385" s="2">
        <v>2210001</v>
      </c>
      <c r="E1385" s="2" t="s">
        <v>505</v>
      </c>
      <c r="F1385" s="2" t="str">
        <f t="shared" si="42"/>
        <v>4924052210001</v>
      </c>
      <c r="G1385" s="2" t="s">
        <v>192</v>
      </c>
      <c r="H1385" s="4">
        <v>60</v>
      </c>
      <c r="I1385" s="4">
        <v>160</v>
      </c>
      <c r="J1385" s="4">
        <v>220</v>
      </c>
      <c r="K1385" s="4">
        <v>392.6</v>
      </c>
      <c r="L1385" s="4">
        <v>342.6</v>
      </c>
      <c r="M1385" s="4">
        <v>342.6</v>
      </c>
      <c r="N1385" s="4">
        <v>0</v>
      </c>
      <c r="O1385" s="4">
        <v>-122.6</v>
      </c>
      <c r="P1385">
        <f>INDEX(Full1!J:J,MATCH(F1385,Full1!D:D,0))</f>
        <v>342.6</v>
      </c>
      <c r="Q1385" s="6">
        <f t="shared" si="43"/>
        <v>0</v>
      </c>
    </row>
    <row r="1386" spans="1:17" hidden="1" x14ac:dyDescent="0.25">
      <c r="A1386" s="2">
        <v>4</v>
      </c>
      <c r="B1386" s="2">
        <v>92405</v>
      </c>
      <c r="C1386" s="2" t="s">
        <v>505</v>
      </c>
      <c r="D1386" s="2">
        <v>2210101</v>
      </c>
      <c r="E1386" s="2" t="s">
        <v>505</v>
      </c>
      <c r="F1386" s="2" t="str">
        <f t="shared" si="42"/>
        <v>4924052210101</v>
      </c>
      <c r="G1386" s="2" t="s">
        <v>193</v>
      </c>
      <c r="H1386" s="4">
        <v>450</v>
      </c>
      <c r="I1386" s="4">
        <v>0</v>
      </c>
      <c r="J1386" s="4">
        <v>450</v>
      </c>
      <c r="K1386" s="4">
        <v>560.01</v>
      </c>
      <c r="L1386" s="4">
        <v>560.01</v>
      </c>
      <c r="M1386" s="4">
        <v>560.01</v>
      </c>
      <c r="N1386" s="4">
        <v>0</v>
      </c>
      <c r="O1386" s="4">
        <v>-110.01</v>
      </c>
      <c r="P1386">
        <f>INDEX(Full1!J:J,MATCH(F1386,Full1!D:D,0))</f>
        <v>560.01</v>
      </c>
      <c r="Q1386" s="6">
        <f t="shared" si="43"/>
        <v>0</v>
      </c>
    </row>
    <row r="1387" spans="1:17" hidden="1" x14ac:dyDescent="0.25">
      <c r="A1387" s="2">
        <v>4</v>
      </c>
      <c r="B1387" s="2">
        <v>92406</v>
      </c>
      <c r="C1387" s="2" t="s">
        <v>505</v>
      </c>
      <c r="D1387" s="2">
        <v>2100001</v>
      </c>
      <c r="E1387" s="2" t="s">
        <v>505</v>
      </c>
      <c r="F1387" s="2" t="str">
        <f t="shared" si="42"/>
        <v>4924062100001</v>
      </c>
      <c r="G1387" s="2" t="s">
        <v>130</v>
      </c>
      <c r="H1387" s="4">
        <v>4500</v>
      </c>
      <c r="I1387" s="4">
        <v>0</v>
      </c>
      <c r="J1387" s="4">
        <v>4500</v>
      </c>
      <c r="K1387" s="4">
        <v>1318.48</v>
      </c>
      <c r="L1387" s="4">
        <v>1318.48</v>
      </c>
      <c r="M1387" s="4">
        <v>1318.48</v>
      </c>
      <c r="N1387" s="4">
        <v>0</v>
      </c>
      <c r="O1387" s="4">
        <v>3181.52</v>
      </c>
      <c r="P1387">
        <f>INDEX(Full1!J:J,MATCH(F1387,Full1!D:D,0))</f>
        <v>1318.48</v>
      </c>
      <c r="Q1387" s="6">
        <f t="shared" si="43"/>
        <v>0</v>
      </c>
    </row>
    <row r="1388" spans="1:17" hidden="1" x14ac:dyDescent="0.25">
      <c r="A1388" s="2">
        <v>4</v>
      </c>
      <c r="B1388" s="2">
        <v>92406</v>
      </c>
      <c r="C1388" s="2" t="s">
        <v>505</v>
      </c>
      <c r="D1388" s="2">
        <v>2120000</v>
      </c>
      <c r="E1388" s="2" t="s">
        <v>505</v>
      </c>
      <c r="F1388" s="2" t="str">
        <f t="shared" si="42"/>
        <v>4924062120000</v>
      </c>
      <c r="G1388" s="2" t="s">
        <v>191</v>
      </c>
      <c r="H1388" s="4">
        <v>2500</v>
      </c>
      <c r="I1388" s="4">
        <v>0</v>
      </c>
      <c r="J1388" s="4">
        <v>2500</v>
      </c>
      <c r="K1388" s="4">
        <v>5390.42</v>
      </c>
      <c r="L1388" s="4">
        <v>5390.42</v>
      </c>
      <c r="M1388" s="4">
        <v>5390.42</v>
      </c>
      <c r="N1388" s="4">
        <v>0</v>
      </c>
      <c r="O1388" s="4">
        <v>-2890.42</v>
      </c>
      <c r="P1388">
        <f>INDEX(Full1!J:J,MATCH(F1388,Full1!D:D,0))</f>
        <v>5390.42</v>
      </c>
      <c r="Q1388" s="6">
        <f t="shared" si="43"/>
        <v>0</v>
      </c>
    </row>
    <row r="1389" spans="1:17" hidden="1" x14ac:dyDescent="0.25">
      <c r="A1389" s="2">
        <v>4</v>
      </c>
      <c r="B1389" s="2">
        <v>92406</v>
      </c>
      <c r="C1389" s="2" t="s">
        <v>505</v>
      </c>
      <c r="D1389" s="2">
        <v>2130001</v>
      </c>
      <c r="E1389" s="2" t="s">
        <v>505</v>
      </c>
      <c r="F1389" s="2" t="str">
        <f t="shared" si="42"/>
        <v>4924062130001</v>
      </c>
      <c r="G1389" s="2" t="s">
        <v>74</v>
      </c>
      <c r="H1389" s="4">
        <v>2500</v>
      </c>
      <c r="I1389" s="4">
        <v>0</v>
      </c>
      <c r="J1389" s="4">
        <v>2500</v>
      </c>
      <c r="K1389" s="4">
        <v>619.04</v>
      </c>
      <c r="L1389" s="4">
        <v>619.04</v>
      </c>
      <c r="M1389" s="4">
        <v>619.04</v>
      </c>
      <c r="N1389" s="4">
        <v>0</v>
      </c>
      <c r="O1389" s="4">
        <v>1880.96</v>
      </c>
      <c r="P1389">
        <f>INDEX(Full1!J:J,MATCH(F1389,Full1!D:D,0))</f>
        <v>619.04</v>
      </c>
      <c r="Q1389" s="6">
        <f t="shared" si="43"/>
        <v>0</v>
      </c>
    </row>
    <row r="1390" spans="1:17" hidden="1" x14ac:dyDescent="0.25">
      <c r="A1390" s="2">
        <v>4</v>
      </c>
      <c r="B1390" s="2">
        <v>92406</v>
      </c>
      <c r="C1390" s="2" t="s">
        <v>505</v>
      </c>
      <c r="D1390" s="2">
        <v>2210001</v>
      </c>
      <c r="E1390" s="2" t="s">
        <v>505</v>
      </c>
      <c r="F1390" s="2" t="str">
        <f t="shared" si="42"/>
        <v>4924062210001</v>
      </c>
      <c r="G1390" s="2" t="s">
        <v>192</v>
      </c>
      <c r="H1390" s="4">
        <v>2000</v>
      </c>
      <c r="I1390" s="4">
        <v>2044.3</v>
      </c>
      <c r="J1390" s="4">
        <v>4044.3</v>
      </c>
      <c r="K1390" s="4">
        <v>3368.3</v>
      </c>
      <c r="L1390" s="4">
        <v>1785.6</v>
      </c>
      <c r="M1390" s="4">
        <v>1785.6</v>
      </c>
      <c r="N1390" s="4">
        <v>0</v>
      </c>
      <c r="O1390" s="4">
        <v>2258.6999999999998</v>
      </c>
      <c r="P1390">
        <f>INDEX(Full1!J:J,MATCH(F1390,Full1!D:D,0))</f>
        <v>1785.6</v>
      </c>
      <c r="Q1390" s="6">
        <f t="shared" si="43"/>
        <v>0</v>
      </c>
    </row>
    <row r="1391" spans="1:17" hidden="1" x14ac:dyDescent="0.25">
      <c r="A1391" s="2">
        <v>4</v>
      </c>
      <c r="B1391" s="2">
        <v>92406</v>
      </c>
      <c r="C1391" s="2" t="s">
        <v>505</v>
      </c>
      <c r="D1391" s="2">
        <v>2210101</v>
      </c>
      <c r="E1391" s="2" t="s">
        <v>505</v>
      </c>
      <c r="F1391" s="2" t="str">
        <f t="shared" si="42"/>
        <v>4924062210101</v>
      </c>
      <c r="G1391" s="2" t="s">
        <v>193</v>
      </c>
      <c r="H1391" s="4">
        <v>350</v>
      </c>
      <c r="I1391" s="4">
        <v>0</v>
      </c>
      <c r="J1391" s="4">
        <v>350</v>
      </c>
      <c r="K1391" s="4">
        <v>211.63</v>
      </c>
      <c r="L1391" s="4">
        <v>211.63</v>
      </c>
      <c r="M1391" s="4">
        <v>211.63</v>
      </c>
      <c r="N1391" s="4">
        <v>0</v>
      </c>
      <c r="O1391" s="4">
        <v>138.37</v>
      </c>
      <c r="P1391">
        <f>INDEX(Full1!J:J,MATCH(F1391,Full1!D:D,0))</f>
        <v>211.63</v>
      </c>
      <c r="Q1391" s="6">
        <f t="shared" si="43"/>
        <v>0</v>
      </c>
    </row>
    <row r="1392" spans="1:17" hidden="1" x14ac:dyDescent="0.25">
      <c r="A1392" s="2">
        <v>5</v>
      </c>
      <c r="B1392" s="2">
        <v>33000</v>
      </c>
      <c r="C1392" s="2" t="s">
        <v>505</v>
      </c>
      <c r="D1392" s="2">
        <v>2030001</v>
      </c>
      <c r="E1392" s="2" t="s">
        <v>505</v>
      </c>
      <c r="F1392" s="2" t="str">
        <f t="shared" si="42"/>
        <v>5330002030001</v>
      </c>
      <c r="G1392" s="2" t="s">
        <v>149</v>
      </c>
      <c r="H1392" s="4">
        <v>17000</v>
      </c>
      <c r="I1392" s="4">
        <v>1047.22</v>
      </c>
      <c r="J1392" s="4">
        <v>18047.22</v>
      </c>
      <c r="K1392" s="4">
        <v>33776.25</v>
      </c>
      <c r="L1392" s="4">
        <v>32610.799999999999</v>
      </c>
      <c r="M1392" s="4">
        <v>32610.799999999999</v>
      </c>
      <c r="N1392" s="4">
        <v>0</v>
      </c>
      <c r="O1392" s="4">
        <v>-14563.58</v>
      </c>
      <c r="P1392">
        <f>INDEX(Full1!J:J,MATCH(F1392,Full1!D:D,0))</f>
        <v>32610.799999999999</v>
      </c>
      <c r="Q1392" s="6">
        <f t="shared" si="43"/>
        <v>0</v>
      </c>
    </row>
    <row r="1393" spans="1:17" hidden="1" x14ac:dyDescent="0.25">
      <c r="A1393" s="2">
        <v>5</v>
      </c>
      <c r="B1393" s="2">
        <v>33000</v>
      </c>
      <c r="C1393" s="2" t="s">
        <v>505</v>
      </c>
      <c r="D1393" s="2">
        <v>2200001</v>
      </c>
      <c r="E1393" s="2" t="s">
        <v>505</v>
      </c>
      <c r="F1393" s="2" t="str">
        <f t="shared" si="42"/>
        <v>5330002200001</v>
      </c>
      <c r="G1393" s="2" t="s">
        <v>37</v>
      </c>
      <c r="H1393" s="4">
        <v>750</v>
      </c>
      <c r="I1393" s="4">
        <v>0</v>
      </c>
      <c r="J1393" s="4">
        <v>750</v>
      </c>
      <c r="K1393" s="4">
        <v>979.29</v>
      </c>
      <c r="L1393" s="4">
        <v>839.56</v>
      </c>
      <c r="M1393" s="4">
        <v>839.56</v>
      </c>
      <c r="N1393" s="4">
        <v>0</v>
      </c>
      <c r="O1393" s="4">
        <v>-89.56</v>
      </c>
      <c r="P1393">
        <f>INDEX(Full1!J:J,MATCH(F1393,Full1!D:D,0))</f>
        <v>839.56</v>
      </c>
      <c r="Q1393" s="6">
        <f t="shared" si="43"/>
        <v>0</v>
      </c>
    </row>
    <row r="1394" spans="1:17" hidden="1" x14ac:dyDescent="0.25">
      <c r="A1394" s="2">
        <v>5</v>
      </c>
      <c r="B1394" s="2">
        <v>33000</v>
      </c>
      <c r="C1394" s="2" t="s">
        <v>505</v>
      </c>
      <c r="D1394" s="2">
        <v>2210501</v>
      </c>
      <c r="E1394" s="2" t="s">
        <v>505</v>
      </c>
      <c r="F1394" s="2" t="str">
        <f t="shared" si="42"/>
        <v>5330002210501</v>
      </c>
      <c r="G1394" s="2" t="s">
        <v>123</v>
      </c>
      <c r="H1394" s="4">
        <v>0</v>
      </c>
      <c r="I1394" s="4">
        <v>0</v>
      </c>
      <c r="J1394" s="4">
        <v>0</v>
      </c>
      <c r="K1394" s="4">
        <v>138.43</v>
      </c>
      <c r="L1394" s="4">
        <v>138.43</v>
      </c>
      <c r="M1394" s="4">
        <v>138.43</v>
      </c>
      <c r="N1394" s="4">
        <v>0</v>
      </c>
      <c r="O1394" s="4">
        <v>-138.43</v>
      </c>
      <c r="P1394">
        <f>INDEX(Full1!J:J,MATCH(F1394,Full1!D:D,0))</f>
        <v>138.43</v>
      </c>
      <c r="Q1394" s="6">
        <f t="shared" si="43"/>
        <v>0</v>
      </c>
    </row>
    <row r="1395" spans="1:17" hidden="1" x14ac:dyDescent="0.25">
      <c r="A1395" s="2">
        <v>5</v>
      </c>
      <c r="B1395" s="2">
        <v>33000</v>
      </c>
      <c r="C1395" s="2" t="s">
        <v>505</v>
      </c>
      <c r="D1395" s="2">
        <v>2211001</v>
      </c>
      <c r="E1395" s="2" t="s">
        <v>505</v>
      </c>
      <c r="F1395" s="2" t="str">
        <f t="shared" si="42"/>
        <v>5330002211001</v>
      </c>
      <c r="G1395" s="2" t="s">
        <v>76</v>
      </c>
      <c r="H1395" s="4">
        <v>100</v>
      </c>
      <c r="I1395" s="4">
        <v>0</v>
      </c>
      <c r="J1395" s="4">
        <v>100</v>
      </c>
      <c r="K1395" s="4">
        <v>99.94</v>
      </c>
      <c r="L1395" s="4">
        <v>99.94</v>
      </c>
      <c r="M1395" s="4">
        <v>99.94</v>
      </c>
      <c r="N1395" s="4">
        <v>0</v>
      </c>
      <c r="O1395" s="4">
        <v>0.06</v>
      </c>
      <c r="P1395">
        <f>INDEX(Full1!J:J,MATCH(F1395,Full1!D:D,0))</f>
        <v>99.94</v>
      </c>
      <c r="Q1395" s="6">
        <f t="shared" si="43"/>
        <v>0</v>
      </c>
    </row>
    <row r="1396" spans="1:17" hidden="1" x14ac:dyDescent="0.25">
      <c r="A1396" s="2">
        <v>5</v>
      </c>
      <c r="B1396" s="2">
        <v>33000</v>
      </c>
      <c r="C1396" s="2" t="s">
        <v>505</v>
      </c>
      <c r="D1396" s="2">
        <v>2219905</v>
      </c>
      <c r="E1396" s="2" t="s">
        <v>505</v>
      </c>
      <c r="F1396" s="2" t="str">
        <f t="shared" si="42"/>
        <v>5330002219905</v>
      </c>
      <c r="G1396" s="2" t="s">
        <v>77</v>
      </c>
      <c r="H1396" s="4">
        <v>100</v>
      </c>
      <c r="I1396" s="4">
        <v>0</v>
      </c>
      <c r="J1396" s="4">
        <v>100</v>
      </c>
      <c r="K1396" s="4">
        <v>0</v>
      </c>
      <c r="L1396" s="4">
        <v>0</v>
      </c>
      <c r="M1396" s="4">
        <v>0</v>
      </c>
      <c r="N1396" s="4">
        <v>0</v>
      </c>
      <c r="O1396" s="4">
        <v>100</v>
      </c>
      <c r="P1396">
        <f>INDEX(Full1!J:J,MATCH(F1396,Full1!D:D,0))</f>
        <v>0</v>
      </c>
      <c r="Q1396" s="6">
        <f t="shared" si="43"/>
        <v>0</v>
      </c>
    </row>
    <row r="1397" spans="1:17" hidden="1" x14ac:dyDescent="0.25">
      <c r="A1397" s="2">
        <v>5</v>
      </c>
      <c r="B1397" s="2">
        <v>33000</v>
      </c>
      <c r="C1397" s="2" t="s">
        <v>505</v>
      </c>
      <c r="D1397" s="2">
        <v>2220301</v>
      </c>
      <c r="E1397" s="2" t="s">
        <v>505</v>
      </c>
      <c r="F1397" s="2" t="str">
        <f t="shared" si="42"/>
        <v>5330002220301</v>
      </c>
      <c r="G1397" s="2" t="s">
        <v>78</v>
      </c>
      <c r="H1397" s="4">
        <v>641</v>
      </c>
      <c r="I1397" s="4">
        <v>0</v>
      </c>
      <c r="J1397" s="4">
        <v>641</v>
      </c>
      <c r="K1397" s="4">
        <v>598.95000000000005</v>
      </c>
      <c r="L1397" s="4">
        <v>598.95000000000005</v>
      </c>
      <c r="M1397" s="4">
        <v>598.95000000000005</v>
      </c>
      <c r="N1397" s="4">
        <v>0</v>
      </c>
      <c r="O1397" s="4">
        <v>42.05</v>
      </c>
      <c r="P1397">
        <f>INDEX(Full1!J:J,MATCH(F1397,Full1!D:D,0))</f>
        <v>598.95000000000005</v>
      </c>
      <c r="Q1397" s="6">
        <f t="shared" si="43"/>
        <v>0</v>
      </c>
    </row>
    <row r="1398" spans="1:17" hidden="1" x14ac:dyDescent="0.25">
      <c r="A1398" s="2">
        <v>5</v>
      </c>
      <c r="B1398" s="2">
        <v>33000</v>
      </c>
      <c r="C1398" s="2" t="s">
        <v>505</v>
      </c>
      <c r="D1398" s="2">
        <v>2230001</v>
      </c>
      <c r="E1398" s="2" t="s">
        <v>505</v>
      </c>
      <c r="F1398" s="2" t="str">
        <f t="shared" si="42"/>
        <v>5330002230001</v>
      </c>
      <c r="G1398" s="2" t="s">
        <v>60</v>
      </c>
      <c r="H1398" s="4">
        <v>500</v>
      </c>
      <c r="I1398" s="4">
        <v>0</v>
      </c>
      <c r="J1398" s="4">
        <v>500</v>
      </c>
      <c r="K1398" s="4">
        <v>346.67</v>
      </c>
      <c r="L1398" s="4">
        <v>346.67</v>
      </c>
      <c r="M1398" s="4">
        <v>346.67</v>
      </c>
      <c r="N1398" s="4">
        <v>0</v>
      </c>
      <c r="O1398" s="4">
        <v>153.33000000000001</v>
      </c>
      <c r="P1398">
        <f>INDEX(Full1!J:J,MATCH(F1398,Full1!D:D,0))</f>
        <v>346.67</v>
      </c>
      <c r="Q1398" s="6">
        <f t="shared" si="43"/>
        <v>0</v>
      </c>
    </row>
    <row r="1399" spans="1:17" hidden="1" x14ac:dyDescent="0.25">
      <c r="A1399" s="2">
        <v>5</v>
      </c>
      <c r="B1399" s="2">
        <v>33000</v>
      </c>
      <c r="C1399" s="2" t="s">
        <v>505</v>
      </c>
      <c r="D1399" s="2">
        <v>2240001</v>
      </c>
      <c r="E1399" s="2" t="s">
        <v>505</v>
      </c>
      <c r="F1399" s="2" t="str">
        <f t="shared" si="42"/>
        <v>5330002240001</v>
      </c>
      <c r="G1399" s="2" t="s">
        <v>96</v>
      </c>
      <c r="H1399" s="4">
        <v>200</v>
      </c>
      <c r="I1399" s="4">
        <v>0</v>
      </c>
      <c r="J1399" s="4">
        <v>200</v>
      </c>
      <c r="K1399" s="4">
        <v>1390.47</v>
      </c>
      <c r="L1399" s="4">
        <v>1390.47</v>
      </c>
      <c r="M1399" s="4">
        <v>1390.47</v>
      </c>
      <c r="N1399" s="4">
        <v>0</v>
      </c>
      <c r="O1399" s="4">
        <v>-1190.47</v>
      </c>
      <c r="P1399">
        <f>INDEX(Full1!J:J,MATCH(F1399,Full1!D:D,0))</f>
        <v>1390.47</v>
      </c>
      <c r="Q1399" s="6">
        <f t="shared" si="43"/>
        <v>0</v>
      </c>
    </row>
    <row r="1400" spans="1:17" hidden="1" x14ac:dyDescent="0.25">
      <c r="A1400" s="2">
        <v>5</v>
      </c>
      <c r="B1400" s="2">
        <v>33000</v>
      </c>
      <c r="C1400" s="2" t="s">
        <v>505</v>
      </c>
      <c r="D1400" s="2">
        <v>2260101</v>
      </c>
      <c r="E1400" s="2" t="s">
        <v>505</v>
      </c>
      <c r="F1400" s="2" t="str">
        <f t="shared" si="42"/>
        <v>5330002260101</v>
      </c>
      <c r="G1400" s="2" t="s">
        <v>61</v>
      </c>
      <c r="H1400" s="4">
        <v>1000</v>
      </c>
      <c r="I1400" s="4">
        <v>0</v>
      </c>
      <c r="J1400" s="4">
        <v>1000</v>
      </c>
      <c r="K1400" s="4">
        <v>1816.33</v>
      </c>
      <c r="L1400" s="4">
        <v>1816.33</v>
      </c>
      <c r="M1400" s="4">
        <v>1816.33</v>
      </c>
      <c r="N1400" s="4">
        <v>0</v>
      </c>
      <c r="O1400" s="4">
        <v>-816.33</v>
      </c>
      <c r="P1400">
        <f>INDEX(Full1!J:J,MATCH(F1400,Full1!D:D,0))</f>
        <v>1816.33</v>
      </c>
      <c r="Q1400" s="6">
        <f t="shared" si="43"/>
        <v>0</v>
      </c>
    </row>
    <row r="1401" spans="1:17" hidden="1" x14ac:dyDescent="0.25">
      <c r="A1401" s="2">
        <v>5</v>
      </c>
      <c r="B1401" s="2">
        <v>33000</v>
      </c>
      <c r="C1401" s="2" t="s">
        <v>505</v>
      </c>
      <c r="D1401" s="2">
        <v>2260201</v>
      </c>
      <c r="E1401" s="2" t="s">
        <v>505</v>
      </c>
      <c r="F1401" s="2" t="str">
        <f t="shared" si="42"/>
        <v>5330002260201</v>
      </c>
      <c r="G1401" s="2" t="s">
        <v>62</v>
      </c>
      <c r="H1401" s="4">
        <v>16000</v>
      </c>
      <c r="I1401" s="4">
        <v>0</v>
      </c>
      <c r="J1401" s="4">
        <v>16000</v>
      </c>
      <c r="K1401" s="4">
        <v>17306.73</v>
      </c>
      <c r="L1401" s="4">
        <v>17375.29</v>
      </c>
      <c r="M1401" s="4">
        <v>17375.29</v>
      </c>
      <c r="N1401" s="4">
        <v>0</v>
      </c>
      <c r="O1401" s="4">
        <v>-1375.29</v>
      </c>
      <c r="P1401">
        <f>INDEX(Full1!J:J,MATCH(F1401,Full1!D:D,0))</f>
        <v>17375.29</v>
      </c>
      <c r="Q1401" s="6">
        <f t="shared" si="43"/>
        <v>0</v>
      </c>
    </row>
    <row r="1402" spans="1:17" hidden="1" x14ac:dyDescent="0.25">
      <c r="A1402" s="2">
        <v>5</v>
      </c>
      <c r="B1402" s="2">
        <v>33000</v>
      </c>
      <c r="C1402" s="2" t="s">
        <v>505</v>
      </c>
      <c r="D1402" s="2">
        <v>2260900</v>
      </c>
      <c r="E1402" s="2" t="s">
        <v>505</v>
      </c>
      <c r="F1402" s="2" t="str">
        <f t="shared" si="42"/>
        <v>5330002260900</v>
      </c>
      <c r="G1402" s="2" t="s">
        <v>229</v>
      </c>
      <c r="H1402" s="4">
        <v>8000</v>
      </c>
      <c r="I1402" s="4">
        <v>0</v>
      </c>
      <c r="J1402" s="4">
        <v>8000</v>
      </c>
      <c r="K1402" s="4">
        <v>4467.95</v>
      </c>
      <c r="L1402" s="4">
        <v>4467.95</v>
      </c>
      <c r="M1402" s="4">
        <v>4467.95</v>
      </c>
      <c r="N1402" s="4">
        <v>0</v>
      </c>
      <c r="O1402" s="4">
        <v>3532.05</v>
      </c>
      <c r="P1402">
        <f>INDEX(Full1!J:J,MATCH(F1402,Full1!D:D,0))</f>
        <v>4467.95</v>
      </c>
      <c r="Q1402" s="6">
        <f t="shared" si="43"/>
        <v>0</v>
      </c>
    </row>
    <row r="1403" spans="1:17" hidden="1" x14ac:dyDescent="0.25">
      <c r="A1403" s="2">
        <v>5</v>
      </c>
      <c r="B1403" s="2">
        <v>33000</v>
      </c>
      <c r="C1403" s="2" t="s">
        <v>505</v>
      </c>
      <c r="D1403" s="2">
        <v>2260901</v>
      </c>
      <c r="E1403" s="2" t="s">
        <v>505</v>
      </c>
      <c r="F1403" s="2" t="str">
        <f t="shared" si="42"/>
        <v>5330002260901</v>
      </c>
      <c r="G1403" s="2" t="s">
        <v>230</v>
      </c>
      <c r="H1403" s="4">
        <v>18000</v>
      </c>
      <c r="I1403" s="4">
        <v>0</v>
      </c>
      <c r="J1403" s="4">
        <v>18000</v>
      </c>
      <c r="K1403" s="4">
        <v>11188.24</v>
      </c>
      <c r="L1403" s="4">
        <v>11188.24</v>
      </c>
      <c r="M1403" s="4">
        <v>11188.24</v>
      </c>
      <c r="N1403" s="4">
        <v>0</v>
      </c>
      <c r="O1403" s="4">
        <v>6811.76</v>
      </c>
      <c r="P1403">
        <f>INDEX(Full1!J:J,MATCH(F1403,Full1!D:D,0))</f>
        <v>11188.24</v>
      </c>
      <c r="Q1403" s="6">
        <f t="shared" si="43"/>
        <v>0</v>
      </c>
    </row>
    <row r="1404" spans="1:17" hidden="1" x14ac:dyDescent="0.25">
      <c r="A1404" s="2">
        <v>5</v>
      </c>
      <c r="B1404" s="2">
        <v>33000</v>
      </c>
      <c r="C1404" s="2" t="s">
        <v>505</v>
      </c>
      <c r="D1404" s="2">
        <v>2260904</v>
      </c>
      <c r="E1404" s="2" t="s">
        <v>505</v>
      </c>
      <c r="F1404" s="2" t="str">
        <f t="shared" si="42"/>
        <v>5330002260904</v>
      </c>
      <c r="G1404" s="2" t="s">
        <v>231</v>
      </c>
      <c r="H1404" s="4">
        <v>600</v>
      </c>
      <c r="I1404" s="4">
        <v>0</v>
      </c>
      <c r="J1404" s="4">
        <v>600</v>
      </c>
      <c r="K1404" s="4">
        <v>0</v>
      </c>
      <c r="L1404" s="4">
        <v>0</v>
      </c>
      <c r="M1404" s="4">
        <v>0</v>
      </c>
      <c r="N1404" s="4">
        <v>0</v>
      </c>
      <c r="O1404" s="4">
        <v>600</v>
      </c>
      <c r="P1404">
        <f>INDEX(Full1!J:J,MATCH(F1404,Full1!D:D,0))</f>
        <v>0</v>
      </c>
      <c r="Q1404" s="6">
        <f t="shared" si="43"/>
        <v>0</v>
      </c>
    </row>
    <row r="1405" spans="1:17" hidden="1" x14ac:dyDescent="0.25">
      <c r="A1405" s="2">
        <v>5</v>
      </c>
      <c r="B1405" s="2">
        <v>33000</v>
      </c>
      <c r="C1405" s="2" t="s">
        <v>505</v>
      </c>
      <c r="D1405" s="2">
        <v>2260907</v>
      </c>
      <c r="E1405" s="2" t="s">
        <v>505</v>
      </c>
      <c r="F1405" s="2" t="str">
        <f t="shared" si="42"/>
        <v>5330002260907</v>
      </c>
      <c r="G1405" s="2" t="s">
        <v>232</v>
      </c>
      <c r="H1405" s="4">
        <v>3000</v>
      </c>
      <c r="I1405" s="4">
        <v>0</v>
      </c>
      <c r="J1405" s="4">
        <v>3000</v>
      </c>
      <c r="K1405" s="4">
        <v>0</v>
      </c>
      <c r="L1405" s="4">
        <v>0</v>
      </c>
      <c r="M1405" s="4">
        <v>0</v>
      </c>
      <c r="N1405" s="4">
        <v>0</v>
      </c>
      <c r="O1405" s="4">
        <v>3000</v>
      </c>
      <c r="P1405">
        <f>INDEX(Full1!J:J,MATCH(F1405,Full1!D:D,0))</f>
        <v>0</v>
      </c>
      <c r="Q1405" s="6">
        <f t="shared" si="43"/>
        <v>0</v>
      </c>
    </row>
    <row r="1406" spans="1:17" hidden="1" x14ac:dyDescent="0.25">
      <c r="A1406" s="2">
        <v>5</v>
      </c>
      <c r="B1406" s="2">
        <v>33000</v>
      </c>
      <c r="C1406" s="2" t="s">
        <v>505</v>
      </c>
      <c r="D1406" s="2">
        <v>2260910</v>
      </c>
      <c r="E1406" s="2" t="s">
        <v>505</v>
      </c>
      <c r="F1406" s="2" t="str">
        <f t="shared" si="42"/>
        <v>5330002260910</v>
      </c>
      <c r="G1406" s="2" t="s">
        <v>233</v>
      </c>
      <c r="H1406" s="4">
        <v>3000</v>
      </c>
      <c r="I1406" s="4">
        <v>0</v>
      </c>
      <c r="J1406" s="4">
        <v>3000</v>
      </c>
      <c r="K1406" s="4">
        <v>4894.99</v>
      </c>
      <c r="L1406" s="4">
        <v>4894.99</v>
      </c>
      <c r="M1406" s="4">
        <v>4894.99</v>
      </c>
      <c r="N1406" s="4">
        <v>0</v>
      </c>
      <c r="O1406" s="4">
        <v>-1894.99</v>
      </c>
      <c r="P1406">
        <f>INDEX(Full1!J:J,MATCH(F1406,Full1!D:D,0))</f>
        <v>4894.99</v>
      </c>
      <c r="Q1406" s="6">
        <f t="shared" si="43"/>
        <v>0</v>
      </c>
    </row>
    <row r="1407" spans="1:17" hidden="1" x14ac:dyDescent="0.25">
      <c r="A1407" s="2">
        <v>5</v>
      </c>
      <c r="B1407" s="2">
        <v>33000</v>
      </c>
      <c r="C1407" s="2" t="s">
        <v>505</v>
      </c>
      <c r="D1407" s="2">
        <v>2260911</v>
      </c>
      <c r="E1407" s="2" t="s">
        <v>505</v>
      </c>
      <c r="F1407" s="2" t="str">
        <f t="shared" si="42"/>
        <v>5330002260911</v>
      </c>
      <c r="G1407" s="2" t="s">
        <v>234</v>
      </c>
      <c r="H1407" s="4">
        <v>21000</v>
      </c>
      <c r="I1407" s="4">
        <v>10500</v>
      </c>
      <c r="J1407" s="4">
        <v>31500</v>
      </c>
      <c r="K1407" s="4">
        <v>29681.14</v>
      </c>
      <c r="L1407" s="4">
        <v>29681.14</v>
      </c>
      <c r="M1407" s="4">
        <v>29681.14</v>
      </c>
      <c r="N1407" s="4">
        <v>0</v>
      </c>
      <c r="O1407" s="4">
        <v>1818.86</v>
      </c>
      <c r="P1407">
        <f>INDEX(Full1!J:J,MATCH(F1407,Full1!D:D,0))</f>
        <v>29681.14</v>
      </c>
      <c r="Q1407" s="6">
        <f t="shared" si="43"/>
        <v>0</v>
      </c>
    </row>
    <row r="1408" spans="1:17" hidden="1" x14ac:dyDescent="0.25">
      <c r="A1408" s="2">
        <v>5</v>
      </c>
      <c r="B1408" s="2">
        <v>33000</v>
      </c>
      <c r="C1408" s="2" t="s">
        <v>505</v>
      </c>
      <c r="D1408" s="2">
        <v>2260912</v>
      </c>
      <c r="E1408" s="2" t="s">
        <v>505</v>
      </c>
      <c r="F1408" s="2" t="str">
        <f t="shared" si="42"/>
        <v>5330002260912</v>
      </c>
      <c r="G1408" s="2" t="s">
        <v>235</v>
      </c>
      <c r="H1408" s="4">
        <v>3000</v>
      </c>
      <c r="I1408" s="4">
        <v>0</v>
      </c>
      <c r="J1408" s="4">
        <v>3000</v>
      </c>
      <c r="K1408" s="4">
        <v>2000</v>
      </c>
      <c r="L1408" s="4">
        <v>2000</v>
      </c>
      <c r="M1408" s="4">
        <v>2000</v>
      </c>
      <c r="N1408" s="4">
        <v>0</v>
      </c>
      <c r="O1408" s="4">
        <v>1000</v>
      </c>
      <c r="P1408">
        <f>INDEX(Full1!J:J,MATCH(F1408,Full1!D:D,0))</f>
        <v>2000</v>
      </c>
      <c r="Q1408" s="6">
        <f t="shared" si="43"/>
        <v>0</v>
      </c>
    </row>
    <row r="1409" spans="1:17" hidden="1" x14ac:dyDescent="0.25">
      <c r="A1409" s="2">
        <v>5</v>
      </c>
      <c r="B1409" s="2">
        <v>33000</v>
      </c>
      <c r="C1409" s="2" t="s">
        <v>505</v>
      </c>
      <c r="D1409" s="2">
        <v>2269908</v>
      </c>
      <c r="E1409" s="2" t="s">
        <v>505</v>
      </c>
      <c r="F1409" s="2" t="str">
        <f t="shared" si="42"/>
        <v>5330002269908</v>
      </c>
      <c r="G1409" s="2" t="s">
        <v>236</v>
      </c>
      <c r="H1409" s="4">
        <v>1800</v>
      </c>
      <c r="I1409" s="4">
        <v>0</v>
      </c>
      <c r="J1409" s="4">
        <v>1800</v>
      </c>
      <c r="K1409" s="4">
        <v>1233.8499999999999</v>
      </c>
      <c r="L1409" s="4">
        <v>1233.8499999999999</v>
      </c>
      <c r="M1409" s="4">
        <v>1233.8499999999999</v>
      </c>
      <c r="N1409" s="4">
        <v>0</v>
      </c>
      <c r="O1409" s="4">
        <v>566.15</v>
      </c>
      <c r="P1409">
        <f>INDEX(Full1!J:J,MATCH(F1409,Full1!D:D,0))</f>
        <v>1233.8499999999999</v>
      </c>
      <c r="Q1409" s="6">
        <f t="shared" si="43"/>
        <v>0</v>
      </c>
    </row>
    <row r="1410" spans="1:17" hidden="1" x14ac:dyDescent="0.25">
      <c r="A1410" s="2">
        <v>5</v>
      </c>
      <c r="B1410" s="2">
        <v>33000</v>
      </c>
      <c r="C1410" s="2" t="s">
        <v>505</v>
      </c>
      <c r="D1410" s="2">
        <v>2269921</v>
      </c>
      <c r="E1410" s="2" t="s">
        <v>505</v>
      </c>
      <c r="F1410" s="2" t="str">
        <f t="shared" si="42"/>
        <v>5330002269921</v>
      </c>
      <c r="G1410" s="2" t="s">
        <v>237</v>
      </c>
      <c r="H1410" s="4">
        <v>2000</v>
      </c>
      <c r="I1410" s="4">
        <v>681</v>
      </c>
      <c r="J1410" s="4">
        <v>2681</v>
      </c>
      <c r="K1410" s="4">
        <v>508.2</v>
      </c>
      <c r="L1410" s="4">
        <v>508.2</v>
      </c>
      <c r="M1410" s="4">
        <v>508.2</v>
      </c>
      <c r="N1410" s="4">
        <v>0</v>
      </c>
      <c r="O1410" s="4">
        <v>2172.8000000000002</v>
      </c>
      <c r="P1410">
        <f>INDEX(Full1!J:J,MATCH(F1410,Full1!D:D,0))</f>
        <v>508.2</v>
      </c>
      <c r="Q1410" s="6">
        <f t="shared" si="43"/>
        <v>0</v>
      </c>
    </row>
    <row r="1411" spans="1:17" hidden="1" x14ac:dyDescent="0.25">
      <c r="A1411" s="2">
        <v>5</v>
      </c>
      <c r="B1411" s="2">
        <v>33000</v>
      </c>
      <c r="C1411" s="2" t="s">
        <v>505</v>
      </c>
      <c r="D1411" s="2">
        <v>2269928</v>
      </c>
      <c r="E1411" s="2" t="s">
        <v>505</v>
      </c>
      <c r="F1411" s="2" t="str">
        <f t="shared" ref="F1411:F1474" si="44">_xlfn.CONCAT(A1411,B1411,D1411)</f>
        <v>5330002269928</v>
      </c>
      <c r="G1411" s="2" t="s">
        <v>238</v>
      </c>
      <c r="H1411" s="4">
        <v>500</v>
      </c>
      <c r="I1411" s="4">
        <v>0</v>
      </c>
      <c r="J1411" s="4">
        <v>500</v>
      </c>
      <c r="K1411" s="4">
        <v>484</v>
      </c>
      <c r="L1411" s="4">
        <v>484</v>
      </c>
      <c r="M1411" s="4">
        <v>484</v>
      </c>
      <c r="N1411" s="4">
        <v>0</v>
      </c>
      <c r="O1411" s="4">
        <v>16</v>
      </c>
      <c r="P1411">
        <f>INDEX(Full1!J:J,MATCH(F1411,Full1!D:D,0))</f>
        <v>484</v>
      </c>
      <c r="Q1411" s="6">
        <f t="shared" ref="Q1411:Q1474" si="45">+L1411-P1411</f>
        <v>0</v>
      </c>
    </row>
    <row r="1412" spans="1:17" hidden="1" x14ac:dyDescent="0.25">
      <c r="A1412" s="2">
        <v>5</v>
      </c>
      <c r="B1412" s="2">
        <v>33000</v>
      </c>
      <c r="C1412" s="2" t="s">
        <v>505</v>
      </c>
      <c r="D1412" s="2">
        <v>2269936</v>
      </c>
      <c r="E1412" s="2" t="s">
        <v>505</v>
      </c>
      <c r="F1412" s="2" t="str">
        <f t="shared" si="44"/>
        <v>5330002269936</v>
      </c>
      <c r="G1412" s="2" t="s">
        <v>239</v>
      </c>
      <c r="H1412" s="4">
        <v>5000</v>
      </c>
      <c r="I1412" s="4">
        <v>0</v>
      </c>
      <c r="J1412" s="4">
        <v>5000</v>
      </c>
      <c r="K1412" s="4">
        <v>4105.68</v>
      </c>
      <c r="L1412" s="4">
        <v>3973.68</v>
      </c>
      <c r="M1412" s="4">
        <v>3973.68</v>
      </c>
      <c r="N1412" s="4">
        <v>0</v>
      </c>
      <c r="O1412" s="4">
        <v>1026.32</v>
      </c>
      <c r="P1412">
        <f>INDEX(Full1!J:J,MATCH(F1412,Full1!D:D,0))</f>
        <v>3973.68</v>
      </c>
      <c r="Q1412" s="6">
        <f t="shared" si="45"/>
        <v>0</v>
      </c>
    </row>
    <row r="1413" spans="1:17" hidden="1" x14ac:dyDescent="0.25">
      <c r="A1413" s="2">
        <v>5</v>
      </c>
      <c r="B1413" s="2">
        <v>33000</v>
      </c>
      <c r="C1413" s="2" t="s">
        <v>505</v>
      </c>
      <c r="D1413" s="2">
        <v>2269941</v>
      </c>
      <c r="E1413" s="2" t="s">
        <v>505</v>
      </c>
      <c r="F1413" s="2" t="str">
        <f t="shared" si="44"/>
        <v>5330002269941</v>
      </c>
      <c r="G1413" s="2" t="s">
        <v>240</v>
      </c>
      <c r="H1413" s="4">
        <v>11800</v>
      </c>
      <c r="I1413" s="4">
        <v>0</v>
      </c>
      <c r="J1413" s="4">
        <v>11800</v>
      </c>
      <c r="K1413" s="4">
        <v>7089.5</v>
      </c>
      <c r="L1413" s="4">
        <v>7089.5</v>
      </c>
      <c r="M1413" s="4">
        <v>7089.5</v>
      </c>
      <c r="N1413" s="4">
        <v>0</v>
      </c>
      <c r="O1413" s="4">
        <v>4710.5</v>
      </c>
      <c r="P1413">
        <f>INDEX(Full1!J:J,MATCH(F1413,Full1!D:D,0))</f>
        <v>7089.5</v>
      </c>
      <c r="Q1413" s="6">
        <f t="shared" si="45"/>
        <v>0</v>
      </c>
    </row>
    <row r="1414" spans="1:17" hidden="1" x14ac:dyDescent="0.25">
      <c r="A1414" s="2">
        <v>5</v>
      </c>
      <c r="B1414" s="2">
        <v>33000</v>
      </c>
      <c r="C1414" s="2" t="s">
        <v>505</v>
      </c>
      <c r="D1414" s="2">
        <v>2279900</v>
      </c>
      <c r="E1414" s="2" t="s">
        <v>505</v>
      </c>
      <c r="F1414" s="2" t="str">
        <f t="shared" si="44"/>
        <v>5330002279900</v>
      </c>
      <c r="G1414" s="2" t="s">
        <v>241</v>
      </c>
      <c r="H1414" s="4">
        <v>6000</v>
      </c>
      <c r="I1414" s="4">
        <v>0</v>
      </c>
      <c r="J1414" s="4">
        <v>6000</v>
      </c>
      <c r="K1414" s="4">
        <v>3060.8</v>
      </c>
      <c r="L1414" s="4">
        <v>3060.8</v>
      </c>
      <c r="M1414" s="4">
        <v>3060.8</v>
      </c>
      <c r="N1414" s="4">
        <v>0</v>
      </c>
      <c r="O1414" s="4">
        <v>2939.2</v>
      </c>
      <c r="P1414">
        <f>INDEX(Full1!J:J,MATCH(F1414,Full1!D:D,0))</f>
        <v>3060.8</v>
      </c>
      <c r="Q1414" s="6">
        <f t="shared" si="45"/>
        <v>0</v>
      </c>
    </row>
    <row r="1415" spans="1:17" hidden="1" x14ac:dyDescent="0.25">
      <c r="A1415" s="2">
        <v>5</v>
      </c>
      <c r="B1415" s="2">
        <v>33000</v>
      </c>
      <c r="C1415" s="2" t="s">
        <v>505</v>
      </c>
      <c r="D1415" s="2">
        <v>2279928</v>
      </c>
      <c r="E1415" s="2" t="s">
        <v>505</v>
      </c>
      <c r="F1415" s="2" t="str">
        <f t="shared" si="44"/>
        <v>5330002279928</v>
      </c>
      <c r="G1415" s="2" t="s">
        <v>242</v>
      </c>
      <c r="H1415" s="4">
        <v>13500</v>
      </c>
      <c r="I1415" s="4">
        <v>0</v>
      </c>
      <c r="J1415" s="4">
        <v>13500</v>
      </c>
      <c r="K1415" s="4">
        <v>13500</v>
      </c>
      <c r="L1415" s="4">
        <v>11637.6</v>
      </c>
      <c r="M1415" s="4">
        <v>11637.6</v>
      </c>
      <c r="N1415" s="4">
        <v>0</v>
      </c>
      <c r="O1415" s="4">
        <v>1862.4</v>
      </c>
      <c r="P1415">
        <f>INDEX(Full1!J:J,MATCH(F1415,Full1!D:D,0))</f>
        <v>11637.6</v>
      </c>
      <c r="Q1415" s="6">
        <f t="shared" si="45"/>
        <v>0</v>
      </c>
    </row>
    <row r="1416" spans="1:17" hidden="1" x14ac:dyDescent="0.25">
      <c r="A1416" s="2">
        <v>5</v>
      </c>
      <c r="B1416" s="2">
        <v>33000</v>
      </c>
      <c r="C1416" s="2" t="s">
        <v>505</v>
      </c>
      <c r="D1416" s="2">
        <v>2279929</v>
      </c>
      <c r="E1416" s="2" t="s">
        <v>505</v>
      </c>
      <c r="F1416" s="2" t="str">
        <f t="shared" si="44"/>
        <v>5330002279929</v>
      </c>
      <c r="G1416" s="2" t="s">
        <v>243</v>
      </c>
      <c r="H1416" s="4">
        <v>3500</v>
      </c>
      <c r="I1416" s="4">
        <v>0</v>
      </c>
      <c r="J1416" s="4">
        <v>3500</v>
      </c>
      <c r="K1416" s="4">
        <v>4145.8900000000003</v>
      </c>
      <c r="L1416" s="4">
        <v>4145.8900000000003</v>
      </c>
      <c r="M1416" s="4">
        <v>4145.8900000000003</v>
      </c>
      <c r="N1416" s="4">
        <v>0</v>
      </c>
      <c r="O1416" s="4">
        <v>-645.89</v>
      </c>
      <c r="P1416">
        <f>INDEX(Full1!J:J,MATCH(F1416,Full1!D:D,0))</f>
        <v>4145.8900000000003</v>
      </c>
      <c r="Q1416" s="6">
        <f t="shared" si="45"/>
        <v>0</v>
      </c>
    </row>
    <row r="1417" spans="1:17" hidden="1" x14ac:dyDescent="0.25">
      <c r="A1417" s="2">
        <v>5</v>
      </c>
      <c r="B1417" s="2">
        <v>33000</v>
      </c>
      <c r="C1417" s="2" t="s">
        <v>505</v>
      </c>
      <c r="D1417" s="2">
        <v>2279948</v>
      </c>
      <c r="E1417" s="2" t="s">
        <v>505</v>
      </c>
      <c r="F1417" s="2" t="str">
        <f t="shared" si="44"/>
        <v>5330002279948</v>
      </c>
      <c r="G1417" s="2" t="s">
        <v>244</v>
      </c>
      <c r="H1417" s="4">
        <v>3000</v>
      </c>
      <c r="I1417" s="4">
        <v>0</v>
      </c>
      <c r="J1417" s="4">
        <v>3000</v>
      </c>
      <c r="K1417" s="4">
        <v>3544.59</v>
      </c>
      <c r="L1417" s="4">
        <v>0</v>
      </c>
      <c r="M1417" s="4">
        <v>0</v>
      </c>
      <c r="N1417" s="4">
        <v>0</v>
      </c>
      <c r="O1417" s="4">
        <v>3000</v>
      </c>
      <c r="P1417">
        <f>INDEX(Full1!J:J,MATCH(F1417,Full1!D:D,0))</f>
        <v>0</v>
      </c>
      <c r="Q1417" s="6">
        <f t="shared" si="45"/>
        <v>0</v>
      </c>
    </row>
    <row r="1418" spans="1:17" hidden="1" x14ac:dyDescent="0.25">
      <c r="A1418" s="2">
        <v>5</v>
      </c>
      <c r="B1418" s="2">
        <v>33000</v>
      </c>
      <c r="C1418" s="2" t="s">
        <v>505</v>
      </c>
      <c r="D1418" s="2">
        <v>2302000</v>
      </c>
      <c r="E1418" s="2" t="s">
        <v>505</v>
      </c>
      <c r="F1418" s="2" t="str">
        <f t="shared" si="44"/>
        <v>5330002302000</v>
      </c>
      <c r="G1418" s="2" t="s">
        <v>72</v>
      </c>
      <c r="H1418" s="4">
        <v>300</v>
      </c>
      <c r="I1418" s="4">
        <v>0</v>
      </c>
      <c r="J1418" s="4">
        <v>300</v>
      </c>
      <c r="K1418" s="4">
        <v>893.69</v>
      </c>
      <c r="L1418" s="4">
        <v>893.69</v>
      </c>
      <c r="M1418" s="4">
        <v>893.69</v>
      </c>
      <c r="N1418" s="4">
        <v>0</v>
      </c>
      <c r="O1418" s="4">
        <v>-593.69000000000005</v>
      </c>
      <c r="P1418">
        <f>INDEX(Full1!J:J,MATCH(F1418,Full1!D:D,0))</f>
        <v>893.69</v>
      </c>
      <c r="Q1418" s="6">
        <f t="shared" si="45"/>
        <v>0</v>
      </c>
    </row>
    <row r="1419" spans="1:17" hidden="1" x14ac:dyDescent="0.25">
      <c r="A1419" s="2">
        <v>5</v>
      </c>
      <c r="B1419" s="2">
        <v>33000</v>
      </c>
      <c r="C1419" s="2" t="s">
        <v>505</v>
      </c>
      <c r="D1419" s="2">
        <v>2312000</v>
      </c>
      <c r="E1419" s="2" t="s">
        <v>505</v>
      </c>
      <c r="F1419" s="2" t="str">
        <f t="shared" si="44"/>
        <v>5330002312000</v>
      </c>
      <c r="G1419" s="2" t="s">
        <v>73</v>
      </c>
      <c r="H1419" s="4">
        <v>1000</v>
      </c>
      <c r="I1419" s="4">
        <v>0</v>
      </c>
      <c r="J1419" s="4">
        <v>1000</v>
      </c>
      <c r="K1419" s="4">
        <v>1865.91</v>
      </c>
      <c r="L1419" s="4">
        <v>1865.91</v>
      </c>
      <c r="M1419" s="4">
        <v>1865.91</v>
      </c>
      <c r="N1419" s="4">
        <v>0</v>
      </c>
      <c r="O1419" s="4">
        <v>-865.91</v>
      </c>
      <c r="P1419">
        <f>INDEX(Full1!J:J,MATCH(F1419,Full1!D:D,0))</f>
        <v>1865.91</v>
      </c>
      <c r="Q1419" s="6">
        <f t="shared" si="45"/>
        <v>0</v>
      </c>
    </row>
    <row r="1420" spans="1:17" hidden="1" x14ac:dyDescent="0.25">
      <c r="A1420" s="2">
        <v>5</v>
      </c>
      <c r="B1420" s="2">
        <v>33000</v>
      </c>
      <c r="C1420" s="2" t="s">
        <v>505</v>
      </c>
      <c r="D1420" s="2">
        <v>2400000</v>
      </c>
      <c r="E1420" s="2" t="s">
        <v>505</v>
      </c>
      <c r="F1420" s="2" t="str">
        <f t="shared" si="44"/>
        <v>5330002400000</v>
      </c>
      <c r="G1420" s="2" t="s">
        <v>84</v>
      </c>
      <c r="H1420" s="4">
        <v>7500</v>
      </c>
      <c r="I1420" s="4">
        <v>0</v>
      </c>
      <c r="J1420" s="4">
        <v>7500</v>
      </c>
      <c r="K1420" s="4">
        <v>3890.55</v>
      </c>
      <c r="L1420" s="4">
        <v>2258</v>
      </c>
      <c r="M1420" s="4">
        <v>2258</v>
      </c>
      <c r="N1420" s="4">
        <v>0</v>
      </c>
      <c r="O1420" s="4">
        <v>5242</v>
      </c>
      <c r="P1420">
        <f>INDEX(Full1!J:J,MATCH(F1420,Full1!D:D,0))</f>
        <v>2258</v>
      </c>
      <c r="Q1420" s="6">
        <f t="shared" si="45"/>
        <v>0</v>
      </c>
    </row>
    <row r="1421" spans="1:17" x14ac:dyDescent="0.25">
      <c r="A1421" s="2">
        <v>5</v>
      </c>
      <c r="B1421" s="2">
        <v>33000</v>
      </c>
      <c r="C1421" s="2" t="s">
        <v>506</v>
      </c>
      <c r="D1421" s="2">
        <v>6220009</v>
      </c>
      <c r="E1421" s="2" t="s">
        <v>506</v>
      </c>
      <c r="F1421" s="2" t="str">
        <f t="shared" si="44"/>
        <v>5330006220009</v>
      </c>
      <c r="G1421" s="2" t="s">
        <v>245</v>
      </c>
      <c r="H1421" s="4">
        <v>10000</v>
      </c>
      <c r="I1421" s="4">
        <v>6180</v>
      </c>
      <c r="J1421" s="4">
        <v>16180</v>
      </c>
      <c r="K1421" s="4">
        <v>8671.3799999999992</v>
      </c>
      <c r="L1421" s="4">
        <v>8671.3700000000008</v>
      </c>
      <c r="M1421" s="4">
        <v>8671.3700000000008</v>
      </c>
      <c r="N1421" s="4">
        <v>0</v>
      </c>
      <c r="O1421" s="4">
        <v>7508.63</v>
      </c>
      <c r="P1421">
        <f>INDEX(Full1!J:J,MATCH(F1421,Full1!D:D,0))</f>
        <v>8671.3700000000008</v>
      </c>
      <c r="Q1421" s="6">
        <f t="shared" si="45"/>
        <v>0</v>
      </c>
    </row>
    <row r="1422" spans="1:17" hidden="1" x14ac:dyDescent="0.25">
      <c r="A1422" s="2">
        <v>5</v>
      </c>
      <c r="B1422" s="2">
        <v>33210</v>
      </c>
      <c r="C1422" s="2" t="s">
        <v>505</v>
      </c>
      <c r="D1422" s="2">
        <v>2030001</v>
      </c>
      <c r="E1422" s="2" t="s">
        <v>505</v>
      </c>
      <c r="F1422" s="2" t="str">
        <f t="shared" si="44"/>
        <v>5332102030001</v>
      </c>
      <c r="G1422" s="2" t="s">
        <v>149</v>
      </c>
      <c r="H1422" s="4">
        <v>500</v>
      </c>
      <c r="I1422" s="4">
        <v>0</v>
      </c>
      <c r="J1422" s="4">
        <v>500</v>
      </c>
      <c r="K1422" s="4">
        <v>0</v>
      </c>
      <c r="L1422" s="4">
        <v>0</v>
      </c>
      <c r="M1422" s="4">
        <v>0</v>
      </c>
      <c r="N1422" s="4">
        <v>0</v>
      </c>
      <c r="O1422" s="4">
        <v>500</v>
      </c>
      <c r="P1422">
        <f>INDEX(Full1!J:J,MATCH(F1422,Full1!D:D,0))</f>
        <v>0</v>
      </c>
      <c r="Q1422" s="6">
        <f t="shared" si="45"/>
        <v>0</v>
      </c>
    </row>
    <row r="1423" spans="1:17" hidden="1" x14ac:dyDescent="0.25">
      <c r="A1423" s="2">
        <v>5</v>
      </c>
      <c r="B1423" s="2">
        <v>33210</v>
      </c>
      <c r="C1423" s="2" t="s">
        <v>505</v>
      </c>
      <c r="D1423" s="2">
        <v>2090002</v>
      </c>
      <c r="E1423" s="2" t="s">
        <v>505</v>
      </c>
      <c r="F1423" s="2" t="str">
        <f t="shared" si="44"/>
        <v>5332102090002</v>
      </c>
      <c r="G1423" s="2" t="s">
        <v>94</v>
      </c>
      <c r="H1423" s="4">
        <v>600</v>
      </c>
      <c r="I1423" s="4">
        <v>0</v>
      </c>
      <c r="J1423" s="4">
        <v>600</v>
      </c>
      <c r="K1423" s="4">
        <v>0</v>
      </c>
      <c r="L1423" s="4">
        <v>0</v>
      </c>
      <c r="M1423" s="4">
        <v>0</v>
      </c>
      <c r="N1423" s="4">
        <v>0</v>
      </c>
      <c r="O1423" s="4">
        <v>600</v>
      </c>
      <c r="P1423">
        <f>INDEX(Full1!J:J,MATCH(F1423,Full1!D:D,0))</f>
        <v>0</v>
      </c>
      <c r="Q1423" s="6">
        <f t="shared" si="45"/>
        <v>0</v>
      </c>
    </row>
    <row r="1424" spans="1:17" hidden="1" x14ac:dyDescent="0.25">
      <c r="A1424" s="2">
        <v>5</v>
      </c>
      <c r="B1424" s="2">
        <v>33210</v>
      </c>
      <c r="C1424" s="2" t="s">
        <v>505</v>
      </c>
      <c r="D1424" s="2">
        <v>2150001</v>
      </c>
      <c r="E1424" s="2" t="s">
        <v>505</v>
      </c>
      <c r="F1424" s="2" t="str">
        <f t="shared" si="44"/>
        <v>5332102150001</v>
      </c>
      <c r="G1424" s="2" t="s">
        <v>56</v>
      </c>
      <c r="H1424" s="4">
        <v>100</v>
      </c>
      <c r="I1424" s="4">
        <v>0</v>
      </c>
      <c r="J1424" s="4">
        <v>100</v>
      </c>
      <c r="K1424" s="4">
        <v>0</v>
      </c>
      <c r="L1424" s="4">
        <v>0</v>
      </c>
      <c r="M1424" s="4">
        <v>0</v>
      </c>
      <c r="N1424" s="4">
        <v>0</v>
      </c>
      <c r="O1424" s="4">
        <v>100</v>
      </c>
      <c r="P1424">
        <f>INDEX(Full1!J:J,MATCH(F1424,Full1!D:D,0))</f>
        <v>0</v>
      </c>
      <c r="Q1424" s="6">
        <f t="shared" si="45"/>
        <v>0</v>
      </c>
    </row>
    <row r="1425" spans="1:17" hidden="1" x14ac:dyDescent="0.25">
      <c r="A1425" s="2">
        <v>5</v>
      </c>
      <c r="B1425" s="2">
        <v>33210</v>
      </c>
      <c r="C1425" s="2" t="s">
        <v>505</v>
      </c>
      <c r="D1425" s="2">
        <v>2200001</v>
      </c>
      <c r="E1425" s="2" t="s">
        <v>505</v>
      </c>
      <c r="F1425" s="2" t="str">
        <f t="shared" si="44"/>
        <v>5332102200001</v>
      </c>
      <c r="G1425" s="2" t="s">
        <v>37</v>
      </c>
      <c r="H1425" s="4">
        <v>2000</v>
      </c>
      <c r="I1425" s="4">
        <v>0</v>
      </c>
      <c r="J1425" s="4">
        <v>2000</v>
      </c>
      <c r="K1425" s="4">
        <v>2185.42</v>
      </c>
      <c r="L1425" s="4">
        <v>2058.4299999999998</v>
      </c>
      <c r="M1425" s="4">
        <v>2058.4299999999998</v>
      </c>
      <c r="N1425" s="4">
        <v>0</v>
      </c>
      <c r="O1425" s="4">
        <v>-58.43</v>
      </c>
      <c r="P1425">
        <f>INDEX(Full1!J:J,MATCH(F1425,Full1!D:D,0))</f>
        <v>2058.4299999999998</v>
      </c>
      <c r="Q1425" s="6">
        <f t="shared" si="45"/>
        <v>0</v>
      </c>
    </row>
    <row r="1426" spans="1:17" hidden="1" x14ac:dyDescent="0.25">
      <c r="A1426" s="2">
        <v>5</v>
      </c>
      <c r="B1426" s="2">
        <v>33210</v>
      </c>
      <c r="C1426" s="2" t="s">
        <v>505</v>
      </c>
      <c r="D1426" s="2">
        <v>2200101</v>
      </c>
      <c r="E1426" s="2" t="s">
        <v>505</v>
      </c>
      <c r="F1426" s="2" t="str">
        <f t="shared" si="44"/>
        <v>5332102200101</v>
      </c>
      <c r="G1426" s="2" t="s">
        <v>57</v>
      </c>
      <c r="H1426" s="4">
        <v>4500</v>
      </c>
      <c r="I1426" s="4">
        <v>0</v>
      </c>
      <c r="J1426" s="4">
        <v>4500</v>
      </c>
      <c r="K1426" s="4">
        <v>3143.51</v>
      </c>
      <c r="L1426" s="4">
        <v>3143.51</v>
      </c>
      <c r="M1426" s="4">
        <v>3143.51</v>
      </c>
      <c r="N1426" s="4">
        <v>0</v>
      </c>
      <c r="O1426" s="4">
        <v>1356.49</v>
      </c>
      <c r="P1426">
        <f>INDEX(Full1!J:J,MATCH(F1426,Full1!D:D,0))</f>
        <v>3143.51</v>
      </c>
      <c r="Q1426" s="6">
        <f t="shared" si="45"/>
        <v>0</v>
      </c>
    </row>
    <row r="1427" spans="1:17" hidden="1" x14ac:dyDescent="0.25">
      <c r="A1427" s="2">
        <v>5</v>
      </c>
      <c r="B1427" s="2">
        <v>33210</v>
      </c>
      <c r="C1427" s="2" t="s">
        <v>505</v>
      </c>
      <c r="D1427" s="2">
        <v>2210501</v>
      </c>
      <c r="E1427" s="2" t="s">
        <v>505</v>
      </c>
      <c r="F1427" s="2" t="str">
        <f t="shared" si="44"/>
        <v>5332102210501</v>
      </c>
      <c r="G1427" s="2" t="s">
        <v>123</v>
      </c>
      <c r="H1427" s="4">
        <v>0</v>
      </c>
      <c r="I1427" s="4">
        <v>0</v>
      </c>
      <c r="J1427" s="4">
        <v>0</v>
      </c>
      <c r="K1427" s="4">
        <v>113.23</v>
      </c>
      <c r="L1427" s="4">
        <v>113.23</v>
      </c>
      <c r="M1427" s="4">
        <v>113.23</v>
      </c>
      <c r="N1427" s="4">
        <v>0</v>
      </c>
      <c r="O1427" s="4">
        <v>-113.23</v>
      </c>
      <c r="P1427">
        <f>INDEX(Full1!J:J,MATCH(F1427,Full1!D:D,0))</f>
        <v>113.23</v>
      </c>
      <c r="Q1427" s="6">
        <f t="shared" si="45"/>
        <v>0</v>
      </c>
    </row>
    <row r="1428" spans="1:17" hidden="1" x14ac:dyDescent="0.25">
      <c r="A1428" s="2">
        <v>5</v>
      </c>
      <c r="B1428" s="2">
        <v>33210</v>
      </c>
      <c r="C1428" s="2" t="s">
        <v>505</v>
      </c>
      <c r="D1428" s="2">
        <v>2211001</v>
      </c>
      <c r="E1428" s="2" t="s">
        <v>505</v>
      </c>
      <c r="F1428" s="2" t="str">
        <f t="shared" si="44"/>
        <v>5332102211001</v>
      </c>
      <c r="G1428" s="2" t="s">
        <v>76</v>
      </c>
      <c r="H1428" s="4">
        <v>200</v>
      </c>
      <c r="I1428" s="4">
        <v>0</v>
      </c>
      <c r="J1428" s="4">
        <v>200</v>
      </c>
      <c r="K1428" s="4">
        <v>195.9</v>
      </c>
      <c r="L1428" s="4">
        <v>195.9</v>
      </c>
      <c r="M1428" s="4">
        <v>195.9</v>
      </c>
      <c r="N1428" s="4">
        <v>0</v>
      </c>
      <c r="O1428" s="4">
        <v>4.0999999999999996</v>
      </c>
      <c r="P1428">
        <f>INDEX(Full1!J:J,MATCH(F1428,Full1!D:D,0))</f>
        <v>195.9</v>
      </c>
      <c r="Q1428" s="6">
        <f t="shared" si="45"/>
        <v>0</v>
      </c>
    </row>
    <row r="1429" spans="1:17" hidden="1" x14ac:dyDescent="0.25">
      <c r="A1429" s="2">
        <v>5</v>
      </c>
      <c r="B1429" s="2">
        <v>33210</v>
      </c>
      <c r="C1429" s="2" t="s">
        <v>505</v>
      </c>
      <c r="D1429" s="2">
        <v>2219905</v>
      </c>
      <c r="E1429" s="2" t="s">
        <v>505</v>
      </c>
      <c r="F1429" s="2" t="str">
        <f t="shared" si="44"/>
        <v>5332102219905</v>
      </c>
      <c r="G1429" s="2" t="s">
        <v>77</v>
      </c>
      <c r="H1429" s="4">
        <v>1000</v>
      </c>
      <c r="I1429" s="4">
        <v>0</v>
      </c>
      <c r="J1429" s="4">
        <v>1000</v>
      </c>
      <c r="K1429" s="4">
        <v>0</v>
      </c>
      <c r="L1429" s="4">
        <v>0</v>
      </c>
      <c r="M1429" s="4">
        <v>0</v>
      </c>
      <c r="N1429" s="4">
        <v>0</v>
      </c>
      <c r="O1429" s="4">
        <v>1000</v>
      </c>
      <c r="P1429">
        <f>INDEX(Full1!J:J,MATCH(F1429,Full1!D:D,0))</f>
        <v>0</v>
      </c>
      <c r="Q1429" s="6">
        <f t="shared" si="45"/>
        <v>0</v>
      </c>
    </row>
    <row r="1430" spans="1:17" hidden="1" x14ac:dyDescent="0.25">
      <c r="A1430" s="2">
        <v>5</v>
      </c>
      <c r="B1430" s="2">
        <v>33210</v>
      </c>
      <c r="C1430" s="2" t="s">
        <v>505</v>
      </c>
      <c r="D1430" s="2">
        <v>2260101</v>
      </c>
      <c r="E1430" s="2" t="s">
        <v>505</v>
      </c>
      <c r="F1430" s="2" t="str">
        <f t="shared" si="44"/>
        <v>5332102260101</v>
      </c>
      <c r="G1430" s="2" t="s">
        <v>61</v>
      </c>
      <c r="H1430" s="4">
        <v>500</v>
      </c>
      <c r="I1430" s="4">
        <v>0</v>
      </c>
      <c r="J1430" s="4">
        <v>500</v>
      </c>
      <c r="K1430" s="4">
        <v>15</v>
      </c>
      <c r="L1430" s="4">
        <v>15</v>
      </c>
      <c r="M1430" s="4">
        <v>15</v>
      </c>
      <c r="N1430" s="4">
        <v>0</v>
      </c>
      <c r="O1430" s="4">
        <v>485</v>
      </c>
      <c r="P1430">
        <f>INDEX(Full1!J:J,MATCH(F1430,Full1!D:D,0))</f>
        <v>15</v>
      </c>
      <c r="Q1430" s="6">
        <f t="shared" si="45"/>
        <v>0</v>
      </c>
    </row>
    <row r="1431" spans="1:17" hidden="1" x14ac:dyDescent="0.25">
      <c r="A1431" s="2">
        <v>5</v>
      </c>
      <c r="B1431" s="2">
        <v>33210</v>
      </c>
      <c r="C1431" s="2" t="s">
        <v>505</v>
      </c>
      <c r="D1431" s="2">
        <v>2260201</v>
      </c>
      <c r="E1431" s="2" t="s">
        <v>505</v>
      </c>
      <c r="F1431" s="2" t="str">
        <f t="shared" si="44"/>
        <v>5332102260201</v>
      </c>
      <c r="G1431" s="2" t="s">
        <v>62</v>
      </c>
      <c r="H1431" s="4">
        <v>800</v>
      </c>
      <c r="I1431" s="4">
        <v>0</v>
      </c>
      <c r="J1431" s="4">
        <v>800</v>
      </c>
      <c r="K1431" s="4">
        <v>413.93</v>
      </c>
      <c r="L1431" s="4">
        <v>399.3</v>
      </c>
      <c r="M1431" s="4">
        <v>399.3</v>
      </c>
      <c r="N1431" s="4">
        <v>0</v>
      </c>
      <c r="O1431" s="4">
        <v>400.7</v>
      </c>
      <c r="P1431">
        <f>INDEX(Full1!J:J,MATCH(F1431,Full1!D:D,0))</f>
        <v>399.3</v>
      </c>
      <c r="Q1431" s="6">
        <f t="shared" si="45"/>
        <v>0</v>
      </c>
    </row>
    <row r="1432" spans="1:17" hidden="1" x14ac:dyDescent="0.25">
      <c r="A1432" s="2">
        <v>5</v>
      </c>
      <c r="B1432" s="2">
        <v>33210</v>
      </c>
      <c r="C1432" s="2" t="s">
        <v>505</v>
      </c>
      <c r="D1432" s="2">
        <v>2260901</v>
      </c>
      <c r="E1432" s="2" t="s">
        <v>505</v>
      </c>
      <c r="F1432" s="2" t="str">
        <f t="shared" si="44"/>
        <v>5332102260901</v>
      </c>
      <c r="G1432" s="2" t="s">
        <v>230</v>
      </c>
      <c r="H1432" s="4">
        <v>5500</v>
      </c>
      <c r="I1432" s="4">
        <v>0</v>
      </c>
      <c r="J1432" s="4">
        <v>5500</v>
      </c>
      <c r="K1432" s="4">
        <v>4311.2299999999996</v>
      </c>
      <c r="L1432" s="4">
        <v>4311.2299999999996</v>
      </c>
      <c r="M1432" s="4">
        <v>4311.2299999999996</v>
      </c>
      <c r="N1432" s="4">
        <v>0</v>
      </c>
      <c r="O1432" s="4">
        <v>1188.77</v>
      </c>
      <c r="P1432">
        <f>INDEX(Full1!J:J,MATCH(F1432,Full1!D:D,0))</f>
        <v>4311.2299999999996</v>
      </c>
      <c r="Q1432" s="6">
        <f t="shared" si="45"/>
        <v>0</v>
      </c>
    </row>
    <row r="1433" spans="1:17" hidden="1" x14ac:dyDescent="0.25">
      <c r="A1433" s="2">
        <v>5</v>
      </c>
      <c r="B1433" s="2">
        <v>33210</v>
      </c>
      <c r="C1433" s="2" t="s">
        <v>505</v>
      </c>
      <c r="D1433" s="2">
        <v>2302000</v>
      </c>
      <c r="E1433" s="2" t="s">
        <v>505</v>
      </c>
      <c r="F1433" s="2" t="str">
        <f t="shared" si="44"/>
        <v>5332102302000</v>
      </c>
      <c r="G1433" s="2" t="s">
        <v>72</v>
      </c>
      <c r="H1433" s="4">
        <v>100</v>
      </c>
      <c r="I1433" s="4">
        <v>0</v>
      </c>
      <c r="J1433" s="4">
        <v>100</v>
      </c>
      <c r="K1433" s="4">
        <v>28.2</v>
      </c>
      <c r="L1433" s="4">
        <v>28.2</v>
      </c>
      <c r="M1433" s="4">
        <v>28.2</v>
      </c>
      <c r="N1433" s="4">
        <v>0</v>
      </c>
      <c r="O1433" s="4">
        <v>71.8</v>
      </c>
      <c r="P1433">
        <f>INDEX(Full1!J:J,MATCH(F1433,Full1!D:D,0))</f>
        <v>28.2</v>
      </c>
      <c r="Q1433" s="6">
        <f t="shared" si="45"/>
        <v>0</v>
      </c>
    </row>
    <row r="1434" spans="1:17" hidden="1" x14ac:dyDescent="0.25">
      <c r="A1434" s="2">
        <v>5</v>
      </c>
      <c r="B1434" s="2">
        <v>33210</v>
      </c>
      <c r="C1434" s="2" t="s">
        <v>505</v>
      </c>
      <c r="D1434" s="2">
        <v>2312000</v>
      </c>
      <c r="E1434" s="2" t="s">
        <v>505</v>
      </c>
      <c r="F1434" s="2" t="str">
        <f t="shared" si="44"/>
        <v>5332102312000</v>
      </c>
      <c r="G1434" s="2" t="s">
        <v>73</v>
      </c>
      <c r="H1434" s="4">
        <v>100</v>
      </c>
      <c r="I1434" s="4">
        <v>0</v>
      </c>
      <c r="J1434" s="4">
        <v>100</v>
      </c>
      <c r="K1434" s="4">
        <v>21</v>
      </c>
      <c r="L1434" s="4">
        <v>21</v>
      </c>
      <c r="M1434" s="4">
        <v>21</v>
      </c>
      <c r="N1434" s="4">
        <v>0</v>
      </c>
      <c r="O1434" s="4">
        <v>79</v>
      </c>
      <c r="P1434">
        <f>INDEX(Full1!J:J,MATCH(F1434,Full1!D:D,0))</f>
        <v>21</v>
      </c>
      <c r="Q1434" s="6">
        <f t="shared" si="45"/>
        <v>0</v>
      </c>
    </row>
    <row r="1435" spans="1:17" x14ac:dyDescent="0.25">
      <c r="A1435" s="2">
        <v>5</v>
      </c>
      <c r="B1435" s="2">
        <v>33210</v>
      </c>
      <c r="C1435" s="2" t="s">
        <v>506</v>
      </c>
      <c r="D1435" s="2">
        <v>6250000</v>
      </c>
      <c r="E1435" s="2" t="s">
        <v>506</v>
      </c>
      <c r="F1435" s="2" t="str">
        <f t="shared" si="44"/>
        <v>5332106250000</v>
      </c>
      <c r="G1435" s="2" t="s">
        <v>86</v>
      </c>
      <c r="H1435" s="4">
        <v>2500</v>
      </c>
      <c r="I1435" s="4">
        <v>2500</v>
      </c>
      <c r="J1435" s="4">
        <v>5000</v>
      </c>
      <c r="K1435" s="4">
        <v>6763.89</v>
      </c>
      <c r="L1435" s="4">
        <v>6763.79</v>
      </c>
      <c r="M1435" s="4">
        <v>6763.79</v>
      </c>
      <c r="N1435" s="4">
        <v>0</v>
      </c>
      <c r="O1435" s="4">
        <v>-1763.79</v>
      </c>
      <c r="P1435">
        <f>INDEX(Full1!J:J,MATCH(F1435,Full1!D:D,0))</f>
        <v>6763.79</v>
      </c>
      <c r="Q1435" s="6">
        <f t="shared" si="45"/>
        <v>0</v>
      </c>
    </row>
    <row r="1436" spans="1:17" x14ac:dyDescent="0.25">
      <c r="A1436" s="2">
        <v>5</v>
      </c>
      <c r="B1436" s="2">
        <v>33210</v>
      </c>
      <c r="C1436" s="2" t="s">
        <v>506</v>
      </c>
      <c r="D1436" s="2">
        <v>6250001</v>
      </c>
      <c r="E1436" s="2" t="s">
        <v>506</v>
      </c>
      <c r="F1436" s="2" t="str">
        <f t="shared" si="44"/>
        <v>5332106250001</v>
      </c>
      <c r="G1436" s="2" t="s">
        <v>246</v>
      </c>
      <c r="H1436" s="4">
        <v>15000</v>
      </c>
      <c r="I1436" s="4">
        <v>0</v>
      </c>
      <c r="J1436" s="4">
        <v>15000</v>
      </c>
      <c r="K1436" s="4">
        <v>14781.97</v>
      </c>
      <c r="L1436" s="4">
        <v>14781.97</v>
      </c>
      <c r="M1436" s="4">
        <v>14781.97</v>
      </c>
      <c r="N1436" s="4">
        <v>0</v>
      </c>
      <c r="O1436" s="4">
        <v>218.03</v>
      </c>
      <c r="P1436">
        <f>INDEX(Full1!J:J,MATCH(F1436,Full1!D:D,0))</f>
        <v>14781.97</v>
      </c>
      <c r="Q1436" s="6">
        <f t="shared" si="45"/>
        <v>0</v>
      </c>
    </row>
    <row r="1437" spans="1:17" x14ac:dyDescent="0.25">
      <c r="A1437" s="2">
        <v>5</v>
      </c>
      <c r="B1437" s="2">
        <v>33210</v>
      </c>
      <c r="C1437" s="2" t="s">
        <v>506</v>
      </c>
      <c r="D1437" s="2">
        <v>6290000</v>
      </c>
      <c r="E1437" s="2" t="s">
        <v>506</v>
      </c>
      <c r="F1437" s="2" t="str">
        <f t="shared" si="44"/>
        <v>5332106290000</v>
      </c>
      <c r="G1437" s="2" t="s">
        <v>247</v>
      </c>
      <c r="H1437" s="4">
        <v>11000</v>
      </c>
      <c r="I1437" s="4">
        <v>6000</v>
      </c>
      <c r="J1437" s="4">
        <v>17000</v>
      </c>
      <c r="K1437" s="4">
        <v>16164.51</v>
      </c>
      <c r="L1437" s="4">
        <v>15881.55</v>
      </c>
      <c r="M1437" s="4">
        <v>15881.55</v>
      </c>
      <c r="N1437" s="4">
        <v>0</v>
      </c>
      <c r="O1437" s="4">
        <v>1118.45</v>
      </c>
      <c r="P1437">
        <f>INDEX(Full1!J:J,MATCH(F1437,Full1!D:D,0))</f>
        <v>15881.55</v>
      </c>
      <c r="Q1437" s="6">
        <f t="shared" si="45"/>
        <v>0</v>
      </c>
    </row>
    <row r="1438" spans="1:17" hidden="1" x14ac:dyDescent="0.25">
      <c r="A1438" s="2">
        <v>5</v>
      </c>
      <c r="B1438" s="2">
        <v>33220</v>
      </c>
      <c r="C1438" s="2" t="s">
        <v>505</v>
      </c>
      <c r="D1438" s="2">
        <v>2150001</v>
      </c>
      <c r="E1438" s="2" t="s">
        <v>505</v>
      </c>
      <c r="F1438" s="2" t="str">
        <f t="shared" si="44"/>
        <v>5332202150001</v>
      </c>
      <c r="G1438" s="2" t="s">
        <v>56</v>
      </c>
      <c r="H1438" s="4">
        <v>300</v>
      </c>
      <c r="I1438" s="4">
        <v>0</v>
      </c>
      <c r="J1438" s="4">
        <v>300</v>
      </c>
      <c r="K1438" s="4">
        <v>0</v>
      </c>
      <c r="L1438" s="4">
        <v>0</v>
      </c>
      <c r="M1438" s="4">
        <v>0</v>
      </c>
      <c r="N1438" s="4">
        <v>0</v>
      </c>
      <c r="O1438" s="4">
        <v>300</v>
      </c>
      <c r="P1438">
        <f>INDEX(Full1!J:J,MATCH(F1438,Full1!D:D,0))</f>
        <v>0</v>
      </c>
      <c r="Q1438" s="6">
        <f t="shared" si="45"/>
        <v>0</v>
      </c>
    </row>
    <row r="1439" spans="1:17" hidden="1" x14ac:dyDescent="0.25">
      <c r="A1439" s="2">
        <v>5</v>
      </c>
      <c r="B1439" s="2">
        <v>33220</v>
      </c>
      <c r="C1439" s="2" t="s">
        <v>505</v>
      </c>
      <c r="D1439" s="2">
        <v>2260901</v>
      </c>
      <c r="E1439" s="2" t="s">
        <v>505</v>
      </c>
      <c r="F1439" s="2" t="str">
        <f t="shared" si="44"/>
        <v>5332202260901</v>
      </c>
      <c r="G1439" s="2" t="s">
        <v>230</v>
      </c>
      <c r="H1439" s="4">
        <v>2000</v>
      </c>
      <c r="I1439" s="4">
        <v>0</v>
      </c>
      <c r="J1439" s="4">
        <v>2000</v>
      </c>
      <c r="K1439" s="4">
        <v>0</v>
      </c>
      <c r="L1439" s="4">
        <v>0</v>
      </c>
      <c r="M1439" s="4">
        <v>0</v>
      </c>
      <c r="N1439" s="4">
        <v>0</v>
      </c>
      <c r="O1439" s="4">
        <v>2000</v>
      </c>
      <c r="P1439">
        <f>INDEX(Full1!J:J,MATCH(F1439,Full1!D:D,0))</f>
        <v>0</v>
      </c>
      <c r="Q1439" s="6">
        <f t="shared" si="45"/>
        <v>0</v>
      </c>
    </row>
    <row r="1440" spans="1:17" hidden="1" x14ac:dyDescent="0.25">
      <c r="A1440" s="2">
        <v>5</v>
      </c>
      <c r="B1440" s="2">
        <v>33220</v>
      </c>
      <c r="C1440" s="2" t="s">
        <v>505</v>
      </c>
      <c r="D1440" s="2">
        <v>2269901</v>
      </c>
      <c r="E1440" s="2" t="s">
        <v>505</v>
      </c>
      <c r="F1440" s="2" t="str">
        <f t="shared" si="44"/>
        <v>5332202269901</v>
      </c>
      <c r="G1440" s="2" t="s">
        <v>248</v>
      </c>
      <c r="H1440" s="4">
        <v>2000</v>
      </c>
      <c r="I1440" s="4">
        <v>0</v>
      </c>
      <c r="J1440" s="4">
        <v>2000</v>
      </c>
      <c r="K1440" s="4">
        <v>1000</v>
      </c>
      <c r="L1440" s="4">
        <v>1000</v>
      </c>
      <c r="M1440" s="4">
        <v>1000</v>
      </c>
      <c r="N1440" s="4">
        <v>0</v>
      </c>
      <c r="O1440" s="4">
        <v>1000</v>
      </c>
      <c r="P1440">
        <f>INDEX(Full1!J:J,MATCH(F1440,Full1!D:D,0))</f>
        <v>1000</v>
      </c>
      <c r="Q1440" s="6">
        <f t="shared" si="45"/>
        <v>0</v>
      </c>
    </row>
    <row r="1441" spans="1:17" hidden="1" x14ac:dyDescent="0.25">
      <c r="A1441" s="2">
        <v>5</v>
      </c>
      <c r="B1441" s="2">
        <v>33300</v>
      </c>
      <c r="C1441" s="2" t="s">
        <v>505</v>
      </c>
      <c r="D1441" s="2">
        <v>2150001</v>
      </c>
      <c r="E1441" s="2" t="s">
        <v>505</v>
      </c>
      <c r="F1441" s="2" t="str">
        <f t="shared" si="44"/>
        <v>5333002150001</v>
      </c>
      <c r="G1441" s="2" t="s">
        <v>56</v>
      </c>
      <c r="H1441" s="4">
        <v>300</v>
      </c>
      <c r="I1441" s="4">
        <v>0</v>
      </c>
      <c r="J1441" s="4">
        <v>300</v>
      </c>
      <c r="K1441" s="4">
        <v>0</v>
      </c>
      <c r="L1441" s="4">
        <v>0</v>
      </c>
      <c r="M1441" s="4">
        <v>0</v>
      </c>
      <c r="N1441" s="4">
        <v>0</v>
      </c>
      <c r="O1441" s="4">
        <v>300</v>
      </c>
      <c r="P1441">
        <f>INDEX(Full1!J:J,MATCH(F1441,Full1!D:D,0))</f>
        <v>0</v>
      </c>
      <c r="Q1441" s="6">
        <f t="shared" si="45"/>
        <v>0</v>
      </c>
    </row>
    <row r="1442" spans="1:17" hidden="1" x14ac:dyDescent="0.25">
      <c r="A1442" s="2">
        <v>5</v>
      </c>
      <c r="B1442" s="2">
        <v>33300</v>
      </c>
      <c r="C1442" s="2" t="s">
        <v>505</v>
      </c>
      <c r="D1442" s="2">
        <v>2260201</v>
      </c>
      <c r="E1442" s="2" t="s">
        <v>505</v>
      </c>
      <c r="F1442" s="2" t="str">
        <f t="shared" si="44"/>
        <v>5333002260201</v>
      </c>
      <c r="G1442" s="2" t="s">
        <v>62</v>
      </c>
      <c r="H1442" s="4">
        <v>450</v>
      </c>
      <c r="I1442" s="4">
        <v>0</v>
      </c>
      <c r="J1442" s="4">
        <v>450</v>
      </c>
      <c r="K1442" s="4">
        <v>4732.3100000000004</v>
      </c>
      <c r="L1442" s="4">
        <v>4732.3100000000004</v>
      </c>
      <c r="M1442" s="4">
        <v>4732.3100000000004</v>
      </c>
      <c r="N1442" s="4">
        <v>0</v>
      </c>
      <c r="O1442" s="4">
        <v>-4282.3100000000004</v>
      </c>
      <c r="P1442">
        <f>INDEX(Full1!J:J,MATCH(F1442,Full1!D:D,0))</f>
        <v>4732.3100000000004</v>
      </c>
      <c r="Q1442" s="6">
        <f t="shared" si="45"/>
        <v>0</v>
      </c>
    </row>
    <row r="1443" spans="1:17" hidden="1" x14ac:dyDescent="0.25">
      <c r="A1443" s="2">
        <v>5</v>
      </c>
      <c r="B1443" s="2">
        <v>33300</v>
      </c>
      <c r="C1443" s="2" t="s">
        <v>505</v>
      </c>
      <c r="D1443" s="2">
        <v>2269900</v>
      </c>
      <c r="E1443" s="2" t="s">
        <v>505</v>
      </c>
      <c r="F1443" s="2" t="str">
        <f t="shared" si="44"/>
        <v>5333002269900</v>
      </c>
      <c r="G1443" s="2" t="s">
        <v>65</v>
      </c>
      <c r="H1443" s="4">
        <v>5000</v>
      </c>
      <c r="I1443" s="4">
        <v>0</v>
      </c>
      <c r="J1443" s="4">
        <v>5000</v>
      </c>
      <c r="K1443" s="4">
        <v>1605.57</v>
      </c>
      <c r="L1443" s="4">
        <v>274.57</v>
      </c>
      <c r="M1443" s="4">
        <v>274.57</v>
      </c>
      <c r="N1443" s="4">
        <v>0</v>
      </c>
      <c r="O1443" s="4">
        <v>4725.43</v>
      </c>
      <c r="P1443">
        <f>INDEX(Full1!J:J,MATCH(F1443,Full1!D:D,0))</f>
        <v>274.57</v>
      </c>
      <c r="Q1443" s="6">
        <f t="shared" si="45"/>
        <v>0</v>
      </c>
    </row>
    <row r="1444" spans="1:17" hidden="1" x14ac:dyDescent="0.25">
      <c r="A1444" s="2">
        <v>5</v>
      </c>
      <c r="B1444" s="2">
        <v>33300</v>
      </c>
      <c r="C1444" s="2" t="s">
        <v>505</v>
      </c>
      <c r="D1444" s="2">
        <v>2270101</v>
      </c>
      <c r="E1444" s="2" t="s">
        <v>505</v>
      </c>
      <c r="F1444" s="2" t="str">
        <f t="shared" si="44"/>
        <v>5333002270101</v>
      </c>
      <c r="G1444" s="2" t="s">
        <v>66</v>
      </c>
      <c r="H1444" s="4">
        <v>9526.57</v>
      </c>
      <c r="I1444" s="4">
        <v>0</v>
      </c>
      <c r="J1444" s="4">
        <v>9526.57</v>
      </c>
      <c r="K1444" s="4">
        <v>10585.08</v>
      </c>
      <c r="L1444" s="4">
        <v>8923.83</v>
      </c>
      <c r="M1444" s="4">
        <v>8923.83</v>
      </c>
      <c r="N1444" s="4">
        <v>0</v>
      </c>
      <c r="O1444" s="4">
        <v>602.74</v>
      </c>
      <c r="P1444">
        <f>INDEX(Full1!J:J,MATCH(F1444,Full1!D:D,0))</f>
        <v>8923.83</v>
      </c>
      <c r="Q1444" s="6">
        <f t="shared" si="45"/>
        <v>0</v>
      </c>
    </row>
    <row r="1445" spans="1:17" hidden="1" x14ac:dyDescent="0.25">
      <c r="A1445" s="2">
        <v>5</v>
      </c>
      <c r="B1445" s="2">
        <v>33302</v>
      </c>
      <c r="C1445" s="2" t="s">
        <v>505</v>
      </c>
      <c r="D1445" s="2">
        <v>2210501</v>
      </c>
      <c r="E1445" s="2" t="s">
        <v>505</v>
      </c>
      <c r="F1445" s="2" t="str">
        <f t="shared" si="44"/>
        <v>5333022210501</v>
      </c>
      <c r="G1445" s="2" t="s">
        <v>123</v>
      </c>
      <c r="H1445" s="4">
        <v>0</v>
      </c>
      <c r="I1445" s="4">
        <v>0</v>
      </c>
      <c r="J1445" s="4">
        <v>0</v>
      </c>
      <c r="K1445" s="4">
        <v>159.19</v>
      </c>
      <c r="L1445" s="4">
        <v>159.19</v>
      </c>
      <c r="M1445" s="4">
        <v>159.19</v>
      </c>
      <c r="N1445" s="4">
        <v>0</v>
      </c>
      <c r="O1445" s="4">
        <v>-159.19</v>
      </c>
      <c r="P1445">
        <f>INDEX(Full1!J:J,MATCH(F1445,Full1!D:D,0))</f>
        <v>159.19</v>
      </c>
      <c r="Q1445" s="6">
        <f t="shared" si="45"/>
        <v>0</v>
      </c>
    </row>
    <row r="1446" spans="1:17" hidden="1" x14ac:dyDescent="0.25">
      <c r="A1446" s="2">
        <v>5</v>
      </c>
      <c r="B1446" s="2">
        <v>33400</v>
      </c>
      <c r="C1446" s="2" t="s">
        <v>505</v>
      </c>
      <c r="D1446" s="2">
        <v>2260900</v>
      </c>
      <c r="E1446" s="2" t="s">
        <v>505</v>
      </c>
      <c r="F1446" s="2" t="str">
        <f t="shared" si="44"/>
        <v>5334002260900</v>
      </c>
      <c r="G1446" s="2" t="s">
        <v>249</v>
      </c>
      <c r="H1446" s="4">
        <v>6000</v>
      </c>
      <c r="I1446" s="4">
        <v>0</v>
      </c>
      <c r="J1446" s="4">
        <v>6000</v>
      </c>
      <c r="K1446" s="4">
        <v>6000</v>
      </c>
      <c r="L1446" s="4">
        <v>6000</v>
      </c>
      <c r="M1446" s="4">
        <v>6000</v>
      </c>
      <c r="N1446" s="4">
        <v>0</v>
      </c>
      <c r="O1446" s="4">
        <v>0</v>
      </c>
      <c r="P1446">
        <f>INDEX(Full1!J:J,MATCH(F1446,Full1!D:D,0))</f>
        <v>6000</v>
      </c>
      <c r="Q1446" s="6">
        <f t="shared" si="45"/>
        <v>0</v>
      </c>
    </row>
    <row r="1447" spans="1:17" hidden="1" x14ac:dyDescent="0.25">
      <c r="A1447" s="2">
        <v>5</v>
      </c>
      <c r="B1447" s="2">
        <v>33400</v>
      </c>
      <c r="C1447" s="2" t="s">
        <v>505</v>
      </c>
      <c r="D1447" s="2">
        <v>2260913</v>
      </c>
      <c r="E1447" s="2" t="s">
        <v>505</v>
      </c>
      <c r="F1447" s="2" t="str">
        <f t="shared" si="44"/>
        <v>5334002260913</v>
      </c>
      <c r="G1447" s="2" t="s">
        <v>250</v>
      </c>
      <c r="H1447" s="4">
        <v>800</v>
      </c>
      <c r="I1447" s="4">
        <v>0</v>
      </c>
      <c r="J1447" s="4">
        <v>800</v>
      </c>
      <c r="K1447" s="4">
        <v>800</v>
      </c>
      <c r="L1447" s="4">
        <v>800</v>
      </c>
      <c r="M1447" s="4">
        <v>800</v>
      </c>
      <c r="N1447" s="4">
        <v>0</v>
      </c>
      <c r="O1447" s="4">
        <v>0</v>
      </c>
      <c r="P1447">
        <f>INDEX(Full1!J:J,MATCH(F1447,Full1!D:D,0))</f>
        <v>800</v>
      </c>
      <c r="Q1447" s="6">
        <f t="shared" si="45"/>
        <v>0</v>
      </c>
    </row>
    <row r="1448" spans="1:17" hidden="1" x14ac:dyDescent="0.25">
      <c r="A1448" s="2">
        <v>5</v>
      </c>
      <c r="B1448" s="2">
        <v>33400</v>
      </c>
      <c r="C1448" s="2" t="s">
        <v>505</v>
      </c>
      <c r="D1448" s="2">
        <v>2270600</v>
      </c>
      <c r="E1448" s="2" t="s">
        <v>505</v>
      </c>
      <c r="F1448" s="2" t="str">
        <f t="shared" si="44"/>
        <v>5334002270600</v>
      </c>
      <c r="G1448" s="2" t="s">
        <v>67</v>
      </c>
      <c r="H1448" s="4">
        <v>1500</v>
      </c>
      <c r="I1448" s="4">
        <v>0</v>
      </c>
      <c r="J1448" s="4">
        <v>1500</v>
      </c>
      <c r="K1448" s="4">
        <v>0</v>
      </c>
      <c r="L1448" s="4">
        <v>0</v>
      </c>
      <c r="M1448" s="4">
        <v>0</v>
      </c>
      <c r="N1448" s="4">
        <v>0</v>
      </c>
      <c r="O1448" s="4">
        <v>1500</v>
      </c>
      <c r="P1448">
        <f>INDEX(Full1!J:J,MATCH(F1448,Full1!D:D,0))</f>
        <v>0</v>
      </c>
      <c r="Q1448" s="6">
        <f t="shared" si="45"/>
        <v>0</v>
      </c>
    </row>
    <row r="1449" spans="1:17" hidden="1" x14ac:dyDescent="0.25">
      <c r="A1449" s="2">
        <v>5</v>
      </c>
      <c r="B1449" s="2">
        <v>33400</v>
      </c>
      <c r="C1449" s="2" t="s">
        <v>505</v>
      </c>
      <c r="D1449" s="2">
        <v>2279904</v>
      </c>
      <c r="E1449" s="2" t="s">
        <v>505</v>
      </c>
      <c r="F1449" s="2" t="str">
        <f t="shared" si="44"/>
        <v>5334002279904</v>
      </c>
      <c r="G1449" s="2" t="s">
        <v>251</v>
      </c>
      <c r="H1449" s="4">
        <v>2500</v>
      </c>
      <c r="I1449" s="4">
        <v>0</v>
      </c>
      <c r="J1449" s="4">
        <v>2500</v>
      </c>
      <c r="K1449" s="4">
        <v>2388</v>
      </c>
      <c r="L1449" s="4">
        <v>2388</v>
      </c>
      <c r="M1449" s="4">
        <v>2388</v>
      </c>
      <c r="N1449" s="4">
        <v>0</v>
      </c>
      <c r="O1449" s="4">
        <v>112</v>
      </c>
      <c r="P1449">
        <f>INDEX(Full1!J:J,MATCH(F1449,Full1!D:D,0))</f>
        <v>2388</v>
      </c>
      <c r="Q1449" s="6">
        <f t="shared" si="45"/>
        <v>0</v>
      </c>
    </row>
    <row r="1450" spans="1:17" hidden="1" x14ac:dyDescent="0.25">
      <c r="A1450" s="2">
        <v>5</v>
      </c>
      <c r="B1450" s="2">
        <v>33400</v>
      </c>
      <c r="C1450" s="2" t="s">
        <v>505</v>
      </c>
      <c r="D1450" s="2">
        <v>2279905</v>
      </c>
      <c r="E1450" s="2" t="s">
        <v>505</v>
      </c>
      <c r="F1450" s="2" t="str">
        <f t="shared" si="44"/>
        <v>5334002279905</v>
      </c>
      <c r="G1450" s="2" t="s">
        <v>252</v>
      </c>
      <c r="H1450" s="4">
        <v>5000</v>
      </c>
      <c r="I1450" s="4">
        <v>0</v>
      </c>
      <c r="J1450" s="4">
        <v>5000</v>
      </c>
      <c r="K1450" s="4">
        <v>5000</v>
      </c>
      <c r="L1450" s="4">
        <v>5000</v>
      </c>
      <c r="M1450" s="4">
        <v>5000</v>
      </c>
      <c r="N1450" s="4">
        <v>0</v>
      </c>
      <c r="O1450" s="4">
        <v>0</v>
      </c>
      <c r="P1450">
        <f>INDEX(Full1!J:J,MATCH(F1450,Full1!D:D,0))</f>
        <v>5000</v>
      </c>
      <c r="Q1450" s="6">
        <f t="shared" si="45"/>
        <v>0</v>
      </c>
    </row>
    <row r="1451" spans="1:17" hidden="1" x14ac:dyDescent="0.25">
      <c r="A1451" s="2">
        <v>5</v>
      </c>
      <c r="B1451" s="2">
        <v>33400</v>
      </c>
      <c r="C1451" s="2" t="s">
        <v>505</v>
      </c>
      <c r="D1451" s="2">
        <v>2279909</v>
      </c>
      <c r="E1451" s="2" t="s">
        <v>505</v>
      </c>
      <c r="F1451" s="2" t="str">
        <f t="shared" si="44"/>
        <v>5334002279909</v>
      </c>
      <c r="G1451" s="2" t="s">
        <v>253</v>
      </c>
      <c r="H1451" s="4">
        <v>8500</v>
      </c>
      <c r="I1451" s="4">
        <v>2750</v>
      </c>
      <c r="J1451" s="4">
        <v>11250</v>
      </c>
      <c r="K1451" s="4">
        <v>14000</v>
      </c>
      <c r="L1451" s="4">
        <v>8500</v>
      </c>
      <c r="M1451" s="4">
        <v>8500</v>
      </c>
      <c r="N1451" s="4">
        <v>0</v>
      </c>
      <c r="O1451" s="4">
        <v>2750</v>
      </c>
      <c r="P1451">
        <f>INDEX(Full1!J:J,MATCH(F1451,Full1!D:D,0))</f>
        <v>8500</v>
      </c>
      <c r="Q1451" s="6">
        <f t="shared" si="45"/>
        <v>0</v>
      </c>
    </row>
    <row r="1452" spans="1:17" hidden="1" x14ac:dyDescent="0.25">
      <c r="A1452" s="2">
        <v>5</v>
      </c>
      <c r="B1452" s="2">
        <v>33400</v>
      </c>
      <c r="C1452" s="2" t="s">
        <v>505</v>
      </c>
      <c r="D1452" s="2">
        <v>2279910</v>
      </c>
      <c r="E1452" s="2" t="s">
        <v>505</v>
      </c>
      <c r="F1452" s="2" t="str">
        <f t="shared" si="44"/>
        <v>5334002279910</v>
      </c>
      <c r="G1452" s="2" t="s">
        <v>254</v>
      </c>
      <c r="H1452" s="4">
        <v>6650</v>
      </c>
      <c r="I1452" s="4">
        <v>0</v>
      </c>
      <c r="J1452" s="4">
        <v>6650</v>
      </c>
      <c r="K1452" s="4">
        <v>6650</v>
      </c>
      <c r="L1452" s="4">
        <v>6650</v>
      </c>
      <c r="M1452" s="4">
        <v>6650</v>
      </c>
      <c r="N1452" s="4">
        <v>0</v>
      </c>
      <c r="O1452" s="4">
        <v>0</v>
      </c>
      <c r="P1452">
        <f>INDEX(Full1!J:J,MATCH(F1452,Full1!D:D,0))</f>
        <v>6650</v>
      </c>
      <c r="Q1452" s="6">
        <f t="shared" si="45"/>
        <v>0</v>
      </c>
    </row>
    <row r="1453" spans="1:17" hidden="1" x14ac:dyDescent="0.25">
      <c r="A1453" s="2">
        <v>5</v>
      </c>
      <c r="B1453" s="2">
        <v>33400</v>
      </c>
      <c r="C1453" s="2" t="s">
        <v>505</v>
      </c>
      <c r="D1453" s="2">
        <v>2279911</v>
      </c>
      <c r="E1453" s="2" t="s">
        <v>505</v>
      </c>
      <c r="F1453" s="2" t="str">
        <f t="shared" si="44"/>
        <v>5334002279911</v>
      </c>
      <c r="G1453" s="2" t="s">
        <v>255</v>
      </c>
      <c r="H1453" s="4">
        <v>2350</v>
      </c>
      <c r="I1453" s="4">
        <v>0</v>
      </c>
      <c r="J1453" s="4">
        <v>2350</v>
      </c>
      <c r="K1453" s="4">
        <v>1150</v>
      </c>
      <c r="L1453" s="4">
        <v>1150</v>
      </c>
      <c r="M1453" s="4">
        <v>1150</v>
      </c>
      <c r="N1453" s="4">
        <v>0</v>
      </c>
      <c r="O1453" s="4">
        <v>1200</v>
      </c>
      <c r="P1453">
        <f>INDEX(Full1!J:J,MATCH(F1453,Full1!D:D,0))</f>
        <v>1150</v>
      </c>
      <c r="Q1453" s="6">
        <f t="shared" si="45"/>
        <v>0</v>
      </c>
    </row>
    <row r="1454" spans="1:17" hidden="1" x14ac:dyDescent="0.25">
      <c r="A1454" s="2">
        <v>5</v>
      </c>
      <c r="B1454" s="2">
        <v>33400</v>
      </c>
      <c r="C1454" s="2" t="s">
        <v>505</v>
      </c>
      <c r="D1454" s="2">
        <v>2279912</v>
      </c>
      <c r="E1454" s="2" t="s">
        <v>505</v>
      </c>
      <c r="F1454" s="2" t="str">
        <f t="shared" si="44"/>
        <v>5334002279912</v>
      </c>
      <c r="G1454" s="2" t="s">
        <v>256</v>
      </c>
      <c r="H1454" s="4">
        <v>150</v>
      </c>
      <c r="I1454" s="4">
        <v>0</v>
      </c>
      <c r="J1454" s="4">
        <v>150</v>
      </c>
      <c r="K1454" s="4">
        <v>0</v>
      </c>
      <c r="L1454" s="4">
        <v>0</v>
      </c>
      <c r="M1454" s="4">
        <v>0</v>
      </c>
      <c r="N1454" s="4">
        <v>0</v>
      </c>
      <c r="O1454" s="4">
        <v>150</v>
      </c>
      <c r="P1454">
        <f>INDEX(Full1!J:J,MATCH(F1454,Full1!D:D,0))</f>
        <v>0</v>
      </c>
      <c r="Q1454" s="6">
        <f t="shared" si="45"/>
        <v>0</v>
      </c>
    </row>
    <row r="1455" spans="1:17" hidden="1" x14ac:dyDescent="0.25">
      <c r="A1455" s="2">
        <v>5</v>
      </c>
      <c r="B1455" s="2">
        <v>33400</v>
      </c>
      <c r="C1455" s="2" t="s">
        <v>505</v>
      </c>
      <c r="D1455" s="2">
        <v>2279917</v>
      </c>
      <c r="E1455" s="2" t="s">
        <v>505</v>
      </c>
      <c r="F1455" s="2" t="str">
        <f t="shared" si="44"/>
        <v>5334002279917</v>
      </c>
      <c r="G1455" s="2" t="s">
        <v>257</v>
      </c>
      <c r="H1455" s="4">
        <v>3250</v>
      </c>
      <c r="I1455" s="4">
        <v>0</v>
      </c>
      <c r="J1455" s="4">
        <v>3250</v>
      </c>
      <c r="K1455" s="4">
        <v>3250</v>
      </c>
      <c r="L1455" s="4">
        <v>3250</v>
      </c>
      <c r="M1455" s="4">
        <v>3250</v>
      </c>
      <c r="N1455" s="4">
        <v>0</v>
      </c>
      <c r="O1455" s="4">
        <v>0</v>
      </c>
      <c r="P1455">
        <f>INDEX(Full1!J:J,MATCH(F1455,Full1!D:D,0))</f>
        <v>3250</v>
      </c>
      <c r="Q1455" s="6">
        <f t="shared" si="45"/>
        <v>0</v>
      </c>
    </row>
    <row r="1456" spans="1:17" hidden="1" x14ac:dyDescent="0.25">
      <c r="A1456" s="2">
        <v>5</v>
      </c>
      <c r="B1456" s="2">
        <v>33400</v>
      </c>
      <c r="C1456" s="2" t="s">
        <v>505</v>
      </c>
      <c r="D1456" s="2">
        <v>2279937</v>
      </c>
      <c r="E1456" s="2" t="s">
        <v>505</v>
      </c>
      <c r="F1456" s="2" t="str">
        <f t="shared" si="44"/>
        <v>5334002279937</v>
      </c>
      <c r="G1456" s="2" t="s">
        <v>258</v>
      </c>
      <c r="H1456" s="4">
        <v>1500</v>
      </c>
      <c r="I1456" s="4">
        <v>0</v>
      </c>
      <c r="J1456" s="4">
        <v>1500</v>
      </c>
      <c r="K1456" s="4">
        <v>0</v>
      </c>
      <c r="L1456" s="4">
        <v>0</v>
      </c>
      <c r="M1456" s="4">
        <v>0</v>
      </c>
      <c r="N1456" s="4">
        <v>0</v>
      </c>
      <c r="O1456" s="4">
        <v>1500</v>
      </c>
      <c r="P1456">
        <f>INDEX(Full1!J:J,MATCH(F1456,Full1!D:D,0))</f>
        <v>0</v>
      </c>
      <c r="Q1456" s="6">
        <f t="shared" si="45"/>
        <v>0</v>
      </c>
    </row>
    <row r="1457" spans="1:17" hidden="1" x14ac:dyDescent="0.25">
      <c r="A1457" s="2">
        <v>5</v>
      </c>
      <c r="B1457" s="2">
        <v>33400</v>
      </c>
      <c r="C1457" s="2" t="s">
        <v>507</v>
      </c>
      <c r="D1457" s="2">
        <v>4800004</v>
      </c>
      <c r="E1457" s="2" t="s">
        <v>507</v>
      </c>
      <c r="F1457" s="2" t="str">
        <f t="shared" si="44"/>
        <v>5334004800004</v>
      </c>
      <c r="G1457" s="2" t="s">
        <v>259</v>
      </c>
      <c r="H1457" s="4">
        <v>1500</v>
      </c>
      <c r="I1457" s="4">
        <v>0</v>
      </c>
      <c r="J1457" s="4">
        <v>1500</v>
      </c>
      <c r="K1457" s="4">
        <v>1500</v>
      </c>
      <c r="L1457" s="4">
        <v>1500</v>
      </c>
      <c r="M1457" s="4">
        <v>1500</v>
      </c>
      <c r="N1457" s="4">
        <v>0</v>
      </c>
      <c r="O1457" s="4">
        <v>0</v>
      </c>
      <c r="P1457">
        <f>INDEX(Full1!J:J,MATCH(F1457,Full1!D:D,0))</f>
        <v>1500</v>
      </c>
      <c r="Q1457" s="6">
        <f t="shared" si="45"/>
        <v>0</v>
      </c>
    </row>
    <row r="1458" spans="1:17" hidden="1" x14ac:dyDescent="0.25">
      <c r="A1458" s="2">
        <v>5</v>
      </c>
      <c r="B1458" s="2">
        <v>33400</v>
      </c>
      <c r="C1458" s="2" t="s">
        <v>507</v>
      </c>
      <c r="D1458" s="2">
        <v>4800008</v>
      </c>
      <c r="E1458" s="2" t="s">
        <v>507</v>
      </c>
      <c r="F1458" s="2" t="str">
        <f t="shared" si="44"/>
        <v>5334004800008</v>
      </c>
      <c r="G1458" s="2" t="s">
        <v>260</v>
      </c>
      <c r="H1458" s="4">
        <v>1260</v>
      </c>
      <c r="I1458" s="4">
        <v>0</v>
      </c>
      <c r="J1458" s="4">
        <v>1260</v>
      </c>
      <c r="K1458" s="4">
        <v>1260</v>
      </c>
      <c r="L1458" s="4">
        <v>1008</v>
      </c>
      <c r="M1458" s="4">
        <v>1008</v>
      </c>
      <c r="N1458" s="4">
        <v>0</v>
      </c>
      <c r="O1458" s="4">
        <v>252</v>
      </c>
      <c r="P1458">
        <f>INDEX(Full1!J:J,MATCH(F1458,Full1!D:D,0))</f>
        <v>1008</v>
      </c>
      <c r="Q1458" s="6">
        <f t="shared" si="45"/>
        <v>0</v>
      </c>
    </row>
    <row r="1459" spans="1:17" hidden="1" x14ac:dyDescent="0.25">
      <c r="A1459" s="2">
        <v>5</v>
      </c>
      <c r="B1459" s="2">
        <v>33400</v>
      </c>
      <c r="C1459" s="2" t="s">
        <v>507</v>
      </c>
      <c r="D1459" s="2">
        <v>4800009</v>
      </c>
      <c r="E1459" s="2" t="s">
        <v>507</v>
      </c>
      <c r="F1459" s="2" t="str">
        <f t="shared" si="44"/>
        <v>5334004800009</v>
      </c>
      <c r="G1459" s="2" t="s">
        <v>261</v>
      </c>
      <c r="H1459" s="4">
        <v>3000</v>
      </c>
      <c r="I1459" s="4">
        <v>0</v>
      </c>
      <c r="J1459" s="4">
        <v>3000</v>
      </c>
      <c r="K1459" s="4">
        <v>3000</v>
      </c>
      <c r="L1459" s="4">
        <v>2400</v>
      </c>
      <c r="M1459" s="4">
        <v>2400</v>
      </c>
      <c r="N1459" s="4">
        <v>0</v>
      </c>
      <c r="O1459" s="4">
        <v>600</v>
      </c>
      <c r="P1459">
        <f>INDEX(Full1!J:J,MATCH(F1459,Full1!D:D,0))</f>
        <v>2400</v>
      </c>
      <c r="Q1459" s="6">
        <f t="shared" si="45"/>
        <v>0</v>
      </c>
    </row>
    <row r="1460" spans="1:17" hidden="1" x14ac:dyDescent="0.25">
      <c r="A1460" s="2">
        <v>5</v>
      </c>
      <c r="B1460" s="2">
        <v>33400</v>
      </c>
      <c r="C1460" s="2" t="s">
        <v>507</v>
      </c>
      <c r="D1460" s="2">
        <v>4800010</v>
      </c>
      <c r="E1460" s="2" t="s">
        <v>507</v>
      </c>
      <c r="F1460" s="2" t="str">
        <f t="shared" si="44"/>
        <v>5334004800010</v>
      </c>
      <c r="G1460" s="2" t="s">
        <v>262</v>
      </c>
      <c r="H1460" s="4">
        <v>9520</v>
      </c>
      <c r="I1460" s="4">
        <v>9520</v>
      </c>
      <c r="J1460" s="4">
        <v>19040</v>
      </c>
      <c r="K1460" s="4">
        <v>19040</v>
      </c>
      <c r="L1460" s="4">
        <v>9520</v>
      </c>
      <c r="M1460" s="4">
        <v>9520</v>
      </c>
      <c r="N1460" s="4">
        <v>0</v>
      </c>
      <c r="O1460" s="4">
        <v>9520</v>
      </c>
      <c r="P1460">
        <f>INDEX(Full1!J:J,MATCH(F1460,Full1!D:D,0))</f>
        <v>9520</v>
      </c>
      <c r="Q1460" s="6">
        <f t="shared" si="45"/>
        <v>0</v>
      </c>
    </row>
    <row r="1461" spans="1:17" hidden="1" x14ac:dyDescent="0.25">
      <c r="A1461" s="2">
        <v>5</v>
      </c>
      <c r="B1461" s="2">
        <v>33400</v>
      </c>
      <c r="C1461" s="2" t="s">
        <v>507</v>
      </c>
      <c r="D1461" s="2">
        <v>4800013</v>
      </c>
      <c r="E1461" s="2" t="s">
        <v>507</v>
      </c>
      <c r="F1461" s="2" t="str">
        <f t="shared" si="44"/>
        <v>5334004800013</v>
      </c>
      <c r="G1461" s="2" t="s">
        <v>263</v>
      </c>
      <c r="H1461" s="4">
        <v>1360</v>
      </c>
      <c r="I1461" s="4">
        <v>0</v>
      </c>
      <c r="J1461" s="4">
        <v>1360</v>
      </c>
      <c r="K1461" s="4">
        <v>1360</v>
      </c>
      <c r="L1461" s="4">
        <v>1259.4100000000001</v>
      </c>
      <c r="M1461" s="4">
        <v>1259.4100000000001</v>
      </c>
      <c r="N1461" s="4">
        <v>0</v>
      </c>
      <c r="O1461" s="4">
        <v>100.59</v>
      </c>
      <c r="P1461">
        <f>INDEX(Full1!J:J,MATCH(F1461,Full1!D:D,0))</f>
        <v>1259.4100000000001</v>
      </c>
      <c r="Q1461" s="6">
        <f t="shared" si="45"/>
        <v>0</v>
      </c>
    </row>
    <row r="1462" spans="1:17" hidden="1" x14ac:dyDescent="0.25">
      <c r="A1462" s="2">
        <v>5</v>
      </c>
      <c r="B1462" s="2">
        <v>33400</v>
      </c>
      <c r="C1462" s="2" t="s">
        <v>507</v>
      </c>
      <c r="D1462" s="2">
        <v>4800014</v>
      </c>
      <c r="E1462" s="2" t="s">
        <v>507</v>
      </c>
      <c r="F1462" s="2" t="str">
        <f t="shared" si="44"/>
        <v>5334004800014</v>
      </c>
      <c r="G1462" s="2" t="s">
        <v>264</v>
      </c>
      <c r="H1462" s="4">
        <v>5000</v>
      </c>
      <c r="I1462" s="4">
        <v>1000</v>
      </c>
      <c r="J1462" s="4">
        <v>6000</v>
      </c>
      <c r="K1462" s="4">
        <v>6000</v>
      </c>
      <c r="L1462" s="4">
        <v>5000</v>
      </c>
      <c r="M1462" s="4">
        <v>5000</v>
      </c>
      <c r="N1462" s="4">
        <v>0</v>
      </c>
      <c r="O1462" s="4">
        <v>1000</v>
      </c>
      <c r="P1462">
        <f>INDEX(Full1!J:J,MATCH(F1462,Full1!D:D,0))</f>
        <v>5000</v>
      </c>
      <c r="Q1462" s="6">
        <f t="shared" si="45"/>
        <v>0</v>
      </c>
    </row>
    <row r="1463" spans="1:17" hidden="1" x14ac:dyDescent="0.25">
      <c r="A1463" s="2">
        <v>5</v>
      </c>
      <c r="B1463" s="2">
        <v>33400</v>
      </c>
      <c r="C1463" s="2" t="s">
        <v>507</v>
      </c>
      <c r="D1463" s="2">
        <v>4800018</v>
      </c>
      <c r="E1463" s="2" t="s">
        <v>507</v>
      </c>
      <c r="F1463" s="2" t="str">
        <f t="shared" si="44"/>
        <v>5334004800018</v>
      </c>
      <c r="G1463" s="2" t="s">
        <v>265</v>
      </c>
      <c r="H1463" s="4">
        <v>600</v>
      </c>
      <c r="I1463" s="4">
        <v>600</v>
      </c>
      <c r="J1463" s="4">
        <v>1200</v>
      </c>
      <c r="K1463" s="4">
        <v>1200</v>
      </c>
      <c r="L1463" s="4">
        <v>600</v>
      </c>
      <c r="M1463" s="4">
        <v>600</v>
      </c>
      <c r="N1463" s="4">
        <v>0</v>
      </c>
      <c r="O1463" s="4">
        <v>600</v>
      </c>
      <c r="P1463">
        <f>INDEX(Full1!J:J,MATCH(F1463,Full1!D:D,0))</f>
        <v>600</v>
      </c>
      <c r="Q1463" s="6">
        <f t="shared" si="45"/>
        <v>0</v>
      </c>
    </row>
    <row r="1464" spans="1:17" hidden="1" x14ac:dyDescent="0.25">
      <c r="A1464" s="2">
        <v>5</v>
      </c>
      <c r="B1464" s="2">
        <v>33400</v>
      </c>
      <c r="C1464" s="2" t="s">
        <v>507</v>
      </c>
      <c r="D1464" s="2">
        <v>4800019</v>
      </c>
      <c r="E1464" s="2" t="s">
        <v>507</v>
      </c>
      <c r="F1464" s="2" t="str">
        <f t="shared" si="44"/>
        <v>5334004800019</v>
      </c>
      <c r="G1464" s="2" t="s">
        <v>266</v>
      </c>
      <c r="H1464" s="4">
        <v>5000</v>
      </c>
      <c r="I1464" s="4">
        <v>3400</v>
      </c>
      <c r="J1464" s="4">
        <v>8400</v>
      </c>
      <c r="K1464" s="4">
        <v>8400</v>
      </c>
      <c r="L1464" s="4">
        <v>8400</v>
      </c>
      <c r="M1464" s="4">
        <v>8400</v>
      </c>
      <c r="N1464" s="4">
        <v>0</v>
      </c>
      <c r="O1464" s="4">
        <v>0</v>
      </c>
      <c r="P1464">
        <f>INDEX(Full1!J:J,MATCH(F1464,Full1!D:D,0))</f>
        <v>8400</v>
      </c>
      <c r="Q1464" s="6">
        <f t="shared" si="45"/>
        <v>0</v>
      </c>
    </row>
    <row r="1465" spans="1:17" hidden="1" x14ac:dyDescent="0.25">
      <c r="A1465" s="2">
        <v>5</v>
      </c>
      <c r="B1465" s="2">
        <v>33400</v>
      </c>
      <c r="C1465" s="2" t="s">
        <v>507</v>
      </c>
      <c r="D1465" s="2">
        <v>4800080</v>
      </c>
      <c r="E1465" s="2" t="s">
        <v>507</v>
      </c>
      <c r="F1465" s="2" t="str">
        <f t="shared" si="44"/>
        <v>5334004800080</v>
      </c>
      <c r="G1465" s="2" t="s">
        <v>267</v>
      </c>
      <c r="H1465" s="4">
        <v>3000</v>
      </c>
      <c r="I1465" s="4">
        <v>3500</v>
      </c>
      <c r="J1465" s="4">
        <v>6500</v>
      </c>
      <c r="K1465" s="4">
        <v>6500</v>
      </c>
      <c r="L1465" s="4">
        <v>3500</v>
      </c>
      <c r="M1465" s="4">
        <v>3500</v>
      </c>
      <c r="N1465" s="4">
        <v>0</v>
      </c>
      <c r="O1465" s="4">
        <v>3000</v>
      </c>
      <c r="P1465">
        <f>INDEX(Full1!J:J,MATCH(F1465,Full1!D:D,0))</f>
        <v>3500</v>
      </c>
      <c r="Q1465" s="6">
        <f t="shared" si="45"/>
        <v>0</v>
      </c>
    </row>
    <row r="1466" spans="1:17" hidden="1" x14ac:dyDescent="0.25">
      <c r="A1466" s="2">
        <v>5</v>
      </c>
      <c r="B1466" s="2">
        <v>33400</v>
      </c>
      <c r="C1466" s="2" t="s">
        <v>507</v>
      </c>
      <c r="D1466" s="2">
        <v>4800083</v>
      </c>
      <c r="E1466" s="2" t="s">
        <v>507</v>
      </c>
      <c r="F1466" s="2" t="str">
        <f t="shared" si="44"/>
        <v>5334004800083</v>
      </c>
      <c r="G1466" s="2" t="s">
        <v>268</v>
      </c>
      <c r="H1466" s="4">
        <v>20000</v>
      </c>
      <c r="I1466" s="4">
        <v>0</v>
      </c>
      <c r="J1466" s="4">
        <v>20000</v>
      </c>
      <c r="K1466" s="4">
        <v>20000</v>
      </c>
      <c r="L1466" s="4">
        <v>20000</v>
      </c>
      <c r="M1466" s="4">
        <v>20000</v>
      </c>
      <c r="N1466" s="4">
        <v>0</v>
      </c>
      <c r="O1466" s="4">
        <v>0</v>
      </c>
      <c r="P1466">
        <f>INDEX(Full1!J:J,MATCH(F1466,Full1!D:D,0))</f>
        <v>20000</v>
      </c>
      <c r="Q1466" s="6">
        <f t="shared" si="45"/>
        <v>0</v>
      </c>
    </row>
    <row r="1467" spans="1:17" hidden="1" x14ac:dyDescent="0.25">
      <c r="A1467" s="2">
        <v>5</v>
      </c>
      <c r="B1467" s="2">
        <v>33400</v>
      </c>
      <c r="C1467" s="2" t="s">
        <v>507</v>
      </c>
      <c r="D1467" s="2">
        <v>4800085</v>
      </c>
      <c r="E1467" s="2" t="s">
        <v>507</v>
      </c>
      <c r="F1467" s="2" t="str">
        <f t="shared" si="44"/>
        <v>5334004800085</v>
      </c>
      <c r="G1467" s="2" t="s">
        <v>269</v>
      </c>
      <c r="H1467" s="4">
        <v>6000</v>
      </c>
      <c r="I1467" s="4">
        <v>0</v>
      </c>
      <c r="J1467" s="4">
        <v>6000</v>
      </c>
      <c r="K1467" s="4">
        <v>6000</v>
      </c>
      <c r="L1467" s="4">
        <v>6000</v>
      </c>
      <c r="M1467" s="4">
        <v>6000</v>
      </c>
      <c r="N1467" s="4">
        <v>0</v>
      </c>
      <c r="O1467" s="4">
        <v>0</v>
      </c>
      <c r="P1467">
        <f>INDEX(Full1!J:J,MATCH(F1467,Full1!D:D,0))</f>
        <v>6000</v>
      </c>
      <c r="Q1467" s="6">
        <f t="shared" si="45"/>
        <v>0</v>
      </c>
    </row>
    <row r="1468" spans="1:17" hidden="1" x14ac:dyDescent="0.25">
      <c r="A1468" s="2">
        <v>5</v>
      </c>
      <c r="B1468" s="2">
        <v>33400</v>
      </c>
      <c r="C1468" s="2" t="s">
        <v>507</v>
      </c>
      <c r="D1468" s="2">
        <v>4800086</v>
      </c>
      <c r="E1468" s="2" t="s">
        <v>507</v>
      </c>
      <c r="F1468" s="2" t="str">
        <f t="shared" si="44"/>
        <v>5334004800086</v>
      </c>
      <c r="G1468" s="2" t="s">
        <v>270</v>
      </c>
      <c r="H1468" s="4">
        <v>19000</v>
      </c>
      <c r="I1468" s="4">
        <v>-15000</v>
      </c>
      <c r="J1468" s="4">
        <v>4000</v>
      </c>
      <c r="K1468" s="4">
        <v>4000</v>
      </c>
      <c r="L1468" s="4">
        <v>4000</v>
      </c>
      <c r="M1468" s="4">
        <v>4000</v>
      </c>
      <c r="N1468" s="4">
        <v>0</v>
      </c>
      <c r="O1468" s="4">
        <v>0</v>
      </c>
      <c r="P1468">
        <f>INDEX(Full1!J:J,MATCH(F1468,Full1!D:D,0))</f>
        <v>4000</v>
      </c>
      <c r="Q1468" s="6">
        <f t="shared" si="45"/>
        <v>0</v>
      </c>
    </row>
    <row r="1469" spans="1:17" hidden="1" x14ac:dyDescent="0.25">
      <c r="A1469" s="2">
        <v>5</v>
      </c>
      <c r="B1469" s="2">
        <v>33400</v>
      </c>
      <c r="C1469" s="2" t="s">
        <v>507</v>
      </c>
      <c r="D1469" s="2">
        <v>4800100</v>
      </c>
      <c r="E1469" s="2" t="s">
        <v>507</v>
      </c>
      <c r="F1469" s="2" t="str">
        <f t="shared" si="44"/>
        <v>5334004800100</v>
      </c>
      <c r="G1469" s="2" t="s">
        <v>271</v>
      </c>
      <c r="H1469" s="4">
        <v>4000</v>
      </c>
      <c r="I1469" s="4">
        <v>1000</v>
      </c>
      <c r="J1469" s="4">
        <v>5000</v>
      </c>
      <c r="K1469" s="4">
        <v>5000</v>
      </c>
      <c r="L1469" s="4">
        <v>4200</v>
      </c>
      <c r="M1469" s="4">
        <v>4200</v>
      </c>
      <c r="N1469" s="4">
        <v>0</v>
      </c>
      <c r="O1469" s="4">
        <v>800</v>
      </c>
      <c r="P1469">
        <f>INDEX(Full1!J:J,MATCH(F1469,Full1!D:D,0))</f>
        <v>4200</v>
      </c>
      <c r="Q1469" s="6">
        <f t="shared" si="45"/>
        <v>0</v>
      </c>
    </row>
    <row r="1470" spans="1:17" hidden="1" x14ac:dyDescent="0.25">
      <c r="A1470" s="2">
        <v>5</v>
      </c>
      <c r="B1470" s="2">
        <v>33400</v>
      </c>
      <c r="C1470" s="2" t="s">
        <v>507</v>
      </c>
      <c r="D1470" s="2">
        <v>4800101</v>
      </c>
      <c r="E1470" s="2" t="s">
        <v>507</v>
      </c>
      <c r="F1470" s="2" t="str">
        <f t="shared" si="44"/>
        <v>5334004800101</v>
      </c>
      <c r="G1470" s="2" t="s">
        <v>272</v>
      </c>
      <c r="H1470" s="4">
        <v>2500</v>
      </c>
      <c r="I1470" s="4">
        <v>-2000</v>
      </c>
      <c r="J1470" s="4">
        <v>500</v>
      </c>
      <c r="K1470" s="4">
        <v>500</v>
      </c>
      <c r="L1470" s="4">
        <v>500</v>
      </c>
      <c r="M1470" s="4">
        <v>500</v>
      </c>
      <c r="N1470" s="4">
        <v>0</v>
      </c>
      <c r="O1470" s="4">
        <v>0</v>
      </c>
      <c r="P1470">
        <f>INDEX(Full1!J:J,MATCH(F1470,Full1!D:D,0))</f>
        <v>500</v>
      </c>
      <c r="Q1470" s="6">
        <f t="shared" si="45"/>
        <v>0</v>
      </c>
    </row>
    <row r="1471" spans="1:17" hidden="1" x14ac:dyDescent="0.25">
      <c r="A1471" s="2">
        <v>5</v>
      </c>
      <c r="B1471" s="2">
        <v>33400</v>
      </c>
      <c r="C1471" s="2" t="s">
        <v>507</v>
      </c>
      <c r="D1471" s="2">
        <v>4800102</v>
      </c>
      <c r="E1471" s="2" t="s">
        <v>507</v>
      </c>
      <c r="F1471" s="2" t="str">
        <f t="shared" si="44"/>
        <v>5334004800102</v>
      </c>
      <c r="G1471" s="2" t="s">
        <v>273</v>
      </c>
      <c r="H1471" s="4">
        <v>5000</v>
      </c>
      <c r="I1471" s="4">
        <v>0</v>
      </c>
      <c r="J1471" s="4">
        <v>5000</v>
      </c>
      <c r="K1471" s="4">
        <v>5000</v>
      </c>
      <c r="L1471" s="4">
        <v>5000</v>
      </c>
      <c r="M1471" s="4">
        <v>5000</v>
      </c>
      <c r="N1471" s="4">
        <v>0</v>
      </c>
      <c r="O1471" s="4">
        <v>0</v>
      </c>
      <c r="P1471">
        <f>INDEX(Full1!J:J,MATCH(F1471,Full1!D:D,0))</f>
        <v>5000</v>
      </c>
      <c r="Q1471" s="6">
        <f t="shared" si="45"/>
        <v>0</v>
      </c>
    </row>
    <row r="1472" spans="1:17" hidden="1" x14ac:dyDescent="0.25">
      <c r="A1472" s="2">
        <v>5</v>
      </c>
      <c r="B1472" s="2">
        <v>33400</v>
      </c>
      <c r="C1472" s="2" t="s">
        <v>507</v>
      </c>
      <c r="D1472" s="2">
        <v>4800104</v>
      </c>
      <c r="E1472" s="2" t="s">
        <v>507</v>
      </c>
      <c r="F1472" s="2" t="str">
        <f t="shared" si="44"/>
        <v>5334004800104</v>
      </c>
      <c r="G1472" s="2" t="s">
        <v>274</v>
      </c>
      <c r="H1472" s="4">
        <v>500</v>
      </c>
      <c r="I1472" s="4">
        <v>500</v>
      </c>
      <c r="J1472" s="4">
        <v>1000</v>
      </c>
      <c r="K1472" s="4">
        <v>1000</v>
      </c>
      <c r="L1472" s="4">
        <v>500</v>
      </c>
      <c r="M1472" s="4">
        <v>500</v>
      </c>
      <c r="N1472" s="4">
        <v>0</v>
      </c>
      <c r="O1472" s="4">
        <v>500</v>
      </c>
      <c r="P1472">
        <f>INDEX(Full1!J:J,MATCH(F1472,Full1!D:D,0))</f>
        <v>500</v>
      </c>
      <c r="Q1472" s="6">
        <f t="shared" si="45"/>
        <v>0</v>
      </c>
    </row>
    <row r="1473" spans="1:17" hidden="1" x14ac:dyDescent="0.25">
      <c r="A1473" s="2">
        <v>5</v>
      </c>
      <c r="B1473" s="2">
        <v>33400</v>
      </c>
      <c r="C1473" s="2" t="s">
        <v>507</v>
      </c>
      <c r="D1473" s="2">
        <v>4800107</v>
      </c>
      <c r="E1473" s="2" t="s">
        <v>507</v>
      </c>
      <c r="F1473" s="2" t="str">
        <f t="shared" si="44"/>
        <v>5334004800107</v>
      </c>
      <c r="G1473" s="2" t="s">
        <v>275</v>
      </c>
      <c r="H1473" s="4">
        <v>1500</v>
      </c>
      <c r="I1473" s="4">
        <v>1500</v>
      </c>
      <c r="J1473" s="4">
        <v>3000</v>
      </c>
      <c r="K1473" s="4">
        <v>1500</v>
      </c>
      <c r="L1473" s="4">
        <v>1500</v>
      </c>
      <c r="M1473" s="4">
        <v>1500</v>
      </c>
      <c r="N1473" s="4">
        <v>0</v>
      </c>
      <c r="O1473" s="4">
        <v>1500</v>
      </c>
      <c r="P1473">
        <f>INDEX(Full1!J:J,MATCH(F1473,Full1!D:D,0))</f>
        <v>1500</v>
      </c>
      <c r="Q1473" s="6">
        <f t="shared" si="45"/>
        <v>0</v>
      </c>
    </row>
    <row r="1474" spans="1:17" hidden="1" x14ac:dyDescent="0.25">
      <c r="A1474" s="2">
        <v>5</v>
      </c>
      <c r="B1474" s="2">
        <v>33400</v>
      </c>
      <c r="C1474" s="2" t="s">
        <v>507</v>
      </c>
      <c r="D1474" s="2">
        <v>4800110</v>
      </c>
      <c r="E1474" s="2" t="s">
        <v>507</v>
      </c>
      <c r="F1474" s="2" t="str">
        <f t="shared" si="44"/>
        <v>5334004800110</v>
      </c>
      <c r="G1474" s="2" t="s">
        <v>276</v>
      </c>
      <c r="H1474" s="4">
        <v>5000</v>
      </c>
      <c r="I1474" s="4">
        <v>1000</v>
      </c>
      <c r="J1474" s="4">
        <v>6000</v>
      </c>
      <c r="K1474" s="4">
        <v>6000</v>
      </c>
      <c r="L1474" s="4">
        <v>5000</v>
      </c>
      <c r="M1474" s="4">
        <v>5000</v>
      </c>
      <c r="N1474" s="4">
        <v>0</v>
      </c>
      <c r="O1474" s="4">
        <v>1000</v>
      </c>
      <c r="P1474">
        <f>INDEX(Full1!J:J,MATCH(F1474,Full1!D:D,0))</f>
        <v>5000</v>
      </c>
      <c r="Q1474" s="6">
        <f t="shared" si="45"/>
        <v>0</v>
      </c>
    </row>
    <row r="1475" spans="1:17" hidden="1" x14ac:dyDescent="0.25">
      <c r="A1475" s="2">
        <v>5</v>
      </c>
      <c r="B1475" s="2">
        <v>33400</v>
      </c>
      <c r="C1475" s="2" t="s">
        <v>507</v>
      </c>
      <c r="D1475" s="2">
        <v>4800200</v>
      </c>
      <c r="E1475" s="2" t="s">
        <v>507</v>
      </c>
      <c r="F1475" s="2" t="str">
        <f t="shared" ref="F1475:F1538" si="46">_xlfn.CONCAT(A1475,B1475,D1475)</f>
        <v>5334004800200</v>
      </c>
      <c r="G1475" s="2" t="s">
        <v>277</v>
      </c>
      <c r="H1475" s="4">
        <v>0</v>
      </c>
      <c r="I1475" s="4">
        <v>8500</v>
      </c>
      <c r="J1475" s="4">
        <v>8500</v>
      </c>
      <c r="K1475" s="4">
        <v>8500</v>
      </c>
      <c r="L1475" s="4">
        <v>8500</v>
      </c>
      <c r="M1475" s="4">
        <v>8500</v>
      </c>
      <c r="N1475" s="4">
        <v>0</v>
      </c>
      <c r="O1475" s="4">
        <v>0</v>
      </c>
      <c r="P1475">
        <f>INDEX(Full1!J:J,MATCH(F1475,Full1!D:D,0))</f>
        <v>8500</v>
      </c>
      <c r="Q1475" s="6">
        <f t="shared" ref="Q1475:Q1538" si="47">+L1475-P1475</f>
        <v>0</v>
      </c>
    </row>
    <row r="1476" spans="1:17" hidden="1" x14ac:dyDescent="0.25">
      <c r="A1476" s="2">
        <v>5</v>
      </c>
      <c r="B1476" s="2">
        <v>33400</v>
      </c>
      <c r="C1476" s="2" t="s">
        <v>511</v>
      </c>
      <c r="D1476" s="2">
        <v>7800004</v>
      </c>
      <c r="E1476" s="2" t="s">
        <v>511</v>
      </c>
      <c r="F1476" s="2" t="str">
        <f t="shared" si="46"/>
        <v>5334007800004</v>
      </c>
      <c r="G1476" s="2" t="s">
        <v>278</v>
      </c>
      <c r="H1476" s="4">
        <v>14500</v>
      </c>
      <c r="I1476" s="4">
        <v>2242.5</v>
      </c>
      <c r="J1476" s="4">
        <v>16742.5</v>
      </c>
      <c r="K1476" s="4">
        <v>16742.5</v>
      </c>
      <c r="L1476" s="4">
        <v>16742.5</v>
      </c>
      <c r="M1476" s="4">
        <v>16742.5</v>
      </c>
      <c r="N1476" s="4">
        <v>0</v>
      </c>
      <c r="O1476" s="4">
        <v>0</v>
      </c>
      <c r="P1476">
        <f>INDEX(Full1!J:J,MATCH(F1476,Full1!D:D,0))</f>
        <v>16742.5</v>
      </c>
      <c r="Q1476" s="6">
        <f t="shared" si="47"/>
        <v>0</v>
      </c>
    </row>
    <row r="1477" spans="1:17" hidden="1" x14ac:dyDescent="0.25">
      <c r="A1477" s="2">
        <v>5</v>
      </c>
      <c r="B1477" s="2">
        <v>33400</v>
      </c>
      <c r="C1477" s="2" t="s">
        <v>511</v>
      </c>
      <c r="D1477" s="2">
        <v>7800008</v>
      </c>
      <c r="E1477" s="2" t="s">
        <v>511</v>
      </c>
      <c r="F1477" s="2" t="str">
        <f t="shared" si="46"/>
        <v>5334007800008</v>
      </c>
      <c r="G1477" s="2" t="s">
        <v>279</v>
      </c>
      <c r="H1477" s="4">
        <v>8700</v>
      </c>
      <c r="I1477" s="4">
        <v>-3028</v>
      </c>
      <c r="J1477" s="4">
        <v>5672</v>
      </c>
      <c r="K1477" s="4">
        <v>5671.5</v>
      </c>
      <c r="L1477" s="4">
        <v>5671.5</v>
      </c>
      <c r="M1477" s="4">
        <v>5671.5</v>
      </c>
      <c r="N1477" s="4">
        <v>0</v>
      </c>
      <c r="O1477" s="4">
        <v>0.5</v>
      </c>
      <c r="P1477">
        <f>INDEX(Full1!J:J,MATCH(F1477,Full1!D:D,0))</f>
        <v>5671.5</v>
      </c>
      <c r="Q1477" s="6">
        <f t="shared" si="47"/>
        <v>0</v>
      </c>
    </row>
    <row r="1478" spans="1:17" hidden="1" x14ac:dyDescent="0.25">
      <c r="A1478" s="2">
        <v>5</v>
      </c>
      <c r="B1478" s="2">
        <v>33401</v>
      </c>
      <c r="C1478" s="2" t="s">
        <v>505</v>
      </c>
      <c r="D1478" s="2">
        <v>2090002</v>
      </c>
      <c r="E1478" s="2" t="s">
        <v>505</v>
      </c>
      <c r="F1478" s="2" t="str">
        <f t="shared" si="46"/>
        <v>5334012090002</v>
      </c>
      <c r="G1478" s="2" t="s">
        <v>94</v>
      </c>
      <c r="H1478" s="4">
        <v>2000</v>
      </c>
      <c r="I1478" s="4">
        <v>0</v>
      </c>
      <c r="J1478" s="4">
        <v>2000</v>
      </c>
      <c r="K1478" s="4">
        <v>7239.63</v>
      </c>
      <c r="L1478" s="4">
        <v>7239.63</v>
      </c>
      <c r="M1478" s="4">
        <v>7239.63</v>
      </c>
      <c r="N1478" s="4">
        <v>0</v>
      </c>
      <c r="O1478" s="4">
        <v>-5239.63</v>
      </c>
      <c r="P1478">
        <f>INDEX(Full1!J:J,MATCH(F1478,Full1!D:D,0))</f>
        <v>7239.63</v>
      </c>
      <c r="Q1478" s="6">
        <f t="shared" si="47"/>
        <v>0</v>
      </c>
    </row>
    <row r="1479" spans="1:17" hidden="1" x14ac:dyDescent="0.25">
      <c r="A1479" s="2">
        <v>5</v>
      </c>
      <c r="B1479" s="2">
        <v>33401</v>
      </c>
      <c r="C1479" s="2" t="s">
        <v>505</v>
      </c>
      <c r="D1479" s="2">
        <v>2210501</v>
      </c>
      <c r="E1479" s="2" t="s">
        <v>505</v>
      </c>
      <c r="F1479" s="2" t="str">
        <f t="shared" si="46"/>
        <v>5334012210501</v>
      </c>
      <c r="G1479" s="2" t="s">
        <v>123</v>
      </c>
      <c r="H1479" s="4">
        <v>0</v>
      </c>
      <c r="I1479" s="4">
        <v>0</v>
      </c>
      <c r="J1479" s="4">
        <v>0</v>
      </c>
      <c r="K1479" s="4">
        <v>50.34</v>
      </c>
      <c r="L1479" s="4">
        <v>50.34</v>
      </c>
      <c r="M1479" s="4">
        <v>50.34</v>
      </c>
      <c r="N1479" s="4">
        <v>0</v>
      </c>
      <c r="O1479" s="4">
        <v>-50.34</v>
      </c>
      <c r="P1479">
        <f>INDEX(Full1!J:J,MATCH(F1479,Full1!D:D,0))</f>
        <v>50.34</v>
      </c>
      <c r="Q1479" s="6">
        <f t="shared" si="47"/>
        <v>0</v>
      </c>
    </row>
    <row r="1480" spans="1:17" hidden="1" x14ac:dyDescent="0.25">
      <c r="A1480" s="2">
        <v>5</v>
      </c>
      <c r="B1480" s="2">
        <v>33401</v>
      </c>
      <c r="C1480" s="2" t="s">
        <v>505</v>
      </c>
      <c r="D1480" s="2">
        <v>2219905</v>
      </c>
      <c r="E1480" s="2" t="s">
        <v>505</v>
      </c>
      <c r="F1480" s="2" t="str">
        <f t="shared" si="46"/>
        <v>5334012219905</v>
      </c>
      <c r="G1480" s="2" t="s">
        <v>77</v>
      </c>
      <c r="H1480" s="4">
        <v>300</v>
      </c>
      <c r="I1480" s="4">
        <v>0</v>
      </c>
      <c r="J1480" s="4">
        <v>300</v>
      </c>
      <c r="K1480" s="4">
        <v>0</v>
      </c>
      <c r="L1480" s="4">
        <v>0</v>
      </c>
      <c r="M1480" s="4">
        <v>0</v>
      </c>
      <c r="N1480" s="4">
        <v>0</v>
      </c>
      <c r="O1480" s="4">
        <v>300</v>
      </c>
      <c r="P1480">
        <f>INDEX(Full1!J:J,MATCH(F1480,Full1!D:D,0))</f>
        <v>0</v>
      </c>
      <c r="Q1480" s="6">
        <f t="shared" si="47"/>
        <v>0</v>
      </c>
    </row>
    <row r="1481" spans="1:17" hidden="1" x14ac:dyDescent="0.25">
      <c r="A1481" s="2">
        <v>5</v>
      </c>
      <c r="B1481" s="2">
        <v>33401</v>
      </c>
      <c r="C1481" s="2" t="s">
        <v>505</v>
      </c>
      <c r="D1481" s="2">
        <v>2260901</v>
      </c>
      <c r="E1481" s="2" t="s">
        <v>505</v>
      </c>
      <c r="F1481" s="2" t="str">
        <f t="shared" si="46"/>
        <v>5334012260901</v>
      </c>
      <c r="G1481" s="2" t="s">
        <v>230</v>
      </c>
      <c r="H1481" s="4">
        <v>43000</v>
      </c>
      <c r="I1481" s="4">
        <v>6008.19</v>
      </c>
      <c r="J1481" s="4">
        <v>49008.19</v>
      </c>
      <c r="K1481" s="4">
        <v>56897.88</v>
      </c>
      <c r="L1481" s="4">
        <v>54289.69</v>
      </c>
      <c r="M1481" s="4">
        <v>54289.69</v>
      </c>
      <c r="N1481" s="4">
        <v>0</v>
      </c>
      <c r="O1481" s="4">
        <v>-5281.5</v>
      </c>
      <c r="P1481">
        <f>INDEX(Full1!J:J,MATCH(F1481,Full1!D:D,0))</f>
        <v>54289.69</v>
      </c>
      <c r="Q1481" s="6">
        <f t="shared" si="47"/>
        <v>0</v>
      </c>
    </row>
    <row r="1482" spans="1:17" hidden="1" x14ac:dyDescent="0.25">
      <c r="A1482" s="2">
        <v>5</v>
      </c>
      <c r="B1482" s="2">
        <v>33401</v>
      </c>
      <c r="C1482" s="2" t="s">
        <v>505</v>
      </c>
      <c r="D1482" s="2">
        <v>2270607</v>
      </c>
      <c r="E1482" s="2" t="s">
        <v>505</v>
      </c>
      <c r="F1482" s="2" t="str">
        <f t="shared" si="46"/>
        <v>5334012270607</v>
      </c>
      <c r="G1482" s="2" t="s">
        <v>280</v>
      </c>
      <c r="H1482" s="4">
        <v>0</v>
      </c>
      <c r="I1482" s="4">
        <v>8000</v>
      </c>
      <c r="J1482" s="4">
        <v>8000</v>
      </c>
      <c r="K1482" s="4">
        <v>7744</v>
      </c>
      <c r="L1482" s="4">
        <v>0</v>
      </c>
      <c r="M1482" s="4">
        <v>0</v>
      </c>
      <c r="N1482" s="4">
        <v>0</v>
      </c>
      <c r="O1482" s="4">
        <v>8000</v>
      </c>
      <c r="P1482">
        <f>INDEX(Full1!J:J,MATCH(F1482,Full1!D:D,0))</f>
        <v>0</v>
      </c>
      <c r="Q1482" s="6">
        <f t="shared" si="47"/>
        <v>0</v>
      </c>
    </row>
    <row r="1483" spans="1:17" hidden="1" x14ac:dyDescent="0.25">
      <c r="A1483" s="2">
        <v>5</v>
      </c>
      <c r="B1483" s="2">
        <v>33401</v>
      </c>
      <c r="C1483" s="2" t="s">
        <v>505</v>
      </c>
      <c r="D1483" s="2">
        <v>2279959</v>
      </c>
      <c r="E1483" s="2" t="s">
        <v>505</v>
      </c>
      <c r="F1483" s="2" t="str">
        <f t="shared" si="46"/>
        <v>5334012279959</v>
      </c>
      <c r="G1483" s="2" t="s">
        <v>281</v>
      </c>
      <c r="H1483" s="4">
        <v>2000</v>
      </c>
      <c r="I1483" s="4">
        <v>0</v>
      </c>
      <c r="J1483" s="4">
        <v>2000</v>
      </c>
      <c r="K1483" s="4">
        <v>6372.51</v>
      </c>
      <c r="L1483" s="4">
        <v>6372.51</v>
      </c>
      <c r="M1483" s="4">
        <v>6372.51</v>
      </c>
      <c r="N1483" s="4">
        <v>0</v>
      </c>
      <c r="O1483" s="4">
        <v>-4372.51</v>
      </c>
      <c r="P1483">
        <f>INDEX(Full1!J:J,MATCH(F1483,Full1!D:D,0))</f>
        <v>6372.51</v>
      </c>
      <c r="Q1483" s="6">
        <f t="shared" si="47"/>
        <v>0</v>
      </c>
    </row>
    <row r="1484" spans="1:17" hidden="1" x14ac:dyDescent="0.25">
      <c r="A1484" s="2">
        <v>5</v>
      </c>
      <c r="B1484" s="2">
        <v>33401</v>
      </c>
      <c r="C1484" s="2" t="s">
        <v>505</v>
      </c>
      <c r="D1484" s="2">
        <v>2302000</v>
      </c>
      <c r="E1484" s="2" t="s">
        <v>505</v>
      </c>
      <c r="F1484" s="2" t="str">
        <f t="shared" si="46"/>
        <v>5334012302000</v>
      </c>
      <c r="G1484" s="2" t="s">
        <v>72</v>
      </c>
      <c r="H1484" s="4">
        <v>0</v>
      </c>
      <c r="I1484" s="4">
        <v>0</v>
      </c>
      <c r="J1484" s="4">
        <v>0</v>
      </c>
      <c r="K1484" s="4">
        <v>12.3</v>
      </c>
      <c r="L1484" s="4">
        <v>12.3</v>
      </c>
      <c r="M1484" s="4">
        <v>12.3</v>
      </c>
      <c r="N1484" s="4">
        <v>0</v>
      </c>
      <c r="O1484" s="4">
        <v>-12.3</v>
      </c>
      <c r="P1484">
        <f>INDEX(Full1!J:J,MATCH(F1484,Full1!D:D,0))</f>
        <v>12.3</v>
      </c>
      <c r="Q1484" s="6">
        <f t="shared" si="47"/>
        <v>0</v>
      </c>
    </row>
    <row r="1485" spans="1:17" hidden="1" x14ac:dyDescent="0.25">
      <c r="A1485" s="2">
        <v>5</v>
      </c>
      <c r="B1485" s="2">
        <v>33401</v>
      </c>
      <c r="C1485" s="2" t="s">
        <v>505</v>
      </c>
      <c r="D1485" s="2">
        <v>2312000</v>
      </c>
      <c r="E1485" s="2" t="s">
        <v>505</v>
      </c>
      <c r="F1485" s="2" t="str">
        <f t="shared" si="46"/>
        <v>5334012312000</v>
      </c>
      <c r="G1485" s="2" t="s">
        <v>73</v>
      </c>
      <c r="H1485" s="4">
        <v>100</v>
      </c>
      <c r="I1485" s="4">
        <v>0</v>
      </c>
      <c r="J1485" s="4">
        <v>100</v>
      </c>
      <c r="K1485" s="4">
        <v>66</v>
      </c>
      <c r="L1485" s="4">
        <v>66</v>
      </c>
      <c r="M1485" s="4">
        <v>66</v>
      </c>
      <c r="N1485" s="4">
        <v>0</v>
      </c>
      <c r="O1485" s="4">
        <v>34</v>
      </c>
      <c r="P1485">
        <f>INDEX(Full1!J:J,MATCH(F1485,Full1!D:D,0))</f>
        <v>66</v>
      </c>
      <c r="Q1485" s="6">
        <f t="shared" si="47"/>
        <v>0</v>
      </c>
    </row>
    <row r="1486" spans="1:17" x14ac:dyDescent="0.25">
      <c r="A1486" s="2">
        <v>5</v>
      </c>
      <c r="B1486" s="2">
        <v>33401</v>
      </c>
      <c r="C1486" s="2" t="s">
        <v>506</v>
      </c>
      <c r="D1486" s="2">
        <v>6230000</v>
      </c>
      <c r="E1486" s="2" t="s">
        <v>506</v>
      </c>
      <c r="F1486" s="2" t="str">
        <f t="shared" si="46"/>
        <v>5334016230000</v>
      </c>
      <c r="G1486" s="2" t="s">
        <v>201</v>
      </c>
      <c r="H1486" s="4">
        <v>4000</v>
      </c>
      <c r="I1486" s="4">
        <v>9000</v>
      </c>
      <c r="J1486" s="4">
        <v>13000</v>
      </c>
      <c r="K1486" s="4">
        <v>12446.11</v>
      </c>
      <c r="L1486" s="4">
        <v>12446.11</v>
      </c>
      <c r="M1486" s="4">
        <v>12446.11</v>
      </c>
      <c r="N1486" s="4">
        <v>0</v>
      </c>
      <c r="O1486" s="4">
        <v>553.89</v>
      </c>
      <c r="P1486">
        <f>INDEX(Full1!J:J,MATCH(F1486,Full1!D:D,0))</f>
        <v>12446.11</v>
      </c>
      <c r="Q1486" s="6">
        <f t="shared" si="47"/>
        <v>0</v>
      </c>
    </row>
    <row r="1487" spans="1:17" hidden="1" x14ac:dyDescent="0.25">
      <c r="A1487" s="2">
        <v>5</v>
      </c>
      <c r="B1487" s="2">
        <v>33402</v>
      </c>
      <c r="C1487" s="2" t="s">
        <v>505</v>
      </c>
      <c r="D1487" s="2">
        <v>2120000</v>
      </c>
      <c r="E1487" s="2" t="s">
        <v>505</v>
      </c>
      <c r="F1487" s="2" t="str">
        <f t="shared" si="46"/>
        <v>5334022120000</v>
      </c>
      <c r="G1487" s="2" t="s">
        <v>212</v>
      </c>
      <c r="H1487" s="4">
        <v>0</v>
      </c>
      <c r="I1487" s="4">
        <v>0</v>
      </c>
      <c r="J1487" s="4">
        <v>0</v>
      </c>
      <c r="K1487" s="4">
        <v>2.4700000000000002</v>
      </c>
      <c r="L1487" s="4">
        <v>2.4700000000000002</v>
      </c>
      <c r="M1487" s="4">
        <v>2.4700000000000002</v>
      </c>
      <c r="N1487" s="4">
        <v>0</v>
      </c>
      <c r="O1487" s="4">
        <v>-2.4700000000000002</v>
      </c>
      <c r="P1487">
        <f>INDEX(Full1!J:J,MATCH(F1487,Full1!D:D,0))</f>
        <v>2.4700000000000002</v>
      </c>
      <c r="Q1487" s="6">
        <f t="shared" si="47"/>
        <v>0</v>
      </c>
    </row>
    <row r="1488" spans="1:17" hidden="1" x14ac:dyDescent="0.25">
      <c r="A1488" s="2">
        <v>5</v>
      </c>
      <c r="B1488" s="2">
        <v>33402</v>
      </c>
      <c r="C1488" s="2" t="s">
        <v>507</v>
      </c>
      <c r="D1488" s="2">
        <v>4490001</v>
      </c>
      <c r="E1488" s="2" t="s">
        <v>507</v>
      </c>
      <c r="F1488" s="2" t="str">
        <f t="shared" si="46"/>
        <v>5334024490001</v>
      </c>
      <c r="G1488" s="2" t="s">
        <v>282</v>
      </c>
      <c r="H1488" s="4">
        <v>171000</v>
      </c>
      <c r="I1488" s="4">
        <v>0</v>
      </c>
      <c r="J1488" s="4">
        <v>171000</v>
      </c>
      <c r="K1488" s="4">
        <v>171000</v>
      </c>
      <c r="L1488" s="4">
        <v>171000</v>
      </c>
      <c r="M1488" s="4">
        <v>171000</v>
      </c>
      <c r="N1488" s="4">
        <v>0</v>
      </c>
      <c r="O1488" s="4">
        <v>0</v>
      </c>
      <c r="P1488">
        <f>INDEX(Full1!J:J,MATCH(F1488,Full1!D:D,0))</f>
        <v>171000</v>
      </c>
      <c r="Q1488" s="6">
        <f t="shared" si="47"/>
        <v>0</v>
      </c>
    </row>
    <row r="1489" spans="1:17" hidden="1" x14ac:dyDescent="0.25">
      <c r="A1489" s="2">
        <v>5</v>
      </c>
      <c r="B1489" s="2">
        <v>33402</v>
      </c>
      <c r="C1489" s="2" t="s">
        <v>507</v>
      </c>
      <c r="D1489" s="2">
        <v>4490002</v>
      </c>
      <c r="E1489" s="2" t="s">
        <v>507</v>
      </c>
      <c r="F1489" s="2" t="str">
        <f t="shared" si="46"/>
        <v>5334024490002</v>
      </c>
      <c r="G1489" s="2" t="s">
        <v>283</v>
      </c>
      <c r="H1489" s="4">
        <v>45000</v>
      </c>
      <c r="I1489" s="4">
        <v>0</v>
      </c>
      <c r="J1489" s="4">
        <v>45000</v>
      </c>
      <c r="K1489" s="4">
        <v>45000</v>
      </c>
      <c r="L1489" s="4">
        <v>45000</v>
      </c>
      <c r="M1489" s="4">
        <v>45000</v>
      </c>
      <c r="N1489" s="4">
        <v>0</v>
      </c>
      <c r="O1489" s="4">
        <v>0</v>
      </c>
      <c r="P1489">
        <f>INDEX(Full1!J:J,MATCH(F1489,Full1!D:D,0))</f>
        <v>45000</v>
      </c>
      <c r="Q1489" s="6">
        <f t="shared" si="47"/>
        <v>0</v>
      </c>
    </row>
    <row r="1490" spans="1:17" hidden="1" x14ac:dyDescent="0.25">
      <c r="A1490" s="2">
        <v>5</v>
      </c>
      <c r="B1490" s="2">
        <v>33700</v>
      </c>
      <c r="C1490" s="2" t="s">
        <v>505</v>
      </c>
      <c r="D1490" s="2">
        <v>2260900</v>
      </c>
      <c r="E1490" s="2" t="s">
        <v>505</v>
      </c>
      <c r="F1490" s="2" t="str">
        <f t="shared" si="46"/>
        <v>5337002260900</v>
      </c>
      <c r="G1490" s="2" t="s">
        <v>284</v>
      </c>
      <c r="H1490" s="4">
        <v>2000</v>
      </c>
      <c r="I1490" s="4">
        <v>0</v>
      </c>
      <c r="J1490" s="4">
        <v>2000</v>
      </c>
      <c r="K1490" s="4">
        <v>0</v>
      </c>
      <c r="L1490" s="4">
        <v>0</v>
      </c>
      <c r="M1490" s="4">
        <v>0</v>
      </c>
      <c r="N1490" s="4">
        <v>0</v>
      </c>
      <c r="O1490" s="4">
        <v>2000</v>
      </c>
      <c r="P1490">
        <f>INDEX(Full1!J:J,MATCH(F1490,Full1!D:D,0))</f>
        <v>0</v>
      </c>
      <c r="Q1490" s="6">
        <f t="shared" si="47"/>
        <v>0</v>
      </c>
    </row>
    <row r="1491" spans="1:17" x14ac:dyDescent="0.25">
      <c r="A1491" s="2">
        <v>5</v>
      </c>
      <c r="B1491" s="2">
        <v>33700</v>
      </c>
      <c r="C1491" s="2" t="s">
        <v>506</v>
      </c>
      <c r="D1491" s="2">
        <v>6320037</v>
      </c>
      <c r="E1491" s="2" t="s">
        <v>506</v>
      </c>
      <c r="F1491" s="2" t="str">
        <f t="shared" si="46"/>
        <v>5337006320037</v>
      </c>
      <c r="G1491" s="2" t="s">
        <v>285</v>
      </c>
      <c r="H1491" s="4">
        <v>3000</v>
      </c>
      <c r="I1491" s="4">
        <v>0</v>
      </c>
      <c r="J1491" s="4">
        <v>3000</v>
      </c>
      <c r="K1491" s="4">
        <v>413.81</v>
      </c>
      <c r="L1491" s="4">
        <v>413.81</v>
      </c>
      <c r="M1491" s="4">
        <v>413.81</v>
      </c>
      <c r="N1491" s="4">
        <v>0</v>
      </c>
      <c r="O1491" s="4">
        <v>2586.19</v>
      </c>
      <c r="P1491">
        <f>INDEX(Full1!J:J,MATCH(F1491,Full1!D:D,0))</f>
        <v>413.81</v>
      </c>
      <c r="Q1491" s="6">
        <f t="shared" si="47"/>
        <v>0</v>
      </c>
    </row>
    <row r="1492" spans="1:17" x14ac:dyDescent="0.25">
      <c r="A1492" s="2">
        <v>5</v>
      </c>
      <c r="B1492" s="2">
        <v>33700</v>
      </c>
      <c r="C1492" s="2" t="s">
        <v>506</v>
      </c>
      <c r="D1492" s="2">
        <v>6330000</v>
      </c>
      <c r="E1492" s="2" t="s">
        <v>506</v>
      </c>
      <c r="F1492" s="2" t="str">
        <f t="shared" si="46"/>
        <v>5337006330000</v>
      </c>
      <c r="G1492" s="2" t="s">
        <v>286</v>
      </c>
      <c r="H1492" s="4">
        <v>0</v>
      </c>
      <c r="I1492" s="4">
        <v>0</v>
      </c>
      <c r="J1492" s="4">
        <v>0</v>
      </c>
      <c r="K1492" s="4">
        <v>3472.1</v>
      </c>
      <c r="L1492" s="4">
        <v>3472.1</v>
      </c>
      <c r="M1492" s="4">
        <v>3472.1</v>
      </c>
      <c r="N1492" s="4">
        <v>0</v>
      </c>
      <c r="O1492" s="4">
        <v>-3472.1</v>
      </c>
      <c r="P1492">
        <f>INDEX(Full1!J:J,MATCH(F1492,Full1!D:D,0))</f>
        <v>3472.1</v>
      </c>
      <c r="Q1492" s="6">
        <f t="shared" si="47"/>
        <v>0</v>
      </c>
    </row>
    <row r="1493" spans="1:17" hidden="1" x14ac:dyDescent="0.25">
      <c r="A1493" s="2">
        <v>5</v>
      </c>
      <c r="B1493" s="2">
        <v>33701</v>
      </c>
      <c r="C1493" s="2" t="s">
        <v>505</v>
      </c>
      <c r="D1493" s="2">
        <v>2120000</v>
      </c>
      <c r="E1493" s="2" t="s">
        <v>505</v>
      </c>
      <c r="F1493" s="2" t="str">
        <f t="shared" si="46"/>
        <v>5337012120000</v>
      </c>
      <c r="G1493" s="2" t="s">
        <v>212</v>
      </c>
      <c r="H1493" s="4">
        <v>0</v>
      </c>
      <c r="I1493" s="4">
        <v>0</v>
      </c>
      <c r="J1493" s="4">
        <v>0</v>
      </c>
      <c r="K1493" s="4">
        <v>60.69</v>
      </c>
      <c r="L1493" s="4">
        <v>60.69</v>
      </c>
      <c r="M1493" s="4">
        <v>60.69</v>
      </c>
      <c r="N1493" s="4">
        <v>0</v>
      </c>
      <c r="O1493" s="4">
        <v>-60.69</v>
      </c>
      <c r="P1493">
        <f>INDEX(Full1!J:J,MATCH(F1493,Full1!D:D,0))</f>
        <v>60.69</v>
      </c>
      <c r="Q1493" s="6">
        <f t="shared" si="47"/>
        <v>0</v>
      </c>
    </row>
    <row r="1494" spans="1:17" hidden="1" x14ac:dyDescent="0.25">
      <c r="A1494" s="2">
        <v>5</v>
      </c>
      <c r="B1494" s="2">
        <v>33701</v>
      </c>
      <c r="C1494" s="2" t="s">
        <v>505</v>
      </c>
      <c r="D1494" s="2">
        <v>2260901</v>
      </c>
      <c r="E1494" s="2" t="s">
        <v>505</v>
      </c>
      <c r="F1494" s="2" t="str">
        <f t="shared" si="46"/>
        <v>5337012260901</v>
      </c>
      <c r="G1494" s="2" t="s">
        <v>230</v>
      </c>
      <c r="H1494" s="4">
        <v>32000</v>
      </c>
      <c r="I1494" s="4">
        <v>15430.5</v>
      </c>
      <c r="J1494" s="4">
        <v>47430.5</v>
      </c>
      <c r="K1494" s="4">
        <v>43852.73</v>
      </c>
      <c r="L1494" s="4">
        <v>43460.23</v>
      </c>
      <c r="M1494" s="4">
        <v>43460.23</v>
      </c>
      <c r="N1494" s="4">
        <v>0</v>
      </c>
      <c r="O1494" s="4">
        <v>3970.27</v>
      </c>
      <c r="P1494">
        <f>INDEX(Full1!J:J,MATCH(F1494,Full1!D:D,0))</f>
        <v>44180.37</v>
      </c>
      <c r="Q1494" s="6">
        <f t="shared" si="47"/>
        <v>-720.13999999999942</v>
      </c>
    </row>
    <row r="1495" spans="1:17" hidden="1" x14ac:dyDescent="0.25">
      <c r="A1495" s="2">
        <v>5</v>
      </c>
      <c r="B1495" s="2">
        <v>33701</v>
      </c>
      <c r="C1495" s="2" t="s">
        <v>505</v>
      </c>
      <c r="D1495" s="2">
        <v>2279956</v>
      </c>
      <c r="E1495" s="2" t="s">
        <v>505</v>
      </c>
      <c r="F1495" s="2" t="str">
        <f t="shared" si="46"/>
        <v>5337012279956</v>
      </c>
      <c r="G1495" s="2" t="s">
        <v>287</v>
      </c>
      <c r="H1495" s="4">
        <v>1000</v>
      </c>
      <c r="I1495" s="4">
        <v>0</v>
      </c>
      <c r="J1495" s="4">
        <v>1000</v>
      </c>
      <c r="K1495" s="4">
        <v>0</v>
      </c>
      <c r="L1495" s="4">
        <v>0</v>
      </c>
      <c r="M1495" s="4">
        <v>0</v>
      </c>
      <c r="N1495" s="4">
        <v>0</v>
      </c>
      <c r="O1495" s="4">
        <v>1000</v>
      </c>
      <c r="P1495">
        <f>INDEX(Full1!J:J,MATCH(F1495,Full1!D:D,0))</f>
        <v>0</v>
      </c>
      <c r="Q1495" s="6">
        <f t="shared" si="47"/>
        <v>0</v>
      </c>
    </row>
    <row r="1496" spans="1:17" hidden="1" x14ac:dyDescent="0.25">
      <c r="A1496" s="2">
        <v>5</v>
      </c>
      <c r="B1496" s="2">
        <v>33701</v>
      </c>
      <c r="C1496" s="2" t="s">
        <v>505</v>
      </c>
      <c r="D1496" s="2">
        <v>2312000</v>
      </c>
      <c r="E1496" s="2" t="s">
        <v>505</v>
      </c>
      <c r="F1496" s="2" t="str">
        <f t="shared" si="46"/>
        <v>5337012312000</v>
      </c>
      <c r="G1496" s="2" t="s">
        <v>73</v>
      </c>
      <c r="H1496" s="4">
        <v>100</v>
      </c>
      <c r="I1496" s="4">
        <v>0</v>
      </c>
      <c r="J1496" s="4">
        <v>100</v>
      </c>
      <c r="K1496" s="4">
        <v>0</v>
      </c>
      <c r="L1496" s="4">
        <v>0</v>
      </c>
      <c r="M1496" s="4">
        <v>0</v>
      </c>
      <c r="N1496" s="4">
        <v>0</v>
      </c>
      <c r="O1496" s="4">
        <v>100</v>
      </c>
      <c r="P1496">
        <f>INDEX(Full1!J:J,MATCH(F1496,Full1!D:D,0))</f>
        <v>0</v>
      </c>
      <c r="Q1496" s="6">
        <f t="shared" si="47"/>
        <v>0</v>
      </c>
    </row>
    <row r="1497" spans="1:17" hidden="1" x14ac:dyDescent="0.25">
      <c r="A1497" s="2">
        <v>5</v>
      </c>
      <c r="B1497" s="2">
        <v>33800</v>
      </c>
      <c r="C1497" s="2" t="s">
        <v>505</v>
      </c>
      <c r="D1497" s="2">
        <v>2090002</v>
      </c>
      <c r="E1497" s="2" t="s">
        <v>505</v>
      </c>
      <c r="F1497" s="2" t="str">
        <f t="shared" si="46"/>
        <v>5338002090002</v>
      </c>
      <c r="G1497" s="2" t="s">
        <v>94</v>
      </c>
      <c r="H1497" s="4">
        <v>4000</v>
      </c>
      <c r="I1497" s="4">
        <v>0</v>
      </c>
      <c r="J1497" s="4">
        <v>4000</v>
      </c>
      <c r="K1497" s="4">
        <v>5514.37</v>
      </c>
      <c r="L1497" s="4">
        <v>5410.63</v>
      </c>
      <c r="M1497" s="4">
        <v>5410.63</v>
      </c>
      <c r="N1497" s="4">
        <v>0</v>
      </c>
      <c r="O1497" s="4">
        <v>-1410.63</v>
      </c>
      <c r="P1497">
        <f>INDEX(Full1!J:J,MATCH(F1497,Full1!D:D,0))</f>
        <v>5410.63</v>
      </c>
      <c r="Q1497" s="6">
        <f t="shared" si="47"/>
        <v>0</v>
      </c>
    </row>
    <row r="1498" spans="1:17" hidden="1" x14ac:dyDescent="0.25">
      <c r="A1498" s="2">
        <v>5</v>
      </c>
      <c r="B1498" s="2">
        <v>33800</v>
      </c>
      <c r="C1498" s="2" t="s">
        <v>505</v>
      </c>
      <c r="D1498" s="2">
        <v>2260903</v>
      </c>
      <c r="E1498" s="2" t="s">
        <v>505</v>
      </c>
      <c r="F1498" s="2" t="str">
        <f t="shared" si="46"/>
        <v>5338002260903</v>
      </c>
      <c r="G1498" s="2" t="s">
        <v>288</v>
      </c>
      <c r="H1498" s="4">
        <v>20750</v>
      </c>
      <c r="I1498" s="4">
        <v>0</v>
      </c>
      <c r="J1498" s="4">
        <v>20750</v>
      </c>
      <c r="K1498" s="4">
        <v>20750</v>
      </c>
      <c r="L1498" s="4">
        <v>20750</v>
      </c>
      <c r="M1498" s="4">
        <v>20750</v>
      </c>
      <c r="N1498" s="4">
        <v>0</v>
      </c>
      <c r="O1498" s="4">
        <v>0</v>
      </c>
      <c r="P1498">
        <f>INDEX(Full1!J:J,MATCH(F1498,Full1!D:D,0))</f>
        <v>20750</v>
      </c>
      <c r="Q1498" s="6">
        <f t="shared" si="47"/>
        <v>0</v>
      </c>
    </row>
    <row r="1499" spans="1:17" hidden="1" x14ac:dyDescent="0.25">
      <c r="A1499" s="2">
        <v>5</v>
      </c>
      <c r="B1499" s="2">
        <v>33800</v>
      </c>
      <c r="C1499" s="2" t="s">
        <v>505</v>
      </c>
      <c r="D1499" s="2">
        <v>2260905</v>
      </c>
      <c r="E1499" s="2" t="s">
        <v>505</v>
      </c>
      <c r="F1499" s="2" t="str">
        <f t="shared" si="46"/>
        <v>5338002260905</v>
      </c>
      <c r="G1499" s="2" t="s">
        <v>289</v>
      </c>
      <c r="H1499" s="4">
        <v>33000</v>
      </c>
      <c r="I1499" s="4">
        <v>0</v>
      </c>
      <c r="J1499" s="4">
        <v>33000</v>
      </c>
      <c r="K1499" s="4">
        <v>31121.19</v>
      </c>
      <c r="L1499" s="4">
        <v>31121.19</v>
      </c>
      <c r="M1499" s="4">
        <v>31121.19</v>
      </c>
      <c r="N1499" s="4">
        <v>0</v>
      </c>
      <c r="O1499" s="4">
        <v>1878.81</v>
      </c>
      <c r="P1499">
        <f>INDEX(Full1!J:J,MATCH(F1499,Full1!D:D,0))</f>
        <v>31121.19</v>
      </c>
      <c r="Q1499" s="6">
        <f t="shared" si="47"/>
        <v>0</v>
      </c>
    </row>
    <row r="1500" spans="1:17" hidden="1" x14ac:dyDescent="0.25">
      <c r="A1500" s="2">
        <v>5</v>
      </c>
      <c r="B1500" s="2">
        <v>33800</v>
      </c>
      <c r="C1500" s="2" t="s">
        <v>505</v>
      </c>
      <c r="D1500" s="2">
        <v>2260906</v>
      </c>
      <c r="E1500" s="2" t="s">
        <v>505</v>
      </c>
      <c r="F1500" s="2" t="str">
        <f t="shared" si="46"/>
        <v>5338002260906</v>
      </c>
      <c r="G1500" s="2" t="s">
        <v>290</v>
      </c>
      <c r="H1500" s="4">
        <v>55000</v>
      </c>
      <c r="I1500" s="4">
        <v>0</v>
      </c>
      <c r="J1500" s="4">
        <v>55000</v>
      </c>
      <c r="K1500" s="4">
        <v>56411.63</v>
      </c>
      <c r="L1500" s="4">
        <v>56333.63</v>
      </c>
      <c r="M1500" s="4">
        <v>56333.63</v>
      </c>
      <c r="N1500" s="4">
        <v>0</v>
      </c>
      <c r="O1500" s="4">
        <v>-1333.63</v>
      </c>
      <c r="P1500">
        <f>INDEX(Full1!J:J,MATCH(F1500,Full1!D:D,0))</f>
        <v>56333.63</v>
      </c>
      <c r="Q1500" s="6">
        <f t="shared" si="47"/>
        <v>0</v>
      </c>
    </row>
    <row r="1501" spans="1:17" hidden="1" x14ac:dyDescent="0.25">
      <c r="A1501" s="2">
        <v>5</v>
      </c>
      <c r="B1501" s="2">
        <v>33800</v>
      </c>
      <c r="C1501" s="2" t="s">
        <v>505</v>
      </c>
      <c r="D1501" s="2">
        <v>2260908</v>
      </c>
      <c r="E1501" s="2" t="s">
        <v>505</v>
      </c>
      <c r="F1501" s="2" t="str">
        <f t="shared" si="46"/>
        <v>5338002260908</v>
      </c>
      <c r="G1501" s="2" t="s">
        <v>291</v>
      </c>
      <c r="H1501" s="4">
        <v>22000</v>
      </c>
      <c r="I1501" s="4">
        <v>0</v>
      </c>
      <c r="J1501" s="4">
        <v>22000</v>
      </c>
      <c r="K1501" s="4">
        <v>40351.03</v>
      </c>
      <c r="L1501" s="4">
        <v>40010.75</v>
      </c>
      <c r="M1501" s="4">
        <v>40010.75</v>
      </c>
      <c r="N1501" s="4">
        <v>0</v>
      </c>
      <c r="O1501" s="4">
        <v>-18010.75</v>
      </c>
      <c r="P1501">
        <f>INDEX(Full1!J:J,MATCH(F1501,Full1!D:D,0))</f>
        <v>40010.75</v>
      </c>
      <c r="Q1501" s="6">
        <f t="shared" si="47"/>
        <v>0</v>
      </c>
    </row>
    <row r="1502" spans="1:17" hidden="1" x14ac:dyDescent="0.25">
      <c r="A1502" s="2">
        <v>5</v>
      </c>
      <c r="B1502" s="2">
        <v>33800</v>
      </c>
      <c r="C1502" s="2" t="s">
        <v>505</v>
      </c>
      <c r="D1502" s="2">
        <v>2260909</v>
      </c>
      <c r="E1502" s="2" t="s">
        <v>505</v>
      </c>
      <c r="F1502" s="2" t="str">
        <f t="shared" si="46"/>
        <v>5338002260909</v>
      </c>
      <c r="G1502" s="2" t="s">
        <v>292</v>
      </c>
      <c r="H1502" s="4">
        <v>16360</v>
      </c>
      <c r="I1502" s="4">
        <v>0</v>
      </c>
      <c r="J1502" s="4">
        <v>16360</v>
      </c>
      <c r="K1502" s="4">
        <v>0</v>
      </c>
      <c r="L1502" s="4">
        <v>0</v>
      </c>
      <c r="M1502" s="4">
        <v>0</v>
      </c>
      <c r="N1502" s="4">
        <v>0</v>
      </c>
      <c r="O1502" s="4">
        <v>16360</v>
      </c>
      <c r="P1502">
        <f>INDEX(Full1!J:J,MATCH(F1502,Full1!D:D,0))</f>
        <v>0</v>
      </c>
      <c r="Q1502" s="6">
        <f t="shared" si="47"/>
        <v>0</v>
      </c>
    </row>
    <row r="1503" spans="1:17" hidden="1" x14ac:dyDescent="0.25">
      <c r="A1503" s="2">
        <v>5</v>
      </c>
      <c r="B1503" s="2">
        <v>33800</v>
      </c>
      <c r="C1503" s="2" t="s">
        <v>505</v>
      </c>
      <c r="D1503" s="2">
        <v>2270101</v>
      </c>
      <c r="E1503" s="2" t="s">
        <v>505</v>
      </c>
      <c r="F1503" s="2" t="str">
        <f t="shared" si="46"/>
        <v>5338002270101</v>
      </c>
      <c r="G1503" s="2" t="s">
        <v>66</v>
      </c>
      <c r="H1503" s="4">
        <v>9000</v>
      </c>
      <c r="I1503" s="4">
        <v>2386.6999999999998</v>
      </c>
      <c r="J1503" s="4">
        <v>11386.7</v>
      </c>
      <c r="K1503" s="4">
        <v>11769.75</v>
      </c>
      <c r="L1503" s="4">
        <v>11599.77</v>
      </c>
      <c r="M1503" s="4">
        <v>11599.77</v>
      </c>
      <c r="N1503" s="4">
        <v>0</v>
      </c>
      <c r="O1503" s="4">
        <v>-213.07</v>
      </c>
      <c r="P1503">
        <f>INDEX(Full1!J:J,MATCH(F1503,Full1!D:D,0))</f>
        <v>11619.77</v>
      </c>
      <c r="Q1503" s="6">
        <f t="shared" si="47"/>
        <v>-20</v>
      </c>
    </row>
    <row r="1504" spans="1:17" hidden="1" x14ac:dyDescent="0.25">
      <c r="A1504" s="2">
        <v>5</v>
      </c>
      <c r="B1504" s="2">
        <v>33800</v>
      </c>
      <c r="C1504" s="2" t="s">
        <v>505</v>
      </c>
      <c r="D1504" s="2">
        <v>2270600</v>
      </c>
      <c r="E1504" s="2" t="s">
        <v>505</v>
      </c>
      <c r="F1504" s="2" t="str">
        <f t="shared" si="46"/>
        <v>5338002270600</v>
      </c>
      <c r="G1504" s="2" t="s">
        <v>67</v>
      </c>
      <c r="H1504" s="4">
        <v>500</v>
      </c>
      <c r="I1504" s="4">
        <v>0</v>
      </c>
      <c r="J1504" s="4">
        <v>500</v>
      </c>
      <c r="K1504" s="4">
        <v>0</v>
      </c>
      <c r="L1504" s="4">
        <v>0</v>
      </c>
      <c r="M1504" s="4">
        <v>0</v>
      </c>
      <c r="N1504" s="4">
        <v>0</v>
      </c>
      <c r="O1504" s="4">
        <v>500</v>
      </c>
      <c r="P1504">
        <f>INDEX(Full1!J:J,MATCH(F1504,Full1!D:D,0))</f>
        <v>0</v>
      </c>
      <c r="Q1504" s="6">
        <f t="shared" si="47"/>
        <v>0</v>
      </c>
    </row>
    <row r="1505" spans="1:17" hidden="1" x14ac:dyDescent="0.25">
      <c r="A1505" s="2">
        <v>5</v>
      </c>
      <c r="B1505" s="2">
        <v>33800</v>
      </c>
      <c r="C1505" s="2" t="s">
        <v>505</v>
      </c>
      <c r="D1505" s="2">
        <v>2279927</v>
      </c>
      <c r="E1505" s="2" t="s">
        <v>505</v>
      </c>
      <c r="F1505" s="2" t="str">
        <f t="shared" si="46"/>
        <v>5338002279927</v>
      </c>
      <c r="G1505" s="2" t="s">
        <v>293</v>
      </c>
      <c r="H1505" s="4">
        <v>4200</v>
      </c>
      <c r="I1505" s="4">
        <v>0</v>
      </c>
      <c r="J1505" s="4">
        <v>4200</v>
      </c>
      <c r="K1505" s="4">
        <v>3869</v>
      </c>
      <c r="L1505" s="4">
        <v>3869</v>
      </c>
      <c r="M1505" s="4">
        <v>3869</v>
      </c>
      <c r="N1505" s="4">
        <v>0</v>
      </c>
      <c r="O1505" s="4">
        <v>331</v>
      </c>
      <c r="P1505">
        <f>INDEX(Full1!J:J,MATCH(F1505,Full1!D:D,0))</f>
        <v>3869</v>
      </c>
      <c r="Q1505" s="6">
        <f t="shared" si="47"/>
        <v>0</v>
      </c>
    </row>
    <row r="1506" spans="1:17" hidden="1" x14ac:dyDescent="0.25">
      <c r="A1506" s="2">
        <v>5</v>
      </c>
      <c r="B1506" s="2">
        <v>33800</v>
      </c>
      <c r="C1506" s="2" t="s">
        <v>505</v>
      </c>
      <c r="D1506" s="2">
        <v>2279956</v>
      </c>
      <c r="E1506" s="2" t="s">
        <v>505</v>
      </c>
      <c r="F1506" s="2" t="str">
        <f t="shared" si="46"/>
        <v>5338002279956</v>
      </c>
      <c r="G1506" s="2" t="s">
        <v>287</v>
      </c>
      <c r="H1506" s="4">
        <v>3500</v>
      </c>
      <c r="I1506" s="4">
        <v>0</v>
      </c>
      <c r="J1506" s="4">
        <v>3500</v>
      </c>
      <c r="K1506" s="4">
        <v>6196.34</v>
      </c>
      <c r="L1506" s="4">
        <v>6196.34</v>
      </c>
      <c r="M1506" s="4">
        <v>6196.34</v>
      </c>
      <c r="N1506" s="4">
        <v>0</v>
      </c>
      <c r="O1506" s="4">
        <v>-2696.34</v>
      </c>
      <c r="P1506">
        <f>INDEX(Full1!J:J,MATCH(F1506,Full1!D:D,0))</f>
        <v>6196.34</v>
      </c>
      <c r="Q1506" s="6">
        <f t="shared" si="47"/>
        <v>0</v>
      </c>
    </row>
    <row r="1507" spans="1:17" hidden="1" x14ac:dyDescent="0.25">
      <c r="A1507" s="2">
        <v>5</v>
      </c>
      <c r="B1507" s="2">
        <v>92400</v>
      </c>
      <c r="C1507" s="2" t="s">
        <v>505</v>
      </c>
      <c r="D1507" s="2">
        <v>2260201</v>
      </c>
      <c r="E1507" s="2" t="s">
        <v>505</v>
      </c>
      <c r="F1507" s="2" t="str">
        <f t="shared" si="46"/>
        <v>5924002260201</v>
      </c>
      <c r="G1507" s="2" t="s">
        <v>62</v>
      </c>
      <c r="H1507" s="4">
        <v>200</v>
      </c>
      <c r="I1507" s="4">
        <v>0</v>
      </c>
      <c r="J1507" s="4">
        <v>200</v>
      </c>
      <c r="K1507" s="4">
        <v>65.34</v>
      </c>
      <c r="L1507" s="4">
        <v>65.34</v>
      </c>
      <c r="M1507" s="4">
        <v>65.34</v>
      </c>
      <c r="N1507" s="4">
        <v>0</v>
      </c>
      <c r="O1507" s="4">
        <v>134.66</v>
      </c>
      <c r="P1507">
        <f>INDEX(Full1!J:J,MATCH(F1507,Full1!D:D,0))</f>
        <v>65.34</v>
      </c>
      <c r="Q1507" s="6">
        <f t="shared" si="47"/>
        <v>0</v>
      </c>
    </row>
    <row r="1508" spans="1:17" hidden="1" x14ac:dyDescent="0.25">
      <c r="A1508" s="2">
        <v>5</v>
      </c>
      <c r="B1508" s="2">
        <v>92400</v>
      </c>
      <c r="C1508" s="2" t="s">
        <v>505</v>
      </c>
      <c r="D1508" s="2">
        <v>2260900</v>
      </c>
      <c r="E1508" s="2" t="s">
        <v>505</v>
      </c>
      <c r="F1508" s="2" t="str">
        <f t="shared" si="46"/>
        <v>5924002260900</v>
      </c>
      <c r="G1508" s="2" t="s">
        <v>294</v>
      </c>
      <c r="H1508" s="4">
        <v>1500</v>
      </c>
      <c r="I1508" s="4">
        <v>0</v>
      </c>
      <c r="J1508" s="4">
        <v>1500</v>
      </c>
      <c r="K1508" s="4">
        <v>713.22</v>
      </c>
      <c r="L1508" s="4">
        <v>713.22</v>
      </c>
      <c r="M1508" s="4">
        <v>713.22</v>
      </c>
      <c r="N1508" s="4">
        <v>0</v>
      </c>
      <c r="O1508" s="4">
        <v>786.78</v>
      </c>
      <c r="P1508">
        <f>INDEX(Full1!J:J,MATCH(F1508,Full1!D:D,0))</f>
        <v>713.22</v>
      </c>
      <c r="Q1508" s="6">
        <f t="shared" si="47"/>
        <v>0</v>
      </c>
    </row>
    <row r="1509" spans="1:17" hidden="1" x14ac:dyDescent="0.25">
      <c r="A1509" s="2">
        <v>5</v>
      </c>
      <c r="B1509" s="2">
        <v>92400</v>
      </c>
      <c r="C1509" s="2" t="s">
        <v>505</v>
      </c>
      <c r="D1509" s="2">
        <v>2260904</v>
      </c>
      <c r="E1509" s="2" t="s">
        <v>505</v>
      </c>
      <c r="F1509" s="2" t="str">
        <f t="shared" si="46"/>
        <v>5924002260904</v>
      </c>
      <c r="G1509" s="2" t="s">
        <v>295</v>
      </c>
      <c r="H1509" s="4">
        <v>0</v>
      </c>
      <c r="I1509" s="4">
        <v>4114</v>
      </c>
      <c r="J1509" s="4">
        <v>4114</v>
      </c>
      <c r="K1509" s="4">
        <v>4114</v>
      </c>
      <c r="L1509" s="4">
        <v>4114</v>
      </c>
      <c r="M1509" s="4">
        <v>4114</v>
      </c>
      <c r="N1509" s="4">
        <v>0</v>
      </c>
      <c r="O1509" s="4">
        <v>0</v>
      </c>
      <c r="P1509">
        <f>INDEX(Full1!J:J,MATCH(F1509,Full1!D:D,0))</f>
        <v>4114</v>
      </c>
      <c r="Q1509" s="6">
        <f t="shared" si="47"/>
        <v>0</v>
      </c>
    </row>
    <row r="1510" spans="1:17" hidden="1" x14ac:dyDescent="0.25">
      <c r="A1510" s="2">
        <v>5</v>
      </c>
      <c r="B1510" s="2">
        <v>92400</v>
      </c>
      <c r="C1510" s="2" t="s">
        <v>505</v>
      </c>
      <c r="D1510" s="2">
        <v>2269910</v>
      </c>
      <c r="E1510" s="2" t="s">
        <v>505</v>
      </c>
      <c r="F1510" s="2" t="str">
        <f t="shared" si="46"/>
        <v>5924002269910</v>
      </c>
      <c r="G1510" s="2" t="s">
        <v>296</v>
      </c>
      <c r="H1510" s="4">
        <v>100</v>
      </c>
      <c r="I1510" s="4">
        <v>0</v>
      </c>
      <c r="J1510" s="4">
        <v>100</v>
      </c>
      <c r="K1510" s="4">
        <v>0</v>
      </c>
      <c r="L1510" s="4">
        <v>0</v>
      </c>
      <c r="M1510" s="4">
        <v>0</v>
      </c>
      <c r="N1510" s="4">
        <v>0</v>
      </c>
      <c r="O1510" s="4">
        <v>100</v>
      </c>
      <c r="P1510">
        <f>INDEX(Full1!J:J,MATCH(F1510,Full1!D:D,0))</f>
        <v>0</v>
      </c>
      <c r="Q1510" s="6">
        <f t="shared" si="47"/>
        <v>0</v>
      </c>
    </row>
    <row r="1511" spans="1:17" hidden="1" x14ac:dyDescent="0.25">
      <c r="A1511" s="2">
        <v>5</v>
      </c>
      <c r="B1511" s="2">
        <v>92400</v>
      </c>
      <c r="C1511" s="2" t="s">
        <v>505</v>
      </c>
      <c r="D1511" s="2">
        <v>2279900</v>
      </c>
      <c r="E1511" s="2" t="s">
        <v>505</v>
      </c>
      <c r="F1511" s="2" t="str">
        <f t="shared" si="46"/>
        <v>5924002279900</v>
      </c>
      <c r="G1511" s="2" t="s">
        <v>68</v>
      </c>
      <c r="H1511" s="4">
        <v>1000</v>
      </c>
      <c r="I1511" s="4">
        <v>0</v>
      </c>
      <c r="J1511" s="4">
        <v>1000</v>
      </c>
      <c r="K1511" s="4">
        <v>0</v>
      </c>
      <c r="L1511" s="4">
        <v>0</v>
      </c>
      <c r="M1511" s="4">
        <v>0</v>
      </c>
      <c r="N1511" s="4">
        <v>0</v>
      </c>
      <c r="O1511" s="4">
        <v>1000</v>
      </c>
      <c r="P1511">
        <f>INDEX(Full1!J:J,MATCH(F1511,Full1!D:D,0))</f>
        <v>0</v>
      </c>
      <c r="Q1511" s="6">
        <f t="shared" si="47"/>
        <v>0</v>
      </c>
    </row>
    <row r="1512" spans="1:17" hidden="1" x14ac:dyDescent="0.25">
      <c r="A1512" s="2">
        <v>5</v>
      </c>
      <c r="B1512" s="2">
        <v>92400</v>
      </c>
      <c r="C1512" s="2" t="s">
        <v>505</v>
      </c>
      <c r="D1512" s="2">
        <v>2279902</v>
      </c>
      <c r="E1512" s="2" t="s">
        <v>505</v>
      </c>
      <c r="F1512" s="2" t="str">
        <f t="shared" si="46"/>
        <v>5924002279902</v>
      </c>
      <c r="G1512" s="2" t="s">
        <v>297</v>
      </c>
      <c r="H1512" s="4">
        <v>12500</v>
      </c>
      <c r="I1512" s="4">
        <v>0</v>
      </c>
      <c r="J1512" s="4">
        <v>12500</v>
      </c>
      <c r="K1512" s="4">
        <v>12717.1</v>
      </c>
      <c r="L1512" s="4">
        <v>0</v>
      </c>
      <c r="M1512" s="4">
        <v>0</v>
      </c>
      <c r="N1512" s="4">
        <v>0</v>
      </c>
      <c r="O1512" s="4">
        <v>12500</v>
      </c>
      <c r="P1512">
        <f>INDEX(Full1!J:J,MATCH(F1512,Full1!D:D,0))</f>
        <v>0</v>
      </c>
      <c r="Q1512" s="6">
        <f t="shared" si="47"/>
        <v>0</v>
      </c>
    </row>
    <row r="1513" spans="1:17" hidden="1" x14ac:dyDescent="0.25">
      <c r="A1513" s="2">
        <v>5</v>
      </c>
      <c r="B1513" s="2">
        <v>92400</v>
      </c>
      <c r="C1513" s="2" t="s">
        <v>505</v>
      </c>
      <c r="D1513" s="2">
        <v>2302000</v>
      </c>
      <c r="E1513" s="2" t="s">
        <v>505</v>
      </c>
      <c r="F1513" s="2" t="str">
        <f t="shared" si="46"/>
        <v>5924002302000</v>
      </c>
      <c r="G1513" s="2" t="s">
        <v>72</v>
      </c>
      <c r="H1513" s="4">
        <v>100</v>
      </c>
      <c r="I1513" s="4">
        <v>0</v>
      </c>
      <c r="J1513" s="4">
        <v>100</v>
      </c>
      <c r="K1513" s="4">
        <v>0</v>
      </c>
      <c r="L1513" s="4">
        <v>0</v>
      </c>
      <c r="M1513" s="4">
        <v>0</v>
      </c>
      <c r="N1513" s="4">
        <v>0</v>
      </c>
      <c r="O1513" s="4">
        <v>100</v>
      </c>
      <c r="P1513">
        <f>INDEX(Full1!J:J,MATCH(F1513,Full1!D:D,0))</f>
        <v>0</v>
      </c>
      <c r="Q1513" s="6">
        <f t="shared" si="47"/>
        <v>0</v>
      </c>
    </row>
    <row r="1514" spans="1:17" hidden="1" x14ac:dyDescent="0.25">
      <c r="A1514" s="2">
        <v>5</v>
      </c>
      <c r="B1514" s="2">
        <v>92400</v>
      </c>
      <c r="C1514" s="2" t="s">
        <v>505</v>
      </c>
      <c r="D1514" s="2">
        <v>2312000</v>
      </c>
      <c r="E1514" s="2" t="s">
        <v>505</v>
      </c>
      <c r="F1514" s="2" t="str">
        <f t="shared" si="46"/>
        <v>5924002312000</v>
      </c>
      <c r="G1514" s="2" t="s">
        <v>73</v>
      </c>
      <c r="H1514" s="4">
        <v>100</v>
      </c>
      <c r="I1514" s="4">
        <v>0</v>
      </c>
      <c r="J1514" s="4">
        <v>100</v>
      </c>
      <c r="K1514" s="4">
        <v>0</v>
      </c>
      <c r="L1514" s="4">
        <v>0</v>
      </c>
      <c r="M1514" s="4">
        <v>0</v>
      </c>
      <c r="N1514" s="4">
        <v>0</v>
      </c>
      <c r="O1514" s="4">
        <v>100</v>
      </c>
      <c r="P1514">
        <f>INDEX(Full1!J:J,MATCH(F1514,Full1!D:D,0))</f>
        <v>0</v>
      </c>
      <c r="Q1514" s="6">
        <f t="shared" si="47"/>
        <v>0</v>
      </c>
    </row>
    <row r="1515" spans="1:17" hidden="1" x14ac:dyDescent="0.25">
      <c r="A1515" s="2">
        <v>5</v>
      </c>
      <c r="B1515" s="2">
        <v>92400</v>
      </c>
      <c r="C1515" s="2" t="s">
        <v>507</v>
      </c>
      <c r="D1515" s="2">
        <v>4800032</v>
      </c>
      <c r="E1515" s="2" t="s">
        <v>507</v>
      </c>
      <c r="F1515" s="2" t="str">
        <f t="shared" si="46"/>
        <v>5924004800032</v>
      </c>
      <c r="G1515" s="2" t="s">
        <v>298</v>
      </c>
      <c r="H1515" s="4">
        <v>1000</v>
      </c>
      <c r="I1515" s="4">
        <v>0</v>
      </c>
      <c r="J1515" s="4">
        <v>1000</v>
      </c>
      <c r="K1515" s="4">
        <v>1000</v>
      </c>
      <c r="L1515" s="4">
        <v>0</v>
      </c>
      <c r="M1515" s="4">
        <v>0</v>
      </c>
      <c r="N1515" s="4">
        <v>0</v>
      </c>
      <c r="O1515" s="4">
        <v>1000</v>
      </c>
      <c r="P1515">
        <f>INDEX(Full1!J:J,MATCH(F1515,Full1!D:D,0))</f>
        <v>0</v>
      </c>
      <c r="Q1515" s="6">
        <f t="shared" si="47"/>
        <v>0</v>
      </c>
    </row>
    <row r="1516" spans="1:17" hidden="1" x14ac:dyDescent="0.25">
      <c r="A1516" s="2">
        <v>5</v>
      </c>
      <c r="B1516" s="2">
        <v>92400</v>
      </c>
      <c r="C1516" s="2" t="s">
        <v>507</v>
      </c>
      <c r="D1516" s="2">
        <v>4800033</v>
      </c>
      <c r="E1516" s="2" t="s">
        <v>507</v>
      </c>
      <c r="F1516" s="2" t="str">
        <f t="shared" si="46"/>
        <v>5924004800033</v>
      </c>
      <c r="G1516" s="2" t="s">
        <v>299</v>
      </c>
      <c r="H1516" s="4">
        <v>500</v>
      </c>
      <c r="I1516" s="4">
        <v>0</v>
      </c>
      <c r="J1516" s="4">
        <v>500</v>
      </c>
      <c r="K1516" s="4">
        <v>500</v>
      </c>
      <c r="L1516" s="4">
        <v>400</v>
      </c>
      <c r="M1516" s="4">
        <v>400</v>
      </c>
      <c r="N1516" s="4">
        <v>0</v>
      </c>
      <c r="O1516" s="4">
        <v>100</v>
      </c>
      <c r="P1516">
        <f>INDEX(Full1!J:J,MATCH(F1516,Full1!D:D,0))</f>
        <v>400</v>
      </c>
      <c r="Q1516" s="6">
        <f t="shared" si="47"/>
        <v>0</v>
      </c>
    </row>
    <row r="1517" spans="1:17" hidden="1" x14ac:dyDescent="0.25">
      <c r="A1517" s="2">
        <v>5</v>
      </c>
      <c r="B1517" s="2">
        <v>92400</v>
      </c>
      <c r="C1517" s="2" t="s">
        <v>507</v>
      </c>
      <c r="D1517" s="2">
        <v>4800035</v>
      </c>
      <c r="E1517" s="2" t="s">
        <v>507</v>
      </c>
      <c r="F1517" s="2" t="str">
        <f t="shared" si="46"/>
        <v>5924004800035</v>
      </c>
      <c r="G1517" s="2" t="s">
        <v>300</v>
      </c>
      <c r="H1517" s="4">
        <v>1000</v>
      </c>
      <c r="I1517" s="4">
        <v>0</v>
      </c>
      <c r="J1517" s="4">
        <v>1000</v>
      </c>
      <c r="K1517" s="4">
        <v>1000</v>
      </c>
      <c r="L1517" s="4">
        <v>894.49</v>
      </c>
      <c r="M1517" s="4">
        <v>894.49</v>
      </c>
      <c r="N1517" s="4">
        <v>0</v>
      </c>
      <c r="O1517" s="4">
        <v>105.51</v>
      </c>
      <c r="P1517">
        <f>INDEX(Full1!J:J,MATCH(F1517,Full1!D:D,0))</f>
        <v>894.49</v>
      </c>
      <c r="Q1517" s="6">
        <f t="shared" si="47"/>
        <v>0</v>
      </c>
    </row>
    <row r="1518" spans="1:17" hidden="1" x14ac:dyDescent="0.25">
      <c r="A1518" s="2">
        <v>5</v>
      </c>
      <c r="B1518" s="2">
        <v>92401</v>
      </c>
      <c r="C1518" s="2" t="s">
        <v>505</v>
      </c>
      <c r="D1518" s="2">
        <v>2120001</v>
      </c>
      <c r="E1518" s="2" t="s">
        <v>505</v>
      </c>
      <c r="F1518" s="2" t="str">
        <f t="shared" si="46"/>
        <v>5924012120001</v>
      </c>
      <c r="G1518" s="2" t="s">
        <v>301</v>
      </c>
      <c r="H1518" s="4">
        <v>1000</v>
      </c>
      <c r="I1518" s="4">
        <v>0</v>
      </c>
      <c r="J1518" s="4">
        <v>1000</v>
      </c>
      <c r="K1518" s="4">
        <v>0</v>
      </c>
      <c r="L1518" s="4">
        <v>0</v>
      </c>
      <c r="M1518" s="4">
        <v>0</v>
      </c>
      <c r="N1518" s="4">
        <v>0</v>
      </c>
      <c r="O1518" s="4">
        <v>1000</v>
      </c>
      <c r="P1518">
        <f>INDEX(Full1!J:J,MATCH(F1518,Full1!D:D,0))</f>
        <v>0</v>
      </c>
      <c r="Q1518" s="6">
        <f t="shared" si="47"/>
        <v>0</v>
      </c>
    </row>
    <row r="1519" spans="1:17" hidden="1" x14ac:dyDescent="0.25">
      <c r="A1519" s="2">
        <v>5</v>
      </c>
      <c r="B1519" s="2">
        <v>92401</v>
      </c>
      <c r="C1519" s="2" t="s">
        <v>505</v>
      </c>
      <c r="D1519" s="2">
        <v>2130001</v>
      </c>
      <c r="E1519" s="2" t="s">
        <v>505</v>
      </c>
      <c r="F1519" s="2" t="str">
        <f t="shared" si="46"/>
        <v>5924012130001</v>
      </c>
      <c r="G1519" s="2" t="s">
        <v>74</v>
      </c>
      <c r="H1519" s="4">
        <v>3000</v>
      </c>
      <c r="I1519" s="4">
        <v>77.930000000000007</v>
      </c>
      <c r="J1519" s="4">
        <v>3077.93</v>
      </c>
      <c r="K1519" s="4">
        <v>3022.7</v>
      </c>
      <c r="L1519" s="4">
        <v>2633.05</v>
      </c>
      <c r="M1519" s="4">
        <v>2633.05</v>
      </c>
      <c r="N1519" s="4">
        <v>0</v>
      </c>
      <c r="O1519" s="4">
        <v>444.88</v>
      </c>
      <c r="P1519">
        <f>INDEX(Full1!J:J,MATCH(F1519,Full1!D:D,0))</f>
        <v>2633.05</v>
      </c>
      <c r="Q1519" s="6">
        <f t="shared" si="47"/>
        <v>0</v>
      </c>
    </row>
    <row r="1520" spans="1:17" hidden="1" x14ac:dyDescent="0.25">
      <c r="A1520" s="2">
        <v>5</v>
      </c>
      <c r="B1520" s="2">
        <v>92401</v>
      </c>
      <c r="C1520" s="2" t="s">
        <v>505</v>
      </c>
      <c r="D1520" s="2">
        <v>2200001</v>
      </c>
      <c r="E1520" s="2" t="s">
        <v>505</v>
      </c>
      <c r="F1520" s="2" t="str">
        <f t="shared" si="46"/>
        <v>5924012200001</v>
      </c>
      <c r="G1520" s="2" t="s">
        <v>37</v>
      </c>
      <c r="H1520" s="4">
        <v>500</v>
      </c>
      <c r="I1520" s="4">
        <v>0</v>
      </c>
      <c r="J1520" s="4">
        <v>500</v>
      </c>
      <c r="K1520" s="4">
        <v>139.30000000000001</v>
      </c>
      <c r="L1520" s="4">
        <v>111.66</v>
      </c>
      <c r="M1520" s="4">
        <v>111.66</v>
      </c>
      <c r="N1520" s="4">
        <v>0</v>
      </c>
      <c r="O1520" s="4">
        <v>388.34</v>
      </c>
      <c r="P1520">
        <f>INDEX(Full1!J:J,MATCH(F1520,Full1!D:D,0))</f>
        <v>111.66</v>
      </c>
      <c r="Q1520" s="6">
        <f t="shared" si="47"/>
        <v>0</v>
      </c>
    </row>
    <row r="1521" spans="1:17" hidden="1" x14ac:dyDescent="0.25">
      <c r="A1521" s="2">
        <v>5</v>
      </c>
      <c r="B1521" s="2">
        <v>92401</v>
      </c>
      <c r="C1521" s="2" t="s">
        <v>505</v>
      </c>
      <c r="D1521" s="2">
        <v>2269900</v>
      </c>
      <c r="E1521" s="2" t="s">
        <v>505</v>
      </c>
      <c r="F1521" s="2" t="str">
        <f t="shared" si="46"/>
        <v>5924012269900</v>
      </c>
      <c r="G1521" s="2" t="s">
        <v>65</v>
      </c>
      <c r="H1521" s="4">
        <v>200</v>
      </c>
      <c r="I1521" s="4">
        <v>0</v>
      </c>
      <c r="J1521" s="4">
        <v>200</v>
      </c>
      <c r="K1521" s="4">
        <v>28.35</v>
      </c>
      <c r="L1521" s="4">
        <v>28.35</v>
      </c>
      <c r="M1521" s="4">
        <v>28.35</v>
      </c>
      <c r="N1521" s="4">
        <v>0</v>
      </c>
      <c r="O1521" s="4">
        <v>171.65</v>
      </c>
      <c r="P1521">
        <f>INDEX(Full1!J:J,MATCH(F1521,Full1!D:D,0))</f>
        <v>28.35</v>
      </c>
      <c r="Q1521" s="6">
        <f t="shared" si="47"/>
        <v>0</v>
      </c>
    </row>
    <row r="1522" spans="1:17" hidden="1" x14ac:dyDescent="0.25">
      <c r="A1522" s="2">
        <v>5</v>
      </c>
      <c r="B1522" s="2">
        <v>92402</v>
      </c>
      <c r="C1522" s="2" t="s">
        <v>505</v>
      </c>
      <c r="D1522" s="2">
        <v>2100001</v>
      </c>
      <c r="E1522" s="2" t="s">
        <v>505</v>
      </c>
      <c r="F1522" s="2" t="str">
        <f t="shared" si="46"/>
        <v>5924022100001</v>
      </c>
      <c r="G1522" s="2" t="s">
        <v>211</v>
      </c>
      <c r="H1522" s="4">
        <v>0</v>
      </c>
      <c r="I1522" s="4">
        <v>0</v>
      </c>
      <c r="J1522" s="4">
        <v>0</v>
      </c>
      <c r="K1522" s="4">
        <v>3909.05</v>
      </c>
      <c r="L1522" s="4">
        <v>3909.05</v>
      </c>
      <c r="M1522" s="4">
        <v>3909.05</v>
      </c>
      <c r="N1522" s="4">
        <v>0</v>
      </c>
      <c r="O1522" s="4">
        <v>-3909.05</v>
      </c>
      <c r="P1522">
        <f>INDEX(Full1!J:J,MATCH(F1522,Full1!D:D,0))</f>
        <v>3909.05</v>
      </c>
      <c r="Q1522" s="6">
        <f t="shared" si="47"/>
        <v>0</v>
      </c>
    </row>
    <row r="1523" spans="1:17" hidden="1" x14ac:dyDescent="0.25">
      <c r="A1523" s="2">
        <v>5</v>
      </c>
      <c r="B1523" s="2">
        <v>92402</v>
      </c>
      <c r="C1523" s="2" t="s">
        <v>505</v>
      </c>
      <c r="D1523" s="2">
        <v>2219903</v>
      </c>
      <c r="E1523" s="2" t="s">
        <v>505</v>
      </c>
      <c r="F1523" s="2" t="str">
        <f t="shared" si="46"/>
        <v>5924022219903</v>
      </c>
      <c r="G1523" s="2" t="s">
        <v>302</v>
      </c>
      <c r="H1523" s="4">
        <v>500</v>
      </c>
      <c r="I1523" s="4">
        <v>0</v>
      </c>
      <c r="J1523" s="4">
        <v>500</v>
      </c>
      <c r="K1523" s="4">
        <v>0</v>
      </c>
      <c r="L1523" s="4">
        <v>0</v>
      </c>
      <c r="M1523" s="4">
        <v>0</v>
      </c>
      <c r="N1523" s="4">
        <v>0</v>
      </c>
      <c r="O1523" s="4">
        <v>500</v>
      </c>
      <c r="P1523">
        <f>INDEX(Full1!J:J,MATCH(F1523,Full1!D:D,0))</f>
        <v>0</v>
      </c>
      <c r="Q1523" s="6">
        <f t="shared" si="47"/>
        <v>0</v>
      </c>
    </row>
    <row r="1524" spans="1:17" hidden="1" x14ac:dyDescent="0.25">
      <c r="A1524" s="2">
        <v>5</v>
      </c>
      <c r="B1524" s="2">
        <v>92402</v>
      </c>
      <c r="C1524" s="2" t="s">
        <v>505</v>
      </c>
      <c r="D1524" s="2">
        <v>2220001</v>
      </c>
      <c r="E1524" s="2" t="s">
        <v>505</v>
      </c>
      <c r="F1524" s="2" t="str">
        <f t="shared" si="46"/>
        <v>5924022220001</v>
      </c>
      <c r="G1524" s="2" t="s">
        <v>39</v>
      </c>
      <c r="H1524" s="4">
        <v>1200</v>
      </c>
      <c r="I1524" s="4">
        <v>0</v>
      </c>
      <c r="J1524" s="4">
        <v>1200</v>
      </c>
      <c r="K1524" s="4">
        <v>581.87</v>
      </c>
      <c r="L1524" s="4">
        <v>441.72</v>
      </c>
      <c r="M1524" s="4">
        <v>441.72</v>
      </c>
      <c r="N1524" s="4">
        <v>0</v>
      </c>
      <c r="O1524" s="4">
        <v>758.28</v>
      </c>
      <c r="P1524">
        <f>INDEX(Full1!J:J,MATCH(F1524,Full1!D:D,0))</f>
        <v>441.72</v>
      </c>
      <c r="Q1524" s="6">
        <f t="shared" si="47"/>
        <v>0</v>
      </c>
    </row>
    <row r="1525" spans="1:17" hidden="1" x14ac:dyDescent="0.25">
      <c r="A1525" s="2">
        <v>5</v>
      </c>
      <c r="B1525" s="2">
        <v>92402</v>
      </c>
      <c r="C1525" s="2" t="s">
        <v>505</v>
      </c>
      <c r="D1525" s="2">
        <v>2269900</v>
      </c>
      <c r="E1525" s="2" t="s">
        <v>505</v>
      </c>
      <c r="F1525" s="2" t="str">
        <f t="shared" si="46"/>
        <v>5924022269900</v>
      </c>
      <c r="G1525" s="2" t="s">
        <v>65</v>
      </c>
      <c r="H1525" s="4">
        <v>200</v>
      </c>
      <c r="I1525" s="4">
        <v>0</v>
      </c>
      <c r="J1525" s="4">
        <v>200</v>
      </c>
      <c r="K1525" s="4">
        <v>400</v>
      </c>
      <c r="L1525" s="4">
        <v>400</v>
      </c>
      <c r="M1525" s="4">
        <v>400</v>
      </c>
      <c r="N1525" s="4">
        <v>0</v>
      </c>
      <c r="O1525" s="4">
        <v>-200</v>
      </c>
      <c r="P1525">
        <f>INDEX(Full1!J:J,MATCH(F1525,Full1!D:D,0))</f>
        <v>400</v>
      </c>
      <c r="Q1525" s="6">
        <f t="shared" si="47"/>
        <v>0</v>
      </c>
    </row>
    <row r="1526" spans="1:17" hidden="1" x14ac:dyDescent="0.25">
      <c r="A1526" s="2">
        <v>5</v>
      </c>
      <c r="B1526" s="2">
        <v>92402</v>
      </c>
      <c r="C1526" s="2" t="s">
        <v>505</v>
      </c>
      <c r="D1526" s="2">
        <v>2269911</v>
      </c>
      <c r="E1526" s="2" t="s">
        <v>505</v>
      </c>
      <c r="F1526" s="2" t="str">
        <f t="shared" si="46"/>
        <v>5924022269911</v>
      </c>
      <c r="G1526" s="2" t="s">
        <v>303</v>
      </c>
      <c r="H1526" s="4">
        <v>9000</v>
      </c>
      <c r="I1526" s="4">
        <v>0</v>
      </c>
      <c r="J1526" s="4">
        <v>9000</v>
      </c>
      <c r="K1526" s="4">
        <v>8463.2900000000009</v>
      </c>
      <c r="L1526" s="4">
        <v>8463.2900000000009</v>
      </c>
      <c r="M1526" s="4">
        <v>8463.2900000000009</v>
      </c>
      <c r="N1526" s="4">
        <v>0</v>
      </c>
      <c r="O1526" s="4">
        <v>536.71</v>
      </c>
      <c r="P1526">
        <f>INDEX(Full1!J:J,MATCH(F1526,Full1!D:D,0))</f>
        <v>8463.2900000000009</v>
      </c>
      <c r="Q1526" s="6">
        <f t="shared" si="47"/>
        <v>0</v>
      </c>
    </row>
    <row r="1527" spans="1:17" hidden="1" x14ac:dyDescent="0.25">
      <c r="A1527" s="2">
        <v>5</v>
      </c>
      <c r="B1527" s="2">
        <v>92402</v>
      </c>
      <c r="C1527" s="2" t="s">
        <v>505</v>
      </c>
      <c r="D1527" s="2">
        <v>2279900</v>
      </c>
      <c r="E1527" s="2" t="s">
        <v>505</v>
      </c>
      <c r="F1527" s="2" t="str">
        <f t="shared" si="46"/>
        <v>5924022279900</v>
      </c>
      <c r="G1527" s="2" t="s">
        <v>304</v>
      </c>
      <c r="H1527" s="4">
        <v>0</v>
      </c>
      <c r="I1527" s="4">
        <v>788.53</v>
      </c>
      <c r="J1527" s="4">
        <v>788.53</v>
      </c>
      <c r="K1527" s="4">
        <v>0</v>
      </c>
      <c r="L1527" s="4">
        <v>0</v>
      </c>
      <c r="M1527" s="4">
        <v>0</v>
      </c>
      <c r="N1527" s="4">
        <v>0</v>
      </c>
      <c r="O1527" s="4">
        <v>788.53</v>
      </c>
      <c r="P1527">
        <f>INDEX(Full1!J:J,MATCH(F1527,Full1!D:D,0))</f>
        <v>0</v>
      </c>
      <c r="Q1527" s="6">
        <f t="shared" si="47"/>
        <v>0</v>
      </c>
    </row>
    <row r="1528" spans="1:17" hidden="1" x14ac:dyDescent="0.25">
      <c r="A1528" s="2">
        <v>5</v>
      </c>
      <c r="B1528" s="2">
        <v>92402</v>
      </c>
      <c r="C1528" s="2" t="s">
        <v>505</v>
      </c>
      <c r="D1528" s="2">
        <v>2279901</v>
      </c>
      <c r="E1528" s="2" t="s">
        <v>505</v>
      </c>
      <c r="F1528" s="2" t="str">
        <f t="shared" si="46"/>
        <v>5924022279901</v>
      </c>
      <c r="G1528" s="2" t="s">
        <v>305</v>
      </c>
      <c r="H1528" s="4">
        <v>12500</v>
      </c>
      <c r="I1528" s="4">
        <v>0</v>
      </c>
      <c r="J1528" s="4">
        <v>12500</v>
      </c>
      <c r="K1528" s="4">
        <v>1594.18</v>
      </c>
      <c r="L1528" s="4">
        <v>1594.18</v>
      </c>
      <c r="M1528" s="4">
        <v>1594.18</v>
      </c>
      <c r="N1528" s="4">
        <v>0</v>
      </c>
      <c r="O1528" s="4">
        <v>10905.82</v>
      </c>
      <c r="P1528">
        <f>INDEX(Full1!J:J,MATCH(F1528,Full1!D:D,0))</f>
        <v>1594.18</v>
      </c>
      <c r="Q1528" s="6">
        <f t="shared" si="47"/>
        <v>0</v>
      </c>
    </row>
    <row r="1529" spans="1:17" hidden="1" x14ac:dyDescent="0.25">
      <c r="A1529" s="2">
        <v>5</v>
      </c>
      <c r="B1529" s="2">
        <v>92402</v>
      </c>
      <c r="C1529" s="2" t="s">
        <v>505</v>
      </c>
      <c r="D1529" s="2">
        <v>2279903</v>
      </c>
      <c r="E1529" s="2" t="s">
        <v>505</v>
      </c>
      <c r="F1529" s="2" t="str">
        <f t="shared" si="46"/>
        <v>5924022279903</v>
      </c>
      <c r="G1529" s="2" t="s">
        <v>306</v>
      </c>
      <c r="H1529" s="4">
        <v>5335.17</v>
      </c>
      <c r="I1529" s="4">
        <v>0</v>
      </c>
      <c r="J1529" s="4">
        <v>5335.17</v>
      </c>
      <c r="K1529" s="4">
        <v>3473.54</v>
      </c>
      <c r="L1529" s="4">
        <v>3183.8</v>
      </c>
      <c r="M1529" s="4">
        <v>3183.8</v>
      </c>
      <c r="N1529" s="4">
        <v>0</v>
      </c>
      <c r="O1529" s="4">
        <v>2151.37</v>
      </c>
      <c r="P1529">
        <f>INDEX(Full1!J:J,MATCH(F1529,Full1!D:D,0))</f>
        <v>3183.8</v>
      </c>
      <c r="Q1529" s="6">
        <f t="shared" si="47"/>
        <v>0</v>
      </c>
    </row>
    <row r="1530" spans="1:17" x14ac:dyDescent="0.25">
      <c r="A1530" s="2">
        <v>5</v>
      </c>
      <c r="B1530" s="2">
        <v>92402</v>
      </c>
      <c r="C1530" s="2" t="s">
        <v>506</v>
      </c>
      <c r="D1530" s="2">
        <v>6190028</v>
      </c>
      <c r="E1530" s="2" t="s">
        <v>506</v>
      </c>
      <c r="F1530" s="2" t="str">
        <f t="shared" si="46"/>
        <v>5924026190028</v>
      </c>
      <c r="G1530" s="2" t="s">
        <v>307</v>
      </c>
      <c r="H1530" s="4">
        <v>4000</v>
      </c>
      <c r="I1530" s="4">
        <v>0</v>
      </c>
      <c r="J1530" s="4">
        <v>4000</v>
      </c>
      <c r="K1530" s="4">
        <v>3859.68</v>
      </c>
      <c r="L1530" s="4">
        <v>0</v>
      </c>
      <c r="M1530" s="4">
        <v>0</v>
      </c>
      <c r="N1530" s="4">
        <v>0</v>
      </c>
      <c r="O1530" s="4">
        <v>4000</v>
      </c>
      <c r="P1530">
        <f>INDEX(Full1!J:J,MATCH(F1530,Full1!D:D,0))</f>
        <v>0</v>
      </c>
      <c r="Q1530" s="6">
        <f t="shared" si="47"/>
        <v>0</v>
      </c>
    </row>
    <row r="1531" spans="1:17" hidden="1" x14ac:dyDescent="0.25">
      <c r="A1531" s="2">
        <v>5</v>
      </c>
      <c r="B1531" s="2">
        <v>92403</v>
      </c>
      <c r="C1531" s="2" t="s">
        <v>505</v>
      </c>
      <c r="D1531" s="2">
        <v>2220001</v>
      </c>
      <c r="E1531" s="2" t="s">
        <v>505</v>
      </c>
      <c r="F1531" s="2" t="str">
        <f t="shared" si="46"/>
        <v>5924032220001</v>
      </c>
      <c r="G1531" s="2" t="s">
        <v>39</v>
      </c>
      <c r="H1531" s="4">
        <v>750</v>
      </c>
      <c r="I1531" s="4">
        <v>0</v>
      </c>
      <c r="J1531" s="4">
        <v>750</v>
      </c>
      <c r="K1531" s="4">
        <v>951.4</v>
      </c>
      <c r="L1531" s="4">
        <v>411.4</v>
      </c>
      <c r="M1531" s="4">
        <v>411.4</v>
      </c>
      <c r="N1531" s="4">
        <v>0</v>
      </c>
      <c r="O1531" s="4">
        <v>338.6</v>
      </c>
      <c r="P1531">
        <f>INDEX(Full1!J:J,MATCH(F1531,Full1!D:D,0))</f>
        <v>411.4</v>
      </c>
      <c r="Q1531" s="6">
        <f t="shared" si="47"/>
        <v>0</v>
      </c>
    </row>
    <row r="1532" spans="1:17" hidden="1" x14ac:dyDescent="0.25">
      <c r="A1532" s="2">
        <v>5</v>
      </c>
      <c r="B1532" s="2">
        <v>92403</v>
      </c>
      <c r="C1532" s="2" t="s">
        <v>505</v>
      </c>
      <c r="D1532" s="2">
        <v>2269911</v>
      </c>
      <c r="E1532" s="2" t="s">
        <v>505</v>
      </c>
      <c r="F1532" s="2" t="str">
        <f t="shared" si="46"/>
        <v>5924032269911</v>
      </c>
      <c r="G1532" s="2" t="s">
        <v>303</v>
      </c>
      <c r="H1532" s="4">
        <v>13250</v>
      </c>
      <c r="I1532" s="4">
        <v>354.12</v>
      </c>
      <c r="J1532" s="4">
        <v>13604.12</v>
      </c>
      <c r="K1532" s="4">
        <v>8433.4599999999991</v>
      </c>
      <c r="L1532" s="4">
        <v>8433.4599999999991</v>
      </c>
      <c r="M1532" s="4">
        <v>8433.4599999999991</v>
      </c>
      <c r="N1532" s="4">
        <v>0</v>
      </c>
      <c r="O1532" s="4">
        <v>5170.66</v>
      </c>
      <c r="P1532">
        <f>INDEX(Full1!J:J,MATCH(F1532,Full1!D:D,0))</f>
        <v>8433.4599999999991</v>
      </c>
      <c r="Q1532" s="6">
        <f t="shared" si="47"/>
        <v>0</v>
      </c>
    </row>
    <row r="1533" spans="1:17" hidden="1" x14ac:dyDescent="0.25">
      <c r="A1533" s="2">
        <v>5</v>
      </c>
      <c r="B1533" s="2">
        <v>92403</v>
      </c>
      <c r="C1533" s="2" t="s">
        <v>505</v>
      </c>
      <c r="D1533" s="2">
        <v>2269933</v>
      </c>
      <c r="E1533" s="2" t="s">
        <v>505</v>
      </c>
      <c r="F1533" s="2" t="str">
        <f t="shared" si="46"/>
        <v>5924032269933</v>
      </c>
      <c r="G1533" s="2" t="s">
        <v>308</v>
      </c>
      <c r="H1533" s="4">
        <v>812</v>
      </c>
      <c r="I1533" s="4">
        <v>0</v>
      </c>
      <c r="J1533" s="4">
        <v>812</v>
      </c>
      <c r="K1533" s="4">
        <v>0</v>
      </c>
      <c r="L1533" s="4">
        <v>0</v>
      </c>
      <c r="M1533" s="4">
        <v>0</v>
      </c>
      <c r="N1533" s="4">
        <v>0</v>
      </c>
      <c r="O1533" s="4">
        <v>812</v>
      </c>
      <c r="P1533">
        <f>INDEX(Full1!J:J,MATCH(F1533,Full1!D:D,0))</f>
        <v>0</v>
      </c>
      <c r="Q1533" s="6">
        <f t="shared" si="47"/>
        <v>0</v>
      </c>
    </row>
    <row r="1534" spans="1:17" hidden="1" x14ac:dyDescent="0.25">
      <c r="A1534" s="2">
        <v>5</v>
      </c>
      <c r="B1534" s="2">
        <v>92403</v>
      </c>
      <c r="C1534" s="2" t="s">
        <v>505</v>
      </c>
      <c r="D1534" s="2">
        <v>2269934</v>
      </c>
      <c r="E1534" s="2" t="s">
        <v>505</v>
      </c>
      <c r="F1534" s="2" t="str">
        <f t="shared" si="46"/>
        <v>5924032269934</v>
      </c>
      <c r="G1534" s="2" t="s">
        <v>309</v>
      </c>
      <c r="H1534" s="4">
        <v>1831</v>
      </c>
      <c r="I1534" s="4">
        <v>0</v>
      </c>
      <c r="J1534" s="4">
        <v>1831</v>
      </c>
      <c r="K1534" s="4">
        <v>0</v>
      </c>
      <c r="L1534" s="4">
        <v>0</v>
      </c>
      <c r="M1534" s="4">
        <v>0</v>
      </c>
      <c r="N1534" s="4">
        <v>0</v>
      </c>
      <c r="O1534" s="4">
        <v>1831</v>
      </c>
      <c r="P1534">
        <f>INDEX(Full1!J:J,MATCH(F1534,Full1!D:D,0))</f>
        <v>0</v>
      </c>
      <c r="Q1534" s="6">
        <f t="shared" si="47"/>
        <v>0</v>
      </c>
    </row>
    <row r="1535" spans="1:17" hidden="1" x14ac:dyDescent="0.25">
      <c r="A1535" s="2">
        <v>5</v>
      </c>
      <c r="B1535" s="2">
        <v>92403</v>
      </c>
      <c r="C1535" s="2" t="s">
        <v>505</v>
      </c>
      <c r="D1535" s="2">
        <v>2270001</v>
      </c>
      <c r="E1535" s="2" t="s">
        <v>505</v>
      </c>
      <c r="F1535" s="2" t="str">
        <f t="shared" si="46"/>
        <v>5924032270001</v>
      </c>
      <c r="G1535" s="2" t="s">
        <v>226</v>
      </c>
      <c r="H1535" s="4">
        <v>1500</v>
      </c>
      <c r="I1535" s="4">
        <v>0</v>
      </c>
      <c r="J1535" s="4">
        <v>1500</v>
      </c>
      <c r="K1535" s="4">
        <v>2072.4899999999998</v>
      </c>
      <c r="L1535" s="4">
        <v>1897.32</v>
      </c>
      <c r="M1535" s="4">
        <v>1897.32</v>
      </c>
      <c r="N1535" s="4">
        <v>0</v>
      </c>
      <c r="O1535" s="4">
        <v>-397.32</v>
      </c>
      <c r="P1535">
        <f>INDEX(Full1!J:J,MATCH(F1535,Full1!D:D,0))</f>
        <v>1897.32</v>
      </c>
      <c r="Q1535" s="6">
        <f t="shared" si="47"/>
        <v>0</v>
      </c>
    </row>
    <row r="1536" spans="1:17" hidden="1" x14ac:dyDescent="0.25">
      <c r="A1536" s="2">
        <v>5</v>
      </c>
      <c r="B1536" s="2">
        <v>92403</v>
      </c>
      <c r="C1536" s="2" t="s">
        <v>505</v>
      </c>
      <c r="D1536" s="2">
        <v>2279900</v>
      </c>
      <c r="E1536" s="2" t="s">
        <v>505</v>
      </c>
      <c r="F1536" s="2" t="str">
        <f t="shared" si="46"/>
        <v>5924032279900</v>
      </c>
      <c r="G1536" s="2" t="s">
        <v>68</v>
      </c>
      <c r="H1536" s="4">
        <v>5000</v>
      </c>
      <c r="I1536" s="4">
        <v>0</v>
      </c>
      <c r="J1536" s="4">
        <v>5000</v>
      </c>
      <c r="K1536" s="4">
        <v>5000</v>
      </c>
      <c r="L1536" s="4">
        <v>5000</v>
      </c>
      <c r="M1536" s="4">
        <v>5000</v>
      </c>
      <c r="N1536" s="4">
        <v>0</v>
      </c>
      <c r="O1536" s="4">
        <v>0</v>
      </c>
      <c r="P1536">
        <f>INDEX(Full1!J:J,MATCH(F1536,Full1!D:D,0))</f>
        <v>5000</v>
      </c>
      <c r="Q1536" s="6">
        <f t="shared" si="47"/>
        <v>0</v>
      </c>
    </row>
    <row r="1537" spans="1:17" hidden="1" x14ac:dyDescent="0.25">
      <c r="A1537" s="2">
        <v>5</v>
      </c>
      <c r="B1537" s="2">
        <v>92403</v>
      </c>
      <c r="C1537" s="2" t="s">
        <v>505</v>
      </c>
      <c r="D1537" s="2">
        <v>2279901</v>
      </c>
      <c r="E1537" s="2" t="s">
        <v>505</v>
      </c>
      <c r="F1537" s="2" t="str">
        <f t="shared" si="46"/>
        <v>5924032279901</v>
      </c>
      <c r="G1537" s="2" t="s">
        <v>305</v>
      </c>
      <c r="H1537" s="4">
        <v>1700</v>
      </c>
      <c r="I1537" s="4">
        <v>0</v>
      </c>
      <c r="J1537" s="4">
        <v>1700</v>
      </c>
      <c r="K1537" s="4">
        <v>1775.67</v>
      </c>
      <c r="L1537" s="4">
        <v>1775.67</v>
      </c>
      <c r="M1537" s="4">
        <v>1775.67</v>
      </c>
      <c r="N1537" s="4">
        <v>0</v>
      </c>
      <c r="O1537" s="4">
        <v>-75.67</v>
      </c>
      <c r="P1537">
        <f>INDEX(Full1!J:J,MATCH(F1537,Full1!D:D,0))</f>
        <v>1775.67</v>
      </c>
      <c r="Q1537" s="6">
        <f t="shared" si="47"/>
        <v>0</v>
      </c>
    </row>
    <row r="1538" spans="1:17" hidden="1" x14ac:dyDescent="0.25">
      <c r="A1538" s="2">
        <v>5</v>
      </c>
      <c r="B1538" s="2">
        <v>92403</v>
      </c>
      <c r="C1538" s="2" t="s">
        <v>505</v>
      </c>
      <c r="D1538" s="2">
        <v>2279903</v>
      </c>
      <c r="E1538" s="2" t="s">
        <v>505</v>
      </c>
      <c r="F1538" s="2" t="str">
        <f t="shared" si="46"/>
        <v>5924032279903</v>
      </c>
      <c r="G1538" s="2" t="s">
        <v>306</v>
      </c>
      <c r="H1538" s="4">
        <v>1700</v>
      </c>
      <c r="I1538" s="4">
        <v>0</v>
      </c>
      <c r="J1538" s="4">
        <v>1700</v>
      </c>
      <c r="K1538" s="4">
        <v>0</v>
      </c>
      <c r="L1538" s="4">
        <v>0</v>
      </c>
      <c r="M1538" s="4">
        <v>0</v>
      </c>
      <c r="N1538" s="4">
        <v>0</v>
      </c>
      <c r="O1538" s="4">
        <v>1700</v>
      </c>
      <c r="P1538">
        <f>INDEX(Full1!J:J,MATCH(F1538,Full1!D:D,0))</f>
        <v>0</v>
      </c>
      <c r="Q1538" s="6">
        <f t="shared" si="47"/>
        <v>0</v>
      </c>
    </row>
    <row r="1539" spans="1:17" hidden="1" x14ac:dyDescent="0.25">
      <c r="A1539" s="2">
        <v>5</v>
      </c>
      <c r="B1539" s="2">
        <v>92403</v>
      </c>
      <c r="C1539" s="2" t="s">
        <v>505</v>
      </c>
      <c r="D1539" s="2">
        <v>2600002</v>
      </c>
      <c r="E1539" s="2" t="s">
        <v>505</v>
      </c>
      <c r="F1539" s="2" t="str">
        <f t="shared" ref="F1539:F1602" si="48">_xlfn.CONCAT(A1539,B1539,D1539)</f>
        <v>5924032600002</v>
      </c>
      <c r="G1539" s="2" t="s">
        <v>126</v>
      </c>
      <c r="H1539" s="4">
        <v>0</v>
      </c>
      <c r="I1539" s="4">
        <v>121.48</v>
      </c>
      <c r="J1539" s="4">
        <v>121.48</v>
      </c>
      <c r="K1539" s="4">
        <v>0</v>
      </c>
      <c r="L1539" s="4">
        <v>0</v>
      </c>
      <c r="M1539" s="4">
        <v>0</v>
      </c>
      <c r="N1539" s="4">
        <v>0</v>
      </c>
      <c r="O1539" s="4">
        <v>121.48</v>
      </c>
      <c r="P1539">
        <f>INDEX(Full1!J:J,MATCH(F1539,Full1!D:D,0))</f>
        <v>0</v>
      </c>
      <c r="Q1539" s="6">
        <f t="shared" ref="Q1539:Q1602" si="49">+L1539-P1539</f>
        <v>0</v>
      </c>
    </row>
    <row r="1540" spans="1:17" hidden="1" x14ac:dyDescent="0.25">
      <c r="A1540" s="2">
        <v>5</v>
      </c>
      <c r="B1540" s="2">
        <v>92403</v>
      </c>
      <c r="C1540" s="2" t="s">
        <v>507</v>
      </c>
      <c r="D1540" s="2">
        <v>4800059</v>
      </c>
      <c r="E1540" s="2" t="s">
        <v>507</v>
      </c>
      <c r="F1540" s="2" t="str">
        <f t="shared" si="48"/>
        <v>5924034800059</v>
      </c>
      <c r="G1540" s="2" t="s">
        <v>310</v>
      </c>
      <c r="H1540" s="4">
        <v>750</v>
      </c>
      <c r="I1540" s="4">
        <v>0</v>
      </c>
      <c r="J1540" s="4">
        <v>750</v>
      </c>
      <c r="K1540" s="4">
        <v>750</v>
      </c>
      <c r="L1540" s="4">
        <v>0</v>
      </c>
      <c r="M1540" s="4">
        <v>0</v>
      </c>
      <c r="N1540" s="4">
        <v>0</v>
      </c>
      <c r="O1540" s="4">
        <v>750</v>
      </c>
      <c r="P1540">
        <f>INDEX(Full1!J:J,MATCH(F1540,Full1!D:D,0))</f>
        <v>0</v>
      </c>
      <c r="Q1540" s="6">
        <f t="shared" si="49"/>
        <v>0</v>
      </c>
    </row>
    <row r="1541" spans="1:17" hidden="1" x14ac:dyDescent="0.25">
      <c r="A1541" s="2">
        <v>5</v>
      </c>
      <c r="B1541" s="2">
        <v>92404</v>
      </c>
      <c r="C1541" s="2" t="s">
        <v>505</v>
      </c>
      <c r="D1541" s="2">
        <v>2220001</v>
      </c>
      <c r="E1541" s="2" t="s">
        <v>505</v>
      </c>
      <c r="F1541" s="2" t="str">
        <f t="shared" si="48"/>
        <v>5924042220001</v>
      </c>
      <c r="G1541" s="2" t="s">
        <v>39</v>
      </c>
      <c r="H1541" s="4">
        <v>400</v>
      </c>
      <c r="I1541" s="4">
        <v>0</v>
      </c>
      <c r="J1541" s="4">
        <v>400</v>
      </c>
      <c r="K1541" s="4">
        <v>659.79</v>
      </c>
      <c r="L1541" s="4">
        <v>424.8</v>
      </c>
      <c r="M1541" s="4">
        <v>424.8</v>
      </c>
      <c r="N1541" s="4">
        <v>0</v>
      </c>
      <c r="O1541" s="4">
        <v>-24.8</v>
      </c>
      <c r="P1541">
        <f>INDEX(Full1!J:J,MATCH(F1541,Full1!D:D,0))</f>
        <v>424.8</v>
      </c>
      <c r="Q1541" s="6">
        <f t="shared" si="49"/>
        <v>0</v>
      </c>
    </row>
    <row r="1542" spans="1:17" hidden="1" x14ac:dyDescent="0.25">
      <c r="A1542" s="2">
        <v>5</v>
      </c>
      <c r="B1542" s="2">
        <v>92404</v>
      </c>
      <c r="C1542" s="2" t="s">
        <v>505</v>
      </c>
      <c r="D1542" s="2">
        <v>2269907</v>
      </c>
      <c r="E1542" s="2" t="s">
        <v>505</v>
      </c>
      <c r="F1542" s="2" t="str">
        <f t="shared" si="48"/>
        <v>5924042269907</v>
      </c>
      <c r="G1542" s="2" t="s">
        <v>311</v>
      </c>
      <c r="H1542" s="4">
        <v>3500</v>
      </c>
      <c r="I1542" s="4">
        <v>0</v>
      </c>
      <c r="J1542" s="4">
        <v>3500</v>
      </c>
      <c r="K1542" s="4">
        <v>0</v>
      </c>
      <c r="L1542" s="4">
        <v>0</v>
      </c>
      <c r="M1542" s="4">
        <v>0</v>
      </c>
      <c r="N1542" s="4">
        <v>0</v>
      </c>
      <c r="O1542" s="4">
        <v>3500</v>
      </c>
      <c r="P1542">
        <f>INDEX(Full1!J:J,MATCH(F1542,Full1!D:D,0))</f>
        <v>0</v>
      </c>
      <c r="Q1542" s="6">
        <f t="shared" si="49"/>
        <v>0</v>
      </c>
    </row>
    <row r="1543" spans="1:17" hidden="1" x14ac:dyDescent="0.25">
      <c r="A1543" s="2">
        <v>5</v>
      </c>
      <c r="B1543" s="2">
        <v>92404</v>
      </c>
      <c r="C1543" s="2" t="s">
        <v>505</v>
      </c>
      <c r="D1543" s="2">
        <v>2269911</v>
      </c>
      <c r="E1543" s="2" t="s">
        <v>505</v>
      </c>
      <c r="F1543" s="2" t="str">
        <f t="shared" si="48"/>
        <v>5924042269911</v>
      </c>
      <c r="G1543" s="2" t="s">
        <v>303</v>
      </c>
      <c r="H1543" s="4">
        <v>11760</v>
      </c>
      <c r="I1543" s="4">
        <v>0</v>
      </c>
      <c r="J1543" s="4">
        <v>11760</v>
      </c>
      <c r="K1543" s="4">
        <v>15145.7</v>
      </c>
      <c r="L1543" s="4">
        <v>15145.7</v>
      </c>
      <c r="M1543" s="4">
        <v>15145.7</v>
      </c>
      <c r="N1543" s="4">
        <v>0</v>
      </c>
      <c r="O1543" s="4">
        <v>-3385.7</v>
      </c>
      <c r="P1543">
        <f>INDEX(Full1!J:J,MATCH(F1543,Full1!D:D,0))</f>
        <v>15145.7</v>
      </c>
      <c r="Q1543" s="6">
        <f t="shared" si="49"/>
        <v>0</v>
      </c>
    </row>
    <row r="1544" spans="1:17" hidden="1" x14ac:dyDescent="0.25">
      <c r="A1544" s="2">
        <v>5</v>
      </c>
      <c r="B1544" s="2">
        <v>92404</v>
      </c>
      <c r="C1544" s="2" t="s">
        <v>505</v>
      </c>
      <c r="D1544" s="2">
        <v>2279903</v>
      </c>
      <c r="E1544" s="2" t="s">
        <v>505</v>
      </c>
      <c r="F1544" s="2" t="str">
        <f t="shared" si="48"/>
        <v>5924042279903</v>
      </c>
      <c r="G1544" s="2" t="s">
        <v>306</v>
      </c>
      <c r="H1544" s="4">
        <v>6372</v>
      </c>
      <c r="I1544" s="4">
        <v>0</v>
      </c>
      <c r="J1544" s="4">
        <v>6372</v>
      </c>
      <c r="K1544" s="4">
        <v>0</v>
      </c>
      <c r="L1544" s="4">
        <v>0</v>
      </c>
      <c r="M1544" s="4">
        <v>0</v>
      </c>
      <c r="N1544" s="4">
        <v>0</v>
      </c>
      <c r="O1544" s="4">
        <v>6372</v>
      </c>
      <c r="P1544">
        <f>INDEX(Full1!J:J,MATCH(F1544,Full1!D:D,0))</f>
        <v>0</v>
      </c>
      <c r="Q1544" s="6">
        <f t="shared" si="49"/>
        <v>0</v>
      </c>
    </row>
    <row r="1545" spans="1:17" hidden="1" x14ac:dyDescent="0.25">
      <c r="A1545" s="2">
        <v>5</v>
      </c>
      <c r="B1545" s="2">
        <v>92405</v>
      </c>
      <c r="C1545" s="2" t="s">
        <v>505</v>
      </c>
      <c r="D1545" s="2">
        <v>2220001</v>
      </c>
      <c r="E1545" s="2" t="s">
        <v>505</v>
      </c>
      <c r="F1545" s="2" t="str">
        <f t="shared" si="48"/>
        <v>5924052220001</v>
      </c>
      <c r="G1545" s="2" t="s">
        <v>39</v>
      </c>
      <c r="H1545" s="4">
        <v>50</v>
      </c>
      <c r="I1545" s="4">
        <v>0</v>
      </c>
      <c r="J1545" s="4">
        <v>50</v>
      </c>
      <c r="K1545" s="4">
        <v>0</v>
      </c>
      <c r="L1545" s="4">
        <v>0</v>
      </c>
      <c r="M1545" s="4">
        <v>0</v>
      </c>
      <c r="N1545" s="4">
        <v>0</v>
      </c>
      <c r="O1545" s="4">
        <v>50</v>
      </c>
      <c r="P1545">
        <f>INDEX(Full1!J:J,MATCH(F1545,Full1!D:D,0))</f>
        <v>0</v>
      </c>
      <c r="Q1545" s="6">
        <f t="shared" si="49"/>
        <v>0</v>
      </c>
    </row>
    <row r="1546" spans="1:17" hidden="1" x14ac:dyDescent="0.25">
      <c r="A1546" s="2">
        <v>5</v>
      </c>
      <c r="B1546" s="2">
        <v>92405</v>
      </c>
      <c r="C1546" s="2" t="s">
        <v>505</v>
      </c>
      <c r="D1546" s="2">
        <v>2269911</v>
      </c>
      <c r="E1546" s="2" t="s">
        <v>505</v>
      </c>
      <c r="F1546" s="2" t="str">
        <f t="shared" si="48"/>
        <v>5924052269911</v>
      </c>
      <c r="G1546" s="2" t="s">
        <v>303</v>
      </c>
      <c r="H1546" s="4">
        <v>4770</v>
      </c>
      <c r="I1546" s="4">
        <v>0</v>
      </c>
      <c r="J1546" s="4">
        <v>4770</v>
      </c>
      <c r="K1546" s="4">
        <v>4461.01</v>
      </c>
      <c r="L1546" s="4">
        <v>4461.01</v>
      </c>
      <c r="M1546" s="4">
        <v>4461.01</v>
      </c>
      <c r="N1546" s="4">
        <v>0</v>
      </c>
      <c r="O1546" s="4">
        <v>308.99</v>
      </c>
      <c r="P1546">
        <f>INDEX(Full1!J:J,MATCH(F1546,Full1!D:D,0))</f>
        <v>4461.01</v>
      </c>
      <c r="Q1546" s="6">
        <f t="shared" si="49"/>
        <v>0</v>
      </c>
    </row>
    <row r="1547" spans="1:17" hidden="1" x14ac:dyDescent="0.25">
      <c r="A1547" s="2">
        <v>5</v>
      </c>
      <c r="B1547" s="2">
        <v>92406</v>
      </c>
      <c r="C1547" s="2" t="s">
        <v>505</v>
      </c>
      <c r="D1547" s="2">
        <v>2220001</v>
      </c>
      <c r="E1547" s="2" t="s">
        <v>505</v>
      </c>
      <c r="F1547" s="2" t="str">
        <f t="shared" si="48"/>
        <v>5924062220001</v>
      </c>
      <c r="G1547" s="2" t="s">
        <v>39</v>
      </c>
      <c r="H1547" s="4">
        <v>375</v>
      </c>
      <c r="I1547" s="4">
        <v>0</v>
      </c>
      <c r="J1547" s="4">
        <v>375</v>
      </c>
      <c r="K1547" s="4">
        <v>270</v>
      </c>
      <c r="L1547" s="4">
        <v>270</v>
      </c>
      <c r="M1547" s="4">
        <v>270</v>
      </c>
      <c r="N1547" s="4">
        <v>0</v>
      </c>
      <c r="O1547" s="4">
        <v>105</v>
      </c>
      <c r="P1547">
        <f>INDEX(Full1!J:J,MATCH(F1547,Full1!D:D,0))</f>
        <v>270</v>
      </c>
      <c r="Q1547" s="6">
        <f t="shared" si="49"/>
        <v>0</v>
      </c>
    </row>
    <row r="1548" spans="1:17" hidden="1" x14ac:dyDescent="0.25">
      <c r="A1548" s="2">
        <v>5</v>
      </c>
      <c r="B1548" s="2">
        <v>92406</v>
      </c>
      <c r="C1548" s="2" t="s">
        <v>505</v>
      </c>
      <c r="D1548" s="2">
        <v>2269911</v>
      </c>
      <c r="E1548" s="2" t="s">
        <v>505</v>
      </c>
      <c r="F1548" s="2" t="str">
        <f t="shared" si="48"/>
        <v>5924062269911</v>
      </c>
      <c r="G1548" s="2" t="s">
        <v>303</v>
      </c>
      <c r="H1548" s="4">
        <v>13270</v>
      </c>
      <c r="I1548" s="4">
        <v>2844.26</v>
      </c>
      <c r="J1548" s="4">
        <v>16114.26</v>
      </c>
      <c r="K1548" s="4">
        <v>22507.72</v>
      </c>
      <c r="L1548" s="4">
        <v>22507.72</v>
      </c>
      <c r="M1548" s="4">
        <v>21818.26</v>
      </c>
      <c r="N1548" s="4">
        <v>689.46</v>
      </c>
      <c r="O1548" s="4">
        <v>-6393.46</v>
      </c>
      <c r="P1548">
        <f>INDEX(Full1!J:J,MATCH(F1548,Full1!D:D,0))</f>
        <v>22507.72</v>
      </c>
      <c r="Q1548" s="6">
        <f t="shared" si="49"/>
        <v>0</v>
      </c>
    </row>
    <row r="1549" spans="1:17" hidden="1" x14ac:dyDescent="0.25">
      <c r="A1549" s="2">
        <v>5</v>
      </c>
      <c r="B1549" s="2">
        <v>92406</v>
      </c>
      <c r="C1549" s="2" t="s">
        <v>505</v>
      </c>
      <c r="D1549" s="2">
        <v>2269912</v>
      </c>
      <c r="E1549" s="2" t="s">
        <v>505</v>
      </c>
      <c r="F1549" s="2" t="str">
        <f t="shared" si="48"/>
        <v>5924062269912</v>
      </c>
      <c r="G1549" s="2" t="s">
        <v>312</v>
      </c>
      <c r="H1549" s="4">
        <v>815</v>
      </c>
      <c r="I1549" s="4">
        <v>0</v>
      </c>
      <c r="J1549" s="4">
        <v>815</v>
      </c>
      <c r="K1549" s="4">
        <v>0</v>
      </c>
      <c r="L1549" s="4">
        <v>0</v>
      </c>
      <c r="M1549" s="4">
        <v>0</v>
      </c>
      <c r="N1549" s="4">
        <v>0</v>
      </c>
      <c r="O1549" s="4">
        <v>815</v>
      </c>
      <c r="P1549">
        <f>INDEX(Full1!J:J,MATCH(F1549,Full1!D:D,0))</f>
        <v>0</v>
      </c>
      <c r="Q1549" s="6">
        <f t="shared" si="49"/>
        <v>0</v>
      </c>
    </row>
    <row r="1550" spans="1:17" hidden="1" x14ac:dyDescent="0.25">
      <c r="A1550" s="2">
        <v>5</v>
      </c>
      <c r="B1550" s="2">
        <v>92406</v>
      </c>
      <c r="C1550" s="2" t="s">
        <v>505</v>
      </c>
      <c r="D1550" s="2">
        <v>2269934</v>
      </c>
      <c r="E1550" s="2" t="s">
        <v>505</v>
      </c>
      <c r="F1550" s="2" t="str">
        <f t="shared" si="48"/>
        <v>5924062269934</v>
      </c>
      <c r="G1550" s="2" t="s">
        <v>309</v>
      </c>
      <c r="H1550" s="4">
        <v>1160.5</v>
      </c>
      <c r="I1550" s="4">
        <v>0</v>
      </c>
      <c r="J1550" s="4">
        <v>1160.5</v>
      </c>
      <c r="K1550" s="4">
        <v>0</v>
      </c>
      <c r="L1550" s="4">
        <v>0</v>
      </c>
      <c r="M1550" s="4">
        <v>0</v>
      </c>
      <c r="N1550" s="4">
        <v>0</v>
      </c>
      <c r="O1550" s="4">
        <v>1160.5</v>
      </c>
      <c r="P1550">
        <f>INDEX(Full1!J:J,MATCH(F1550,Full1!D:D,0))</f>
        <v>0</v>
      </c>
      <c r="Q1550" s="6">
        <f t="shared" si="49"/>
        <v>0</v>
      </c>
    </row>
    <row r="1551" spans="1:17" hidden="1" x14ac:dyDescent="0.25">
      <c r="A1551" s="2">
        <v>5</v>
      </c>
      <c r="B1551" s="2">
        <v>92406</v>
      </c>
      <c r="C1551" s="2" t="s">
        <v>505</v>
      </c>
      <c r="D1551" s="2">
        <v>2270001</v>
      </c>
      <c r="E1551" s="2" t="s">
        <v>505</v>
      </c>
      <c r="F1551" s="2" t="str">
        <f t="shared" si="48"/>
        <v>5924062270001</v>
      </c>
      <c r="G1551" s="2" t="s">
        <v>226</v>
      </c>
      <c r="H1551" s="4">
        <v>1500</v>
      </c>
      <c r="I1551" s="4">
        <v>0</v>
      </c>
      <c r="J1551" s="4">
        <v>1500</v>
      </c>
      <c r="K1551" s="4">
        <v>1176.71</v>
      </c>
      <c r="L1551" s="4">
        <v>1084.28</v>
      </c>
      <c r="M1551" s="4">
        <v>1084.28</v>
      </c>
      <c r="N1551" s="4">
        <v>0</v>
      </c>
      <c r="O1551" s="4">
        <v>415.72</v>
      </c>
      <c r="P1551">
        <f>INDEX(Full1!J:J,MATCH(F1551,Full1!D:D,0))</f>
        <v>1084.28</v>
      </c>
      <c r="Q1551" s="6">
        <f t="shared" si="49"/>
        <v>0</v>
      </c>
    </row>
    <row r="1552" spans="1:17" hidden="1" x14ac:dyDescent="0.25">
      <c r="A1552" s="2">
        <v>5</v>
      </c>
      <c r="B1552" s="2">
        <v>92406</v>
      </c>
      <c r="C1552" s="2" t="s">
        <v>505</v>
      </c>
      <c r="D1552" s="2">
        <v>2279900</v>
      </c>
      <c r="E1552" s="2" t="s">
        <v>505</v>
      </c>
      <c r="F1552" s="2" t="str">
        <f t="shared" si="48"/>
        <v>5924062279900</v>
      </c>
      <c r="G1552" s="2" t="s">
        <v>68</v>
      </c>
      <c r="H1552" s="4">
        <v>4000</v>
      </c>
      <c r="I1552" s="4">
        <v>0</v>
      </c>
      <c r="J1552" s="4">
        <v>4000</v>
      </c>
      <c r="K1552" s="4">
        <v>0</v>
      </c>
      <c r="L1552" s="4">
        <v>0</v>
      </c>
      <c r="M1552" s="4">
        <v>0</v>
      </c>
      <c r="N1552" s="4">
        <v>0</v>
      </c>
      <c r="O1552" s="4">
        <v>4000</v>
      </c>
      <c r="P1552">
        <f>INDEX(Full1!J:J,MATCH(F1552,Full1!D:D,0))</f>
        <v>0</v>
      </c>
      <c r="Q1552" s="6">
        <f t="shared" si="49"/>
        <v>0</v>
      </c>
    </row>
    <row r="1553" spans="1:17" x14ac:dyDescent="0.25">
      <c r="A1553" s="2">
        <v>5</v>
      </c>
      <c r="B1553" s="2">
        <v>92406</v>
      </c>
      <c r="C1553" s="2" t="s">
        <v>506</v>
      </c>
      <c r="D1553" s="2">
        <v>6230000</v>
      </c>
      <c r="E1553" s="2" t="s">
        <v>506</v>
      </c>
      <c r="F1553" s="2" t="str">
        <f t="shared" si="48"/>
        <v>5924066230000</v>
      </c>
      <c r="G1553" s="2" t="s">
        <v>201</v>
      </c>
      <c r="H1553" s="4">
        <v>3000</v>
      </c>
      <c r="I1553" s="4">
        <v>-2644.26</v>
      </c>
      <c r="J1553" s="4">
        <v>355.74</v>
      </c>
      <c r="K1553" s="4">
        <v>355.74</v>
      </c>
      <c r="L1553" s="4">
        <v>355.74</v>
      </c>
      <c r="M1553" s="4">
        <v>355.74</v>
      </c>
      <c r="N1553" s="4">
        <v>0</v>
      </c>
      <c r="O1553" s="4">
        <v>0</v>
      </c>
      <c r="P1553">
        <f>INDEX(Full1!J:J,MATCH(F1553,Full1!D:D,0))</f>
        <v>355.74</v>
      </c>
      <c r="Q1553" s="6">
        <f t="shared" si="49"/>
        <v>0</v>
      </c>
    </row>
    <row r="1554" spans="1:17" hidden="1" x14ac:dyDescent="0.25">
      <c r="A1554" s="2">
        <v>6</v>
      </c>
      <c r="B1554" s="2">
        <v>24100</v>
      </c>
      <c r="C1554" s="2" t="s">
        <v>505</v>
      </c>
      <c r="D1554" s="2">
        <v>2020001</v>
      </c>
      <c r="E1554" s="2" t="s">
        <v>505</v>
      </c>
      <c r="F1554" s="2" t="str">
        <f t="shared" si="48"/>
        <v>6241002020001</v>
      </c>
      <c r="G1554" s="2" t="s">
        <v>195</v>
      </c>
      <c r="H1554" s="4">
        <v>5061.67</v>
      </c>
      <c r="I1554" s="4">
        <v>0</v>
      </c>
      <c r="J1554" s="4">
        <v>5061.67</v>
      </c>
      <c r="K1554" s="4">
        <v>5061.67</v>
      </c>
      <c r="L1554" s="4">
        <v>4639.91</v>
      </c>
      <c r="M1554" s="4">
        <v>4639.91</v>
      </c>
      <c r="N1554" s="4">
        <v>0</v>
      </c>
      <c r="O1554" s="4">
        <v>421.76</v>
      </c>
      <c r="P1554">
        <f>INDEX(Full1!J:J,MATCH(F1554,Full1!D:D,0))</f>
        <v>4639.91</v>
      </c>
      <c r="Q1554" s="6">
        <f t="shared" si="49"/>
        <v>0</v>
      </c>
    </row>
    <row r="1555" spans="1:17" hidden="1" x14ac:dyDescent="0.25">
      <c r="A1555" s="2">
        <v>6</v>
      </c>
      <c r="B1555" s="2">
        <v>24100</v>
      </c>
      <c r="C1555" s="2" t="s">
        <v>505</v>
      </c>
      <c r="D1555" s="2">
        <v>2120000</v>
      </c>
      <c r="E1555" s="2" t="s">
        <v>505</v>
      </c>
      <c r="F1555" s="2" t="str">
        <f t="shared" si="48"/>
        <v>6241002120000</v>
      </c>
      <c r="G1555" s="2" t="s">
        <v>191</v>
      </c>
      <c r="H1555" s="4">
        <v>2500</v>
      </c>
      <c r="I1555" s="4">
        <v>0</v>
      </c>
      <c r="J1555" s="4">
        <v>2500</v>
      </c>
      <c r="K1555" s="4">
        <v>1813.61</v>
      </c>
      <c r="L1555" s="4">
        <v>1813.61</v>
      </c>
      <c r="M1555" s="4">
        <v>1813.61</v>
      </c>
      <c r="N1555" s="4">
        <v>0</v>
      </c>
      <c r="O1555" s="4">
        <v>686.39</v>
      </c>
      <c r="P1555">
        <f>INDEX(Full1!J:J,MATCH(F1555,Full1!D:D,0))</f>
        <v>2046.23</v>
      </c>
      <c r="Q1555" s="6">
        <f t="shared" si="49"/>
        <v>-232.62000000000012</v>
      </c>
    </row>
    <row r="1556" spans="1:17" hidden="1" x14ac:dyDescent="0.25">
      <c r="A1556" s="2">
        <v>6</v>
      </c>
      <c r="B1556" s="2">
        <v>24100</v>
      </c>
      <c r="C1556" s="2" t="s">
        <v>505</v>
      </c>
      <c r="D1556" s="2">
        <v>2200001</v>
      </c>
      <c r="E1556" s="2" t="s">
        <v>505</v>
      </c>
      <c r="F1556" s="2" t="str">
        <f t="shared" si="48"/>
        <v>6241002200001</v>
      </c>
      <c r="G1556" s="2" t="s">
        <v>37</v>
      </c>
      <c r="H1556" s="4">
        <v>300</v>
      </c>
      <c r="I1556" s="4">
        <v>0</v>
      </c>
      <c r="J1556" s="4">
        <v>300</v>
      </c>
      <c r="K1556" s="4">
        <v>500.47</v>
      </c>
      <c r="L1556" s="4">
        <v>312.18</v>
      </c>
      <c r="M1556" s="4">
        <v>312.18</v>
      </c>
      <c r="N1556" s="4">
        <v>0</v>
      </c>
      <c r="O1556" s="4">
        <v>-12.18</v>
      </c>
      <c r="P1556">
        <f>INDEX(Full1!J:J,MATCH(F1556,Full1!D:D,0))</f>
        <v>312.18</v>
      </c>
      <c r="Q1556" s="6">
        <f t="shared" si="49"/>
        <v>0</v>
      </c>
    </row>
    <row r="1557" spans="1:17" hidden="1" x14ac:dyDescent="0.25">
      <c r="A1557" s="2">
        <v>6</v>
      </c>
      <c r="B1557" s="2">
        <v>24100</v>
      </c>
      <c r="C1557" s="2" t="s">
        <v>505</v>
      </c>
      <c r="D1557" s="2">
        <v>2210501</v>
      </c>
      <c r="E1557" s="2" t="s">
        <v>505</v>
      </c>
      <c r="F1557" s="2" t="str">
        <f t="shared" si="48"/>
        <v>6241002210501</v>
      </c>
      <c r="G1557" s="2" t="s">
        <v>108</v>
      </c>
      <c r="H1557" s="4">
        <v>250</v>
      </c>
      <c r="I1557" s="4">
        <v>0</v>
      </c>
      <c r="J1557" s="4">
        <v>250</v>
      </c>
      <c r="K1557" s="4">
        <v>193.88</v>
      </c>
      <c r="L1557" s="4">
        <v>193.88</v>
      </c>
      <c r="M1557" s="4">
        <v>193.88</v>
      </c>
      <c r="N1557" s="4">
        <v>0</v>
      </c>
      <c r="O1557" s="4">
        <v>56.12</v>
      </c>
      <c r="P1557">
        <f>INDEX(Full1!J:J,MATCH(F1557,Full1!D:D,0))</f>
        <v>193.88</v>
      </c>
      <c r="Q1557" s="6">
        <f t="shared" si="49"/>
        <v>0</v>
      </c>
    </row>
    <row r="1558" spans="1:17" hidden="1" x14ac:dyDescent="0.25">
      <c r="A1558" s="2">
        <v>6</v>
      </c>
      <c r="B1558" s="2">
        <v>24100</v>
      </c>
      <c r="C1558" s="2" t="s">
        <v>505</v>
      </c>
      <c r="D1558" s="2">
        <v>2211001</v>
      </c>
      <c r="E1558" s="2" t="s">
        <v>505</v>
      </c>
      <c r="F1558" s="2" t="str">
        <f t="shared" si="48"/>
        <v>6241002211001</v>
      </c>
      <c r="G1558" s="2" t="s">
        <v>76</v>
      </c>
      <c r="H1558" s="4">
        <v>100</v>
      </c>
      <c r="I1558" s="4">
        <v>0</v>
      </c>
      <c r="J1558" s="4">
        <v>100</v>
      </c>
      <c r="K1558" s="4">
        <v>203.68</v>
      </c>
      <c r="L1558" s="4">
        <v>203.68</v>
      </c>
      <c r="M1558" s="4">
        <v>203.68</v>
      </c>
      <c r="N1558" s="4">
        <v>0</v>
      </c>
      <c r="O1558" s="4">
        <v>-103.68</v>
      </c>
      <c r="P1558">
        <f>INDEX(Full1!J:J,MATCH(F1558,Full1!D:D,0))</f>
        <v>203.68</v>
      </c>
      <c r="Q1558" s="6">
        <f t="shared" si="49"/>
        <v>0</v>
      </c>
    </row>
    <row r="1559" spans="1:17" hidden="1" x14ac:dyDescent="0.25">
      <c r="A1559" s="2">
        <v>6</v>
      </c>
      <c r="B1559" s="2">
        <v>24100</v>
      </c>
      <c r="C1559" s="2" t="s">
        <v>505</v>
      </c>
      <c r="D1559" s="2">
        <v>2260101</v>
      </c>
      <c r="E1559" s="2" t="s">
        <v>505</v>
      </c>
      <c r="F1559" s="2" t="str">
        <f t="shared" si="48"/>
        <v>6241002260101</v>
      </c>
      <c r="G1559" s="2" t="s">
        <v>61</v>
      </c>
      <c r="H1559" s="4">
        <v>725.33</v>
      </c>
      <c r="I1559" s="4">
        <v>0</v>
      </c>
      <c r="J1559" s="4">
        <v>725.33</v>
      </c>
      <c r="K1559" s="4">
        <v>1034.92</v>
      </c>
      <c r="L1559" s="4">
        <v>1034.92</v>
      </c>
      <c r="M1559" s="4">
        <v>1034.92</v>
      </c>
      <c r="N1559" s="4">
        <v>0</v>
      </c>
      <c r="O1559" s="4">
        <v>-309.58999999999997</v>
      </c>
      <c r="P1559">
        <f>INDEX(Full1!J:J,MATCH(F1559,Full1!D:D,0))</f>
        <v>1034.92</v>
      </c>
      <c r="Q1559" s="6">
        <f t="shared" si="49"/>
        <v>0</v>
      </c>
    </row>
    <row r="1560" spans="1:17" hidden="1" x14ac:dyDescent="0.25">
      <c r="A1560" s="2">
        <v>6</v>
      </c>
      <c r="B1560" s="2">
        <v>24100</v>
      </c>
      <c r="C1560" s="2" t="s">
        <v>505</v>
      </c>
      <c r="D1560" s="2">
        <v>2260201</v>
      </c>
      <c r="E1560" s="2" t="s">
        <v>505</v>
      </c>
      <c r="F1560" s="2" t="str">
        <f t="shared" si="48"/>
        <v>6241002260201</v>
      </c>
      <c r="G1560" s="2" t="s">
        <v>62</v>
      </c>
      <c r="H1560" s="4">
        <v>400</v>
      </c>
      <c r="I1560" s="4">
        <v>0</v>
      </c>
      <c r="J1560" s="4">
        <v>400</v>
      </c>
      <c r="K1560" s="4">
        <v>1794.35</v>
      </c>
      <c r="L1560" s="4">
        <v>1794.35</v>
      </c>
      <c r="M1560" s="4">
        <v>1794.35</v>
      </c>
      <c r="N1560" s="4">
        <v>0</v>
      </c>
      <c r="O1560" s="4">
        <v>-1394.35</v>
      </c>
      <c r="P1560">
        <f>INDEX(Full1!J:J,MATCH(F1560,Full1!D:D,0))</f>
        <v>1794.35</v>
      </c>
      <c r="Q1560" s="6">
        <f t="shared" si="49"/>
        <v>0</v>
      </c>
    </row>
    <row r="1561" spans="1:17" hidden="1" x14ac:dyDescent="0.25">
      <c r="A1561" s="2">
        <v>6</v>
      </c>
      <c r="B1561" s="2">
        <v>24100</v>
      </c>
      <c r="C1561" s="2" t="s">
        <v>505</v>
      </c>
      <c r="D1561" s="2">
        <v>2269900</v>
      </c>
      <c r="E1561" s="2" t="s">
        <v>505</v>
      </c>
      <c r="F1561" s="2" t="str">
        <f t="shared" si="48"/>
        <v>6241002269900</v>
      </c>
      <c r="G1561" s="2" t="s">
        <v>65</v>
      </c>
      <c r="H1561" s="4">
        <v>1000</v>
      </c>
      <c r="I1561" s="4">
        <v>0</v>
      </c>
      <c r="J1561" s="4">
        <v>1000</v>
      </c>
      <c r="K1561" s="4">
        <v>351.87</v>
      </c>
      <c r="L1561" s="4">
        <v>351.87</v>
      </c>
      <c r="M1561" s="4">
        <v>351.87</v>
      </c>
      <c r="N1561" s="4">
        <v>0</v>
      </c>
      <c r="O1561" s="4">
        <v>648.13</v>
      </c>
      <c r="P1561">
        <f>INDEX(Full1!J:J,MATCH(F1561,Full1!D:D,0))</f>
        <v>351.87</v>
      </c>
      <c r="Q1561" s="6">
        <f t="shared" si="49"/>
        <v>0</v>
      </c>
    </row>
    <row r="1562" spans="1:17" hidden="1" x14ac:dyDescent="0.25">
      <c r="A1562" s="2">
        <v>6</v>
      </c>
      <c r="B1562" s="2">
        <v>24100</v>
      </c>
      <c r="C1562" s="2" t="s">
        <v>505</v>
      </c>
      <c r="D1562" s="2">
        <v>2279900</v>
      </c>
      <c r="E1562" s="2" t="s">
        <v>505</v>
      </c>
      <c r="F1562" s="2" t="str">
        <f t="shared" si="48"/>
        <v>6241002279900</v>
      </c>
      <c r="G1562" s="2" t="s">
        <v>68</v>
      </c>
      <c r="H1562" s="4">
        <v>6250</v>
      </c>
      <c r="I1562" s="4">
        <v>0</v>
      </c>
      <c r="J1562" s="4">
        <v>6250</v>
      </c>
      <c r="K1562" s="4">
        <v>5297.29</v>
      </c>
      <c r="L1562" s="4">
        <v>5297.29</v>
      </c>
      <c r="M1562" s="4">
        <v>5297.29</v>
      </c>
      <c r="N1562" s="4">
        <v>0</v>
      </c>
      <c r="O1562" s="4">
        <v>952.71</v>
      </c>
      <c r="P1562">
        <f>INDEX(Full1!J:J,MATCH(F1562,Full1!D:D,0))</f>
        <v>5297.29</v>
      </c>
      <c r="Q1562" s="6">
        <f t="shared" si="49"/>
        <v>0</v>
      </c>
    </row>
    <row r="1563" spans="1:17" hidden="1" x14ac:dyDescent="0.25">
      <c r="A1563" s="2">
        <v>6</v>
      </c>
      <c r="B1563" s="2">
        <v>24100</v>
      </c>
      <c r="C1563" s="2" t="s">
        <v>505</v>
      </c>
      <c r="D1563" s="2">
        <v>2302000</v>
      </c>
      <c r="E1563" s="2" t="s">
        <v>505</v>
      </c>
      <c r="F1563" s="2" t="str">
        <f t="shared" si="48"/>
        <v>6241002302000</v>
      </c>
      <c r="G1563" s="2" t="s">
        <v>72</v>
      </c>
      <c r="H1563" s="4">
        <v>0</v>
      </c>
      <c r="I1563" s="4">
        <v>0</v>
      </c>
      <c r="J1563" s="4">
        <v>0</v>
      </c>
      <c r="K1563" s="4">
        <v>19</v>
      </c>
      <c r="L1563" s="4">
        <v>19</v>
      </c>
      <c r="M1563" s="4">
        <v>19</v>
      </c>
      <c r="N1563" s="4">
        <v>0</v>
      </c>
      <c r="O1563" s="4">
        <v>-19</v>
      </c>
      <c r="P1563">
        <f>INDEX(Full1!J:J,MATCH(F1563,Full1!D:D,0))</f>
        <v>19</v>
      </c>
      <c r="Q1563" s="6">
        <f t="shared" si="49"/>
        <v>0</v>
      </c>
    </row>
    <row r="1564" spans="1:17" hidden="1" x14ac:dyDescent="0.25">
      <c r="A1564" s="2">
        <v>6</v>
      </c>
      <c r="B1564" s="2">
        <v>24100</v>
      </c>
      <c r="C1564" s="2" t="s">
        <v>505</v>
      </c>
      <c r="D1564" s="2">
        <v>2312000</v>
      </c>
      <c r="E1564" s="2" t="s">
        <v>505</v>
      </c>
      <c r="F1564" s="2" t="str">
        <f t="shared" si="48"/>
        <v>6241002312000</v>
      </c>
      <c r="G1564" s="2" t="s">
        <v>73</v>
      </c>
      <c r="H1564" s="4">
        <v>50</v>
      </c>
      <c r="I1564" s="4">
        <v>0</v>
      </c>
      <c r="J1564" s="4">
        <v>50</v>
      </c>
      <c r="K1564" s="4">
        <v>195.3</v>
      </c>
      <c r="L1564" s="4">
        <v>195.3</v>
      </c>
      <c r="M1564" s="4">
        <v>195.3</v>
      </c>
      <c r="N1564" s="4">
        <v>0</v>
      </c>
      <c r="O1564" s="4">
        <v>-145.30000000000001</v>
      </c>
      <c r="P1564">
        <f>INDEX(Full1!J:J,MATCH(F1564,Full1!D:D,0))</f>
        <v>195.3</v>
      </c>
      <c r="Q1564" s="6">
        <f t="shared" si="49"/>
        <v>0</v>
      </c>
    </row>
    <row r="1565" spans="1:17" x14ac:dyDescent="0.25">
      <c r="A1565" s="2">
        <v>6</v>
      </c>
      <c r="B1565" s="2">
        <v>24100</v>
      </c>
      <c r="C1565" s="2" t="s">
        <v>506</v>
      </c>
      <c r="D1565" s="2">
        <v>6220011</v>
      </c>
      <c r="E1565" s="2" t="s">
        <v>506</v>
      </c>
      <c r="F1565" s="2" t="str">
        <f t="shared" si="48"/>
        <v>6241006220011</v>
      </c>
      <c r="G1565" s="2" t="s">
        <v>313</v>
      </c>
      <c r="H1565" s="4">
        <v>0</v>
      </c>
      <c r="I1565" s="4">
        <v>5000</v>
      </c>
      <c r="J1565" s="4">
        <v>5000</v>
      </c>
      <c r="K1565" s="4">
        <v>3327.5</v>
      </c>
      <c r="L1565" s="4">
        <v>3327.5</v>
      </c>
      <c r="M1565" s="4">
        <v>3327.5</v>
      </c>
      <c r="N1565" s="4">
        <v>0</v>
      </c>
      <c r="O1565" s="4">
        <v>1672.5</v>
      </c>
      <c r="P1565">
        <f>INDEX(Full1!J:J,MATCH(F1565,Full1!D:D,0))</f>
        <v>3327.5</v>
      </c>
      <c r="Q1565" s="6">
        <f t="shared" si="49"/>
        <v>0</v>
      </c>
    </row>
    <row r="1566" spans="1:17" hidden="1" x14ac:dyDescent="0.25">
      <c r="A1566" s="2">
        <v>6</v>
      </c>
      <c r="B1566" s="2">
        <v>24104</v>
      </c>
      <c r="C1566" s="2" t="s">
        <v>505</v>
      </c>
      <c r="D1566" s="2">
        <v>2120000</v>
      </c>
      <c r="E1566" s="2" t="s">
        <v>505</v>
      </c>
      <c r="F1566" s="2" t="str">
        <f t="shared" si="48"/>
        <v>6241042120000</v>
      </c>
      <c r="G1566" s="2" t="s">
        <v>191</v>
      </c>
      <c r="H1566" s="4">
        <v>800</v>
      </c>
      <c r="I1566" s="4">
        <v>0</v>
      </c>
      <c r="J1566" s="4">
        <v>800</v>
      </c>
      <c r="K1566" s="4">
        <v>0</v>
      </c>
      <c r="L1566" s="4">
        <v>0</v>
      </c>
      <c r="M1566" s="4">
        <v>0</v>
      </c>
      <c r="N1566" s="4">
        <v>0</v>
      </c>
      <c r="O1566" s="4">
        <v>800</v>
      </c>
      <c r="P1566">
        <f>INDEX(Full1!J:J,MATCH(F1566,Full1!D:D,0))</f>
        <v>0</v>
      </c>
      <c r="Q1566" s="6">
        <f t="shared" si="49"/>
        <v>0</v>
      </c>
    </row>
    <row r="1567" spans="1:17" hidden="1" x14ac:dyDescent="0.25">
      <c r="A1567" s="2">
        <v>6</v>
      </c>
      <c r="B1567" s="2">
        <v>24104</v>
      </c>
      <c r="C1567" s="2" t="s">
        <v>505</v>
      </c>
      <c r="D1567" s="2">
        <v>2260101</v>
      </c>
      <c r="E1567" s="2" t="s">
        <v>505</v>
      </c>
      <c r="F1567" s="2" t="str">
        <f t="shared" si="48"/>
        <v>6241042260101</v>
      </c>
      <c r="G1567" s="2" t="s">
        <v>61</v>
      </c>
      <c r="H1567" s="4">
        <v>250</v>
      </c>
      <c r="I1567" s="4">
        <v>0</v>
      </c>
      <c r="J1567" s="4">
        <v>250</v>
      </c>
      <c r="K1567" s="4">
        <v>0</v>
      </c>
      <c r="L1567" s="4">
        <v>0</v>
      </c>
      <c r="M1567" s="4">
        <v>0</v>
      </c>
      <c r="N1567" s="4">
        <v>0</v>
      </c>
      <c r="O1567" s="4">
        <v>250</v>
      </c>
      <c r="P1567">
        <f>INDEX(Full1!J:J,MATCH(F1567,Full1!D:D,0))</f>
        <v>0</v>
      </c>
      <c r="Q1567" s="6">
        <f t="shared" si="49"/>
        <v>0</v>
      </c>
    </row>
    <row r="1568" spans="1:17" hidden="1" x14ac:dyDescent="0.25">
      <c r="A1568" s="2">
        <v>6</v>
      </c>
      <c r="B1568" s="2">
        <v>24104</v>
      </c>
      <c r="C1568" s="2" t="s">
        <v>505</v>
      </c>
      <c r="D1568" s="2">
        <v>2269900</v>
      </c>
      <c r="E1568" s="2" t="s">
        <v>505</v>
      </c>
      <c r="F1568" s="2" t="str">
        <f t="shared" si="48"/>
        <v>6241042269900</v>
      </c>
      <c r="G1568" s="2" t="s">
        <v>65</v>
      </c>
      <c r="H1568" s="4">
        <v>250</v>
      </c>
      <c r="I1568" s="4">
        <v>0</v>
      </c>
      <c r="J1568" s="4">
        <v>250</v>
      </c>
      <c r="K1568" s="4">
        <v>0</v>
      </c>
      <c r="L1568" s="4">
        <v>0</v>
      </c>
      <c r="M1568" s="4">
        <v>0</v>
      </c>
      <c r="N1568" s="4">
        <v>0</v>
      </c>
      <c r="O1568" s="4">
        <v>250</v>
      </c>
      <c r="P1568">
        <f>INDEX(Full1!J:J,MATCH(F1568,Full1!D:D,0))</f>
        <v>0</v>
      </c>
      <c r="Q1568" s="6">
        <f t="shared" si="49"/>
        <v>0</v>
      </c>
    </row>
    <row r="1569" spans="1:17" hidden="1" x14ac:dyDescent="0.25">
      <c r="A1569" s="2">
        <v>6</v>
      </c>
      <c r="B1569" s="2">
        <v>24131</v>
      </c>
      <c r="C1569" s="2" t="s">
        <v>505</v>
      </c>
      <c r="D1569" s="2">
        <v>2200002</v>
      </c>
      <c r="E1569" s="2" t="s">
        <v>505</v>
      </c>
      <c r="F1569" s="2" t="str">
        <f t="shared" si="48"/>
        <v>6241312200002</v>
      </c>
      <c r="G1569" s="2" t="s">
        <v>314</v>
      </c>
      <c r="H1569" s="4">
        <v>0</v>
      </c>
      <c r="I1569" s="4">
        <v>100</v>
      </c>
      <c r="J1569" s="4">
        <v>100</v>
      </c>
      <c r="K1569" s="4">
        <v>0</v>
      </c>
      <c r="L1569" s="4">
        <v>0</v>
      </c>
      <c r="M1569" s="4">
        <v>0</v>
      </c>
      <c r="N1569" s="4">
        <v>0</v>
      </c>
      <c r="O1569" s="4">
        <v>100</v>
      </c>
      <c r="P1569">
        <f>INDEX(Full1!J:J,MATCH(F1569,Full1!D:D,0))</f>
        <v>0</v>
      </c>
      <c r="Q1569" s="6">
        <f t="shared" si="49"/>
        <v>0</v>
      </c>
    </row>
    <row r="1570" spans="1:17" hidden="1" x14ac:dyDescent="0.25">
      <c r="A1570" s="2">
        <v>6</v>
      </c>
      <c r="B1570" s="2">
        <v>24131</v>
      </c>
      <c r="C1570" s="2" t="s">
        <v>505</v>
      </c>
      <c r="D1570" s="2">
        <v>2269900</v>
      </c>
      <c r="E1570" s="2" t="s">
        <v>505</v>
      </c>
      <c r="F1570" s="2" t="str">
        <f t="shared" si="48"/>
        <v>6241312269900</v>
      </c>
      <c r="G1570" s="2" t="s">
        <v>65</v>
      </c>
      <c r="H1570" s="4">
        <v>0</v>
      </c>
      <c r="I1570" s="4">
        <v>46.4</v>
      </c>
      <c r="J1570" s="4">
        <v>46.4</v>
      </c>
      <c r="K1570" s="4">
        <v>0</v>
      </c>
      <c r="L1570" s="4">
        <v>0</v>
      </c>
      <c r="M1570" s="4">
        <v>0</v>
      </c>
      <c r="N1570" s="4">
        <v>0</v>
      </c>
      <c r="O1570" s="4">
        <v>46.4</v>
      </c>
      <c r="P1570">
        <f>INDEX(Full1!J:J,MATCH(F1570,Full1!D:D,0))</f>
        <v>0</v>
      </c>
      <c r="Q1570" s="6">
        <f t="shared" si="49"/>
        <v>0</v>
      </c>
    </row>
    <row r="1571" spans="1:17" hidden="1" x14ac:dyDescent="0.25">
      <c r="A1571" s="2">
        <v>6</v>
      </c>
      <c r="B1571" s="2">
        <v>24131</v>
      </c>
      <c r="C1571" s="2" t="s">
        <v>505</v>
      </c>
      <c r="D1571" s="2">
        <v>2270602</v>
      </c>
      <c r="E1571" s="2" t="s">
        <v>505</v>
      </c>
      <c r="F1571" s="2" t="str">
        <f t="shared" si="48"/>
        <v>6241312270602</v>
      </c>
      <c r="G1571" s="2" t="s">
        <v>315</v>
      </c>
      <c r="H1571" s="4">
        <v>0</v>
      </c>
      <c r="I1571" s="4">
        <v>12413.44</v>
      </c>
      <c r="J1571" s="4">
        <v>12413.44</v>
      </c>
      <c r="K1571" s="4">
        <v>0</v>
      </c>
      <c r="L1571" s="4">
        <v>0</v>
      </c>
      <c r="M1571" s="4">
        <v>0</v>
      </c>
      <c r="N1571" s="4">
        <v>0</v>
      </c>
      <c r="O1571" s="4">
        <v>12413.44</v>
      </c>
      <c r="P1571">
        <f>INDEX(Full1!J:J,MATCH(F1571,Full1!D:D,0))</f>
        <v>0</v>
      </c>
      <c r="Q1571" s="6">
        <f t="shared" si="49"/>
        <v>0</v>
      </c>
    </row>
    <row r="1572" spans="1:17" hidden="1" x14ac:dyDescent="0.25">
      <c r="A1572" s="2">
        <v>6</v>
      </c>
      <c r="B1572" s="2">
        <v>24134</v>
      </c>
      <c r="C1572" s="2" t="s">
        <v>505</v>
      </c>
      <c r="D1572" s="2">
        <v>2200001</v>
      </c>
      <c r="E1572" s="2" t="s">
        <v>505</v>
      </c>
      <c r="F1572" s="2" t="str">
        <f t="shared" si="48"/>
        <v>6241342200001</v>
      </c>
      <c r="G1572" s="2" t="s">
        <v>37</v>
      </c>
      <c r="H1572" s="4">
        <v>0</v>
      </c>
      <c r="I1572" s="4">
        <v>180.22</v>
      </c>
      <c r="J1572" s="4">
        <v>180.22</v>
      </c>
      <c r="K1572" s="4">
        <v>180.22</v>
      </c>
      <c r="L1572" s="4">
        <v>112.89</v>
      </c>
      <c r="M1572" s="4">
        <v>112.89</v>
      </c>
      <c r="N1572" s="4">
        <v>0</v>
      </c>
      <c r="O1572" s="4">
        <v>67.33</v>
      </c>
      <c r="P1572">
        <f>INDEX(Full1!J:J,MATCH(F1572,Full1!D:D,0))</f>
        <v>112.89</v>
      </c>
      <c r="Q1572" s="6">
        <f t="shared" si="49"/>
        <v>0</v>
      </c>
    </row>
    <row r="1573" spans="1:17" hidden="1" x14ac:dyDescent="0.25">
      <c r="A1573" s="2">
        <v>6</v>
      </c>
      <c r="B1573" s="2">
        <v>24134</v>
      </c>
      <c r="C1573" s="2" t="s">
        <v>505</v>
      </c>
      <c r="D1573" s="2">
        <v>2200002</v>
      </c>
      <c r="E1573" s="2" t="s">
        <v>505</v>
      </c>
      <c r="F1573" s="2" t="str">
        <f t="shared" si="48"/>
        <v>6241342200002</v>
      </c>
      <c r="G1573" s="2" t="s">
        <v>314</v>
      </c>
      <c r="H1573" s="4">
        <v>0</v>
      </c>
      <c r="I1573" s="4">
        <v>1000</v>
      </c>
      <c r="J1573" s="4">
        <v>1000</v>
      </c>
      <c r="K1573" s="4">
        <v>0</v>
      </c>
      <c r="L1573" s="4">
        <v>0</v>
      </c>
      <c r="M1573" s="4">
        <v>0</v>
      </c>
      <c r="N1573" s="4">
        <v>0</v>
      </c>
      <c r="O1573" s="4">
        <v>1000</v>
      </c>
      <c r="P1573">
        <f>INDEX(Full1!J:J,MATCH(F1573,Full1!D:D,0))</f>
        <v>0</v>
      </c>
      <c r="Q1573" s="6">
        <f t="shared" si="49"/>
        <v>0</v>
      </c>
    </row>
    <row r="1574" spans="1:17" hidden="1" x14ac:dyDescent="0.25">
      <c r="A1574" s="2">
        <v>6</v>
      </c>
      <c r="B1574" s="2">
        <v>24134</v>
      </c>
      <c r="C1574" s="2" t="s">
        <v>505</v>
      </c>
      <c r="D1574" s="2">
        <v>2240001</v>
      </c>
      <c r="E1574" s="2" t="s">
        <v>505</v>
      </c>
      <c r="F1574" s="2" t="str">
        <f t="shared" si="48"/>
        <v>6241342240001</v>
      </c>
      <c r="G1574" s="2" t="s">
        <v>96</v>
      </c>
      <c r="H1574" s="4">
        <v>0</v>
      </c>
      <c r="I1574" s="4">
        <v>1.99</v>
      </c>
      <c r="J1574" s="4">
        <v>1.99</v>
      </c>
      <c r="K1574" s="4">
        <v>0</v>
      </c>
      <c r="L1574" s="4">
        <v>0</v>
      </c>
      <c r="M1574" s="4">
        <v>0</v>
      </c>
      <c r="N1574" s="4">
        <v>0</v>
      </c>
      <c r="O1574" s="4">
        <v>1.99</v>
      </c>
      <c r="P1574">
        <f>INDEX(Full1!J:J,MATCH(F1574,Full1!D:D,0))</f>
        <v>0</v>
      </c>
      <c r="Q1574" s="6">
        <f t="shared" si="49"/>
        <v>0</v>
      </c>
    </row>
    <row r="1575" spans="1:17" hidden="1" x14ac:dyDescent="0.25">
      <c r="A1575" s="2">
        <v>6</v>
      </c>
      <c r="B1575" s="2">
        <v>24134</v>
      </c>
      <c r="C1575" s="2" t="s">
        <v>505</v>
      </c>
      <c r="D1575" s="2">
        <v>2260201</v>
      </c>
      <c r="E1575" s="2" t="s">
        <v>505</v>
      </c>
      <c r="F1575" s="2" t="str">
        <f t="shared" si="48"/>
        <v>6241342260201</v>
      </c>
      <c r="G1575" s="2" t="s">
        <v>62</v>
      </c>
      <c r="H1575" s="4">
        <v>0</v>
      </c>
      <c r="I1575" s="4">
        <v>2500</v>
      </c>
      <c r="J1575" s="4">
        <v>2500</v>
      </c>
      <c r="K1575" s="4">
        <v>121</v>
      </c>
      <c r="L1575" s="4">
        <v>121</v>
      </c>
      <c r="M1575" s="4">
        <v>121</v>
      </c>
      <c r="N1575" s="4">
        <v>0</v>
      </c>
      <c r="O1575" s="4">
        <v>2379</v>
      </c>
      <c r="P1575">
        <f>INDEX(Full1!J:J,MATCH(F1575,Full1!D:D,0))</f>
        <v>121</v>
      </c>
      <c r="Q1575" s="6">
        <f t="shared" si="49"/>
        <v>0</v>
      </c>
    </row>
    <row r="1576" spans="1:17" hidden="1" x14ac:dyDescent="0.25">
      <c r="A1576" s="2">
        <v>6</v>
      </c>
      <c r="B1576" s="2">
        <v>24134</v>
      </c>
      <c r="C1576" s="2" t="s">
        <v>505</v>
      </c>
      <c r="D1576" s="2">
        <v>2269900</v>
      </c>
      <c r="E1576" s="2" t="s">
        <v>505</v>
      </c>
      <c r="F1576" s="2" t="str">
        <f t="shared" si="48"/>
        <v>6241342269900</v>
      </c>
      <c r="G1576" s="2" t="s">
        <v>65</v>
      </c>
      <c r="H1576" s="4">
        <v>0</v>
      </c>
      <c r="I1576" s="4">
        <v>840</v>
      </c>
      <c r="J1576" s="4">
        <v>840</v>
      </c>
      <c r="K1576" s="4">
        <v>0</v>
      </c>
      <c r="L1576" s="4">
        <v>0</v>
      </c>
      <c r="M1576" s="4">
        <v>0</v>
      </c>
      <c r="N1576" s="4">
        <v>0</v>
      </c>
      <c r="O1576" s="4">
        <v>840</v>
      </c>
      <c r="P1576">
        <f>INDEX(Full1!J:J,MATCH(F1576,Full1!D:D,0))</f>
        <v>0</v>
      </c>
      <c r="Q1576" s="6">
        <f t="shared" si="49"/>
        <v>0</v>
      </c>
    </row>
    <row r="1577" spans="1:17" hidden="1" x14ac:dyDescent="0.25">
      <c r="A1577" s="2">
        <v>6</v>
      </c>
      <c r="B1577" s="2">
        <v>24134</v>
      </c>
      <c r="C1577" s="2" t="s">
        <v>505</v>
      </c>
      <c r="D1577" s="2">
        <v>2270602</v>
      </c>
      <c r="E1577" s="2" t="s">
        <v>505</v>
      </c>
      <c r="F1577" s="2" t="str">
        <f t="shared" si="48"/>
        <v>6241342270602</v>
      </c>
      <c r="G1577" s="2" t="s">
        <v>315</v>
      </c>
      <c r="H1577" s="4">
        <v>0</v>
      </c>
      <c r="I1577" s="4">
        <v>14668</v>
      </c>
      <c r="J1577" s="4">
        <v>14668</v>
      </c>
      <c r="K1577" s="4">
        <v>2827.64</v>
      </c>
      <c r="L1577" s="4">
        <v>2827.64</v>
      </c>
      <c r="M1577" s="4">
        <v>2827.64</v>
      </c>
      <c r="N1577" s="4">
        <v>0</v>
      </c>
      <c r="O1577" s="4">
        <v>11840.36</v>
      </c>
      <c r="P1577">
        <f>INDEX(Full1!J:J,MATCH(F1577,Full1!D:D,0))</f>
        <v>2827.64</v>
      </c>
      <c r="Q1577" s="6">
        <f t="shared" si="49"/>
        <v>0</v>
      </c>
    </row>
    <row r="1578" spans="1:17" hidden="1" x14ac:dyDescent="0.25">
      <c r="A1578" s="2">
        <v>6</v>
      </c>
      <c r="B1578" s="2">
        <v>24134</v>
      </c>
      <c r="C1578" s="2" t="s">
        <v>505</v>
      </c>
      <c r="D1578" s="2">
        <v>2312000</v>
      </c>
      <c r="E1578" s="2" t="s">
        <v>505</v>
      </c>
      <c r="F1578" s="2" t="str">
        <f t="shared" si="48"/>
        <v>6241342312000</v>
      </c>
      <c r="G1578" s="2" t="s">
        <v>73</v>
      </c>
      <c r="H1578" s="4">
        <v>0</v>
      </c>
      <c r="I1578" s="4">
        <v>200</v>
      </c>
      <c r="J1578" s="4">
        <v>200</v>
      </c>
      <c r="K1578" s="4">
        <v>45.9</v>
      </c>
      <c r="L1578" s="4">
        <v>45.9</v>
      </c>
      <c r="M1578" s="4">
        <v>45.9</v>
      </c>
      <c r="N1578" s="4">
        <v>0</v>
      </c>
      <c r="O1578" s="4">
        <v>154.1</v>
      </c>
      <c r="P1578">
        <f>INDEX(Full1!J:J,MATCH(F1578,Full1!D:D,0))</f>
        <v>45.9</v>
      </c>
      <c r="Q1578" s="6">
        <f t="shared" si="49"/>
        <v>0</v>
      </c>
    </row>
    <row r="1579" spans="1:17" hidden="1" x14ac:dyDescent="0.25">
      <c r="A1579" s="2">
        <v>6</v>
      </c>
      <c r="B1579" s="2">
        <v>24136</v>
      </c>
      <c r="C1579" s="2" t="s">
        <v>505</v>
      </c>
      <c r="D1579" s="2">
        <v>2200001</v>
      </c>
      <c r="E1579" s="2" t="s">
        <v>505</v>
      </c>
      <c r="F1579" s="2" t="str">
        <f t="shared" si="48"/>
        <v>6241362200001</v>
      </c>
      <c r="G1579" s="2" t="s">
        <v>37</v>
      </c>
      <c r="H1579" s="4">
        <v>0</v>
      </c>
      <c r="I1579" s="4">
        <v>4000</v>
      </c>
      <c r="J1579" s="4">
        <v>4000</v>
      </c>
      <c r="K1579" s="4">
        <v>551.13</v>
      </c>
      <c r="L1579" s="4">
        <v>229.41</v>
      </c>
      <c r="M1579" s="4">
        <v>229.41</v>
      </c>
      <c r="N1579" s="4">
        <v>0</v>
      </c>
      <c r="O1579" s="4">
        <v>3770.59</v>
      </c>
      <c r="P1579">
        <f>INDEX(Full1!J:J,MATCH(F1579,Full1!D:D,0))</f>
        <v>229.41</v>
      </c>
      <c r="Q1579" s="6">
        <f t="shared" si="49"/>
        <v>0</v>
      </c>
    </row>
    <row r="1580" spans="1:17" hidden="1" x14ac:dyDescent="0.25">
      <c r="A1580" s="2">
        <v>6</v>
      </c>
      <c r="B1580" s="2">
        <v>24136</v>
      </c>
      <c r="C1580" s="2" t="s">
        <v>505</v>
      </c>
      <c r="D1580" s="2">
        <v>2200002</v>
      </c>
      <c r="E1580" s="2" t="s">
        <v>505</v>
      </c>
      <c r="F1580" s="2" t="str">
        <f t="shared" si="48"/>
        <v>6241362200002</v>
      </c>
      <c r="G1580" s="2" t="s">
        <v>314</v>
      </c>
      <c r="H1580" s="4">
        <v>0</v>
      </c>
      <c r="I1580" s="4">
        <v>27228</v>
      </c>
      <c r="J1580" s="4">
        <v>27228</v>
      </c>
      <c r="K1580" s="4">
        <v>25280.55</v>
      </c>
      <c r="L1580" s="4">
        <v>18543.18</v>
      </c>
      <c r="M1580" s="4">
        <v>18543.18</v>
      </c>
      <c r="N1580" s="4">
        <v>0</v>
      </c>
      <c r="O1580" s="4">
        <v>8684.82</v>
      </c>
      <c r="P1580">
        <f>INDEX(Full1!J:J,MATCH(F1580,Full1!D:D,0))</f>
        <v>18543.18</v>
      </c>
      <c r="Q1580" s="6">
        <f t="shared" si="49"/>
        <v>0</v>
      </c>
    </row>
    <row r="1581" spans="1:17" hidden="1" x14ac:dyDescent="0.25">
      <c r="A1581" s="2">
        <v>6</v>
      </c>
      <c r="B1581" s="2">
        <v>24136</v>
      </c>
      <c r="C1581" s="2" t="s">
        <v>505</v>
      </c>
      <c r="D1581" s="2">
        <v>2240001</v>
      </c>
      <c r="E1581" s="2" t="s">
        <v>505</v>
      </c>
      <c r="F1581" s="2" t="str">
        <f t="shared" si="48"/>
        <v>6241362240001</v>
      </c>
      <c r="G1581" s="2" t="s">
        <v>96</v>
      </c>
      <c r="H1581" s="4">
        <v>0</v>
      </c>
      <c r="I1581" s="4">
        <v>200</v>
      </c>
      <c r="J1581" s="4">
        <v>200</v>
      </c>
      <c r="K1581" s="4">
        <v>315.99</v>
      </c>
      <c r="L1581" s="4">
        <v>315.99</v>
      </c>
      <c r="M1581" s="4">
        <v>315.99</v>
      </c>
      <c r="N1581" s="4">
        <v>0</v>
      </c>
      <c r="O1581" s="4">
        <v>-115.99</v>
      </c>
      <c r="P1581">
        <f>INDEX(Full1!J:J,MATCH(F1581,Full1!D:D,0))</f>
        <v>315.99</v>
      </c>
      <c r="Q1581" s="6">
        <f t="shared" si="49"/>
        <v>0</v>
      </c>
    </row>
    <row r="1582" spans="1:17" hidden="1" x14ac:dyDescent="0.25">
      <c r="A1582" s="2">
        <v>6</v>
      </c>
      <c r="B1582" s="2">
        <v>24136</v>
      </c>
      <c r="C1582" s="2" t="s">
        <v>505</v>
      </c>
      <c r="D1582" s="2">
        <v>2260201</v>
      </c>
      <c r="E1582" s="2" t="s">
        <v>505</v>
      </c>
      <c r="F1582" s="2" t="str">
        <f t="shared" si="48"/>
        <v>6241362260201</v>
      </c>
      <c r="G1582" s="2" t="s">
        <v>62</v>
      </c>
      <c r="H1582" s="4">
        <v>0</v>
      </c>
      <c r="I1582" s="4">
        <v>1000</v>
      </c>
      <c r="J1582" s="4">
        <v>1000</v>
      </c>
      <c r="K1582" s="4">
        <v>0</v>
      </c>
      <c r="L1582" s="4">
        <v>0</v>
      </c>
      <c r="M1582" s="4">
        <v>0</v>
      </c>
      <c r="N1582" s="4">
        <v>0</v>
      </c>
      <c r="O1582" s="4">
        <v>1000</v>
      </c>
      <c r="P1582">
        <f>INDEX(Full1!J:J,MATCH(F1582,Full1!D:D,0))</f>
        <v>0</v>
      </c>
      <c r="Q1582" s="6">
        <f t="shared" si="49"/>
        <v>0</v>
      </c>
    </row>
    <row r="1583" spans="1:17" hidden="1" x14ac:dyDescent="0.25">
      <c r="A1583" s="2">
        <v>6</v>
      </c>
      <c r="B1583" s="2">
        <v>24136</v>
      </c>
      <c r="C1583" s="2" t="s">
        <v>505</v>
      </c>
      <c r="D1583" s="2">
        <v>2269900</v>
      </c>
      <c r="E1583" s="2" t="s">
        <v>505</v>
      </c>
      <c r="F1583" s="2" t="str">
        <f t="shared" si="48"/>
        <v>6241362269900</v>
      </c>
      <c r="G1583" s="2" t="s">
        <v>65</v>
      </c>
      <c r="H1583" s="4">
        <v>0</v>
      </c>
      <c r="I1583" s="4">
        <v>3983</v>
      </c>
      <c r="J1583" s="4">
        <v>3983</v>
      </c>
      <c r="K1583" s="4">
        <v>786.36</v>
      </c>
      <c r="L1583" s="4">
        <v>786.36</v>
      </c>
      <c r="M1583" s="4">
        <v>786.36</v>
      </c>
      <c r="N1583" s="4">
        <v>0</v>
      </c>
      <c r="O1583" s="4">
        <v>3196.64</v>
      </c>
      <c r="P1583">
        <f>INDEX(Full1!J:J,MATCH(F1583,Full1!D:D,0))</f>
        <v>786.36</v>
      </c>
      <c r="Q1583" s="6">
        <f t="shared" si="49"/>
        <v>0</v>
      </c>
    </row>
    <row r="1584" spans="1:17" hidden="1" x14ac:dyDescent="0.25">
      <c r="A1584" s="2">
        <v>6</v>
      </c>
      <c r="B1584" s="2">
        <v>24136</v>
      </c>
      <c r="C1584" s="2" t="s">
        <v>505</v>
      </c>
      <c r="D1584" s="2">
        <v>2270602</v>
      </c>
      <c r="E1584" s="2" t="s">
        <v>505</v>
      </c>
      <c r="F1584" s="2" t="str">
        <f t="shared" si="48"/>
        <v>6241362270602</v>
      </c>
      <c r="G1584" s="2" t="s">
        <v>315</v>
      </c>
      <c r="H1584" s="4">
        <v>0</v>
      </c>
      <c r="I1584" s="4">
        <v>46094.2</v>
      </c>
      <c r="J1584" s="4">
        <v>46094.2</v>
      </c>
      <c r="K1584" s="4">
        <v>54685</v>
      </c>
      <c r="L1584" s="4">
        <v>46785</v>
      </c>
      <c r="M1584" s="4">
        <v>46785</v>
      </c>
      <c r="N1584" s="4">
        <v>0</v>
      </c>
      <c r="O1584" s="4">
        <v>-690.8</v>
      </c>
      <c r="P1584">
        <f>INDEX(Full1!J:J,MATCH(F1584,Full1!D:D,0))</f>
        <v>46785</v>
      </c>
      <c r="Q1584" s="6">
        <f t="shared" si="49"/>
        <v>0</v>
      </c>
    </row>
    <row r="1585" spans="1:17" hidden="1" x14ac:dyDescent="0.25">
      <c r="A1585" s="2">
        <v>6</v>
      </c>
      <c r="B1585" s="2">
        <v>24136</v>
      </c>
      <c r="C1585" s="2" t="s">
        <v>505</v>
      </c>
      <c r="D1585" s="2">
        <v>2302000</v>
      </c>
      <c r="E1585" s="2" t="s">
        <v>505</v>
      </c>
      <c r="F1585" s="2" t="str">
        <f t="shared" si="48"/>
        <v>6241362302000</v>
      </c>
      <c r="G1585" s="2" t="s">
        <v>72</v>
      </c>
      <c r="H1585" s="4">
        <v>0</v>
      </c>
      <c r="I1585" s="4">
        <v>0</v>
      </c>
      <c r="J1585" s="4">
        <v>0</v>
      </c>
      <c r="K1585" s="4">
        <v>13</v>
      </c>
      <c r="L1585" s="4">
        <v>13</v>
      </c>
      <c r="M1585" s="4">
        <v>13</v>
      </c>
      <c r="N1585" s="4">
        <v>0</v>
      </c>
      <c r="O1585" s="4">
        <v>-13</v>
      </c>
      <c r="P1585">
        <f>INDEX(Full1!J:J,MATCH(F1585,Full1!D:D,0))</f>
        <v>13</v>
      </c>
      <c r="Q1585" s="6">
        <f t="shared" si="49"/>
        <v>0</v>
      </c>
    </row>
    <row r="1586" spans="1:17" hidden="1" x14ac:dyDescent="0.25">
      <c r="A1586" s="2">
        <v>6</v>
      </c>
      <c r="B1586" s="2">
        <v>24136</v>
      </c>
      <c r="C1586" s="2" t="s">
        <v>505</v>
      </c>
      <c r="D1586" s="2">
        <v>2312000</v>
      </c>
      <c r="E1586" s="2" t="s">
        <v>505</v>
      </c>
      <c r="F1586" s="2" t="str">
        <f t="shared" si="48"/>
        <v>6241362312000</v>
      </c>
      <c r="G1586" s="2" t="s">
        <v>73</v>
      </c>
      <c r="H1586" s="4">
        <v>0</v>
      </c>
      <c r="I1586" s="4">
        <v>1500</v>
      </c>
      <c r="J1586" s="4">
        <v>1500</v>
      </c>
      <c r="K1586" s="4">
        <v>99.6</v>
      </c>
      <c r="L1586" s="4">
        <v>99.6</v>
      </c>
      <c r="M1586" s="4">
        <v>99.6</v>
      </c>
      <c r="N1586" s="4">
        <v>0</v>
      </c>
      <c r="O1586" s="4">
        <v>1400.4</v>
      </c>
      <c r="P1586">
        <f>INDEX(Full1!J:J,MATCH(F1586,Full1!D:D,0))</f>
        <v>99.6</v>
      </c>
      <c r="Q1586" s="6">
        <f t="shared" si="49"/>
        <v>0</v>
      </c>
    </row>
    <row r="1587" spans="1:17" hidden="1" x14ac:dyDescent="0.25">
      <c r="A1587" s="2">
        <v>6</v>
      </c>
      <c r="B1587" s="2">
        <v>24136</v>
      </c>
      <c r="C1587" s="2" t="s">
        <v>507</v>
      </c>
      <c r="D1587" s="2">
        <v>4700002</v>
      </c>
      <c r="E1587" s="2" t="s">
        <v>507</v>
      </c>
      <c r="F1587" s="2" t="str">
        <f t="shared" si="48"/>
        <v>6241364700002</v>
      </c>
      <c r="G1587" s="2" t="s">
        <v>316</v>
      </c>
      <c r="H1587" s="4">
        <v>0</v>
      </c>
      <c r="I1587" s="4">
        <v>63082.32</v>
      </c>
      <c r="J1587" s="4">
        <v>63082.32</v>
      </c>
      <c r="K1587" s="4">
        <v>37849.39</v>
      </c>
      <c r="L1587" s="4">
        <v>37849.39</v>
      </c>
      <c r="M1587" s="4">
        <v>37849.39</v>
      </c>
      <c r="N1587" s="4">
        <v>0</v>
      </c>
      <c r="O1587" s="4">
        <v>25232.93</v>
      </c>
      <c r="P1587">
        <f>INDEX(Full1!J:J,MATCH(F1587,Full1!D:D,0))</f>
        <v>37849.39</v>
      </c>
      <c r="Q1587" s="6">
        <f t="shared" si="49"/>
        <v>0</v>
      </c>
    </row>
    <row r="1588" spans="1:17" hidden="1" x14ac:dyDescent="0.25">
      <c r="A1588" s="2">
        <v>6</v>
      </c>
      <c r="B1588" s="2">
        <v>24136</v>
      </c>
      <c r="C1588" s="2" t="s">
        <v>507</v>
      </c>
      <c r="D1588" s="2">
        <v>4700003</v>
      </c>
      <c r="E1588" s="2" t="s">
        <v>507</v>
      </c>
      <c r="F1588" s="2" t="str">
        <f t="shared" si="48"/>
        <v>6241364700003</v>
      </c>
      <c r="G1588" s="2" t="s">
        <v>317</v>
      </c>
      <c r="H1588" s="4">
        <v>0</v>
      </c>
      <c r="I1588" s="4">
        <v>21027.439999999999</v>
      </c>
      <c r="J1588" s="4">
        <v>21027.439999999999</v>
      </c>
      <c r="K1588" s="4">
        <v>12616.46</v>
      </c>
      <c r="L1588" s="4">
        <v>12616.46</v>
      </c>
      <c r="M1588" s="4">
        <v>12616.46</v>
      </c>
      <c r="N1588" s="4">
        <v>0</v>
      </c>
      <c r="O1588" s="4">
        <v>8410.98</v>
      </c>
      <c r="P1588">
        <f>INDEX(Full1!J:J,MATCH(F1588,Full1!D:D,0))</f>
        <v>12616.46</v>
      </c>
      <c r="Q1588" s="6">
        <f t="shared" si="49"/>
        <v>0</v>
      </c>
    </row>
    <row r="1589" spans="1:17" hidden="1" x14ac:dyDescent="0.25">
      <c r="A1589" s="2">
        <v>6</v>
      </c>
      <c r="B1589" s="2">
        <v>24136</v>
      </c>
      <c r="C1589" s="2" t="s">
        <v>507</v>
      </c>
      <c r="D1589" s="2">
        <v>4700004</v>
      </c>
      <c r="E1589" s="2" t="s">
        <v>507</v>
      </c>
      <c r="F1589" s="2" t="str">
        <f t="shared" si="48"/>
        <v>6241364700004</v>
      </c>
      <c r="G1589" s="2" t="s">
        <v>318</v>
      </c>
      <c r="H1589" s="4">
        <v>0</v>
      </c>
      <c r="I1589" s="4">
        <v>10513.72</v>
      </c>
      <c r="J1589" s="4">
        <v>10513.72</v>
      </c>
      <c r="K1589" s="4">
        <v>6308.23</v>
      </c>
      <c r="L1589" s="4">
        <v>6308.23</v>
      </c>
      <c r="M1589" s="4">
        <v>6308.23</v>
      </c>
      <c r="N1589" s="4">
        <v>0</v>
      </c>
      <c r="O1589" s="4">
        <v>4205.49</v>
      </c>
      <c r="P1589">
        <f>INDEX(Full1!J:J,MATCH(F1589,Full1!D:D,0))</f>
        <v>6308.23</v>
      </c>
      <c r="Q1589" s="6">
        <f t="shared" si="49"/>
        <v>0</v>
      </c>
    </row>
    <row r="1590" spans="1:17" hidden="1" x14ac:dyDescent="0.25">
      <c r="A1590" s="2">
        <v>6</v>
      </c>
      <c r="B1590" s="2">
        <v>24136</v>
      </c>
      <c r="C1590" s="2" t="s">
        <v>507</v>
      </c>
      <c r="D1590" s="2">
        <v>4700005</v>
      </c>
      <c r="E1590" s="2" t="s">
        <v>507</v>
      </c>
      <c r="F1590" s="2" t="str">
        <f t="shared" si="48"/>
        <v>6241364700005</v>
      </c>
      <c r="G1590" s="2" t="s">
        <v>319</v>
      </c>
      <c r="H1590" s="4">
        <v>0</v>
      </c>
      <c r="I1590" s="4">
        <v>10513.72</v>
      </c>
      <c r="J1590" s="4">
        <v>10513.72</v>
      </c>
      <c r="K1590" s="4">
        <v>6308.23</v>
      </c>
      <c r="L1590" s="4">
        <v>6308.23</v>
      </c>
      <c r="M1590" s="4">
        <v>6308.23</v>
      </c>
      <c r="N1590" s="4">
        <v>0</v>
      </c>
      <c r="O1590" s="4">
        <v>4205.49</v>
      </c>
      <c r="P1590">
        <f>INDEX(Full1!J:J,MATCH(F1590,Full1!D:D,0))</f>
        <v>6308.23</v>
      </c>
      <c r="Q1590" s="6">
        <f t="shared" si="49"/>
        <v>0</v>
      </c>
    </row>
    <row r="1591" spans="1:17" hidden="1" x14ac:dyDescent="0.25">
      <c r="A1591" s="2">
        <v>6</v>
      </c>
      <c r="B1591" s="2">
        <v>24136</v>
      </c>
      <c r="C1591" s="2" t="s">
        <v>507</v>
      </c>
      <c r="D1591" s="2">
        <v>4700006</v>
      </c>
      <c r="E1591" s="2" t="s">
        <v>507</v>
      </c>
      <c r="F1591" s="2" t="str">
        <f t="shared" si="48"/>
        <v>6241364700006</v>
      </c>
      <c r="G1591" s="2" t="s">
        <v>320</v>
      </c>
      <c r="H1591" s="4">
        <v>0</v>
      </c>
      <c r="I1591" s="4">
        <v>10513.72</v>
      </c>
      <c r="J1591" s="4">
        <v>10513.72</v>
      </c>
      <c r="K1591" s="4">
        <v>6308.23</v>
      </c>
      <c r="L1591" s="4">
        <v>6308.23</v>
      </c>
      <c r="M1591" s="4">
        <v>6308.23</v>
      </c>
      <c r="N1591" s="4">
        <v>0</v>
      </c>
      <c r="O1591" s="4">
        <v>4205.49</v>
      </c>
      <c r="P1591">
        <f>INDEX(Full1!J:J,MATCH(F1591,Full1!D:D,0))</f>
        <v>6308.23</v>
      </c>
      <c r="Q1591" s="6">
        <f t="shared" si="49"/>
        <v>0</v>
      </c>
    </row>
    <row r="1592" spans="1:17" hidden="1" x14ac:dyDescent="0.25">
      <c r="A1592" s="2">
        <v>6</v>
      </c>
      <c r="B1592" s="2">
        <v>24136</v>
      </c>
      <c r="C1592" s="2" t="s">
        <v>507</v>
      </c>
      <c r="D1592" s="2">
        <v>4700007</v>
      </c>
      <c r="E1592" s="2" t="s">
        <v>507</v>
      </c>
      <c r="F1592" s="2" t="str">
        <f t="shared" si="48"/>
        <v>6241364700007</v>
      </c>
      <c r="G1592" s="2" t="s">
        <v>321</v>
      </c>
      <c r="H1592" s="4">
        <v>0</v>
      </c>
      <c r="I1592" s="4">
        <v>31541.16</v>
      </c>
      <c r="J1592" s="4">
        <v>31541.16</v>
      </c>
      <c r="K1592" s="4">
        <v>18924.7</v>
      </c>
      <c r="L1592" s="4">
        <v>18924.7</v>
      </c>
      <c r="M1592" s="4">
        <v>18924.7</v>
      </c>
      <c r="N1592" s="4">
        <v>0</v>
      </c>
      <c r="O1592" s="4">
        <v>12616.46</v>
      </c>
      <c r="P1592">
        <f>INDEX(Full1!J:J,MATCH(F1592,Full1!D:D,0))</f>
        <v>18924.7</v>
      </c>
      <c r="Q1592" s="6">
        <f t="shared" si="49"/>
        <v>0</v>
      </c>
    </row>
    <row r="1593" spans="1:17" hidden="1" x14ac:dyDescent="0.25">
      <c r="A1593" s="2">
        <v>6</v>
      </c>
      <c r="B1593" s="2">
        <v>24136</v>
      </c>
      <c r="C1593" s="2" t="s">
        <v>507</v>
      </c>
      <c r="D1593" s="2">
        <v>4700008</v>
      </c>
      <c r="E1593" s="2" t="s">
        <v>507</v>
      </c>
      <c r="F1593" s="2" t="str">
        <f t="shared" si="48"/>
        <v>6241364700008</v>
      </c>
      <c r="G1593" s="2" t="s">
        <v>322</v>
      </c>
      <c r="H1593" s="4">
        <v>0</v>
      </c>
      <c r="I1593" s="4">
        <v>10513.72</v>
      </c>
      <c r="J1593" s="4">
        <v>10513.72</v>
      </c>
      <c r="K1593" s="4">
        <v>6308.23</v>
      </c>
      <c r="L1593" s="4">
        <v>6308.23</v>
      </c>
      <c r="M1593" s="4">
        <v>6308.23</v>
      </c>
      <c r="N1593" s="4">
        <v>0</v>
      </c>
      <c r="O1593" s="4">
        <v>4205.49</v>
      </c>
      <c r="P1593">
        <f>INDEX(Full1!J:J,MATCH(F1593,Full1!D:D,0))</f>
        <v>6308.23</v>
      </c>
      <c r="Q1593" s="6">
        <f t="shared" si="49"/>
        <v>0</v>
      </c>
    </row>
    <row r="1594" spans="1:17" hidden="1" x14ac:dyDescent="0.25">
      <c r="A1594" s="2">
        <v>6</v>
      </c>
      <c r="B1594" s="2">
        <v>24139</v>
      </c>
      <c r="C1594" s="2" t="s">
        <v>505</v>
      </c>
      <c r="D1594" s="2">
        <v>2270602</v>
      </c>
      <c r="E1594" s="2" t="s">
        <v>505</v>
      </c>
      <c r="F1594" s="2" t="str">
        <f t="shared" si="48"/>
        <v>6241392270602</v>
      </c>
      <c r="G1594" s="2" t="s">
        <v>315</v>
      </c>
      <c r="H1594" s="4">
        <v>0</v>
      </c>
      <c r="I1594" s="4">
        <v>492</v>
      </c>
      <c r="J1594" s="4">
        <v>492</v>
      </c>
      <c r="K1594" s="4">
        <v>0</v>
      </c>
      <c r="L1594" s="4">
        <v>0</v>
      </c>
      <c r="M1594" s="4">
        <v>0</v>
      </c>
      <c r="N1594" s="4">
        <v>0</v>
      </c>
      <c r="O1594" s="4">
        <v>492</v>
      </c>
      <c r="P1594">
        <f>INDEX(Full1!J:J,MATCH(F1594,Full1!D:D,0))</f>
        <v>0</v>
      </c>
      <c r="Q1594" s="6">
        <f t="shared" si="49"/>
        <v>0</v>
      </c>
    </row>
    <row r="1595" spans="1:17" hidden="1" x14ac:dyDescent="0.25">
      <c r="A1595" s="2">
        <v>6</v>
      </c>
      <c r="B1595" s="2">
        <v>24140</v>
      </c>
      <c r="C1595" s="2" t="s">
        <v>505</v>
      </c>
      <c r="D1595" s="2">
        <v>2200001</v>
      </c>
      <c r="E1595" s="2" t="s">
        <v>505</v>
      </c>
      <c r="F1595" s="2" t="str">
        <f t="shared" si="48"/>
        <v>6241402200001</v>
      </c>
      <c r="G1595" s="2" t="s">
        <v>323</v>
      </c>
      <c r="H1595" s="4">
        <v>0</v>
      </c>
      <c r="I1595" s="4">
        <v>200</v>
      </c>
      <c r="J1595" s="4">
        <v>200</v>
      </c>
      <c r="K1595" s="4">
        <v>0</v>
      </c>
      <c r="L1595" s="4">
        <v>0</v>
      </c>
      <c r="M1595" s="4">
        <v>0</v>
      </c>
      <c r="N1595" s="4">
        <v>0</v>
      </c>
      <c r="O1595" s="4">
        <v>200</v>
      </c>
      <c r="P1595">
        <f>INDEX(Full1!J:J,MATCH(F1595,Full1!D:D,0))</f>
        <v>0</v>
      </c>
      <c r="Q1595" s="6">
        <f t="shared" si="49"/>
        <v>0</v>
      </c>
    </row>
    <row r="1596" spans="1:17" hidden="1" x14ac:dyDescent="0.25">
      <c r="A1596" s="2">
        <v>6</v>
      </c>
      <c r="B1596" s="2">
        <v>24140</v>
      </c>
      <c r="C1596" s="2" t="s">
        <v>505</v>
      </c>
      <c r="D1596" s="2">
        <v>2200002</v>
      </c>
      <c r="E1596" s="2" t="s">
        <v>505</v>
      </c>
      <c r="F1596" s="2" t="str">
        <f t="shared" si="48"/>
        <v>6241402200002</v>
      </c>
      <c r="G1596" s="2" t="s">
        <v>314</v>
      </c>
      <c r="H1596" s="4">
        <v>0</v>
      </c>
      <c r="I1596" s="4">
        <v>1100</v>
      </c>
      <c r="J1596" s="4">
        <v>1100</v>
      </c>
      <c r="K1596" s="4">
        <v>0</v>
      </c>
      <c r="L1596" s="4">
        <v>0</v>
      </c>
      <c r="M1596" s="4">
        <v>0</v>
      </c>
      <c r="N1596" s="4">
        <v>0</v>
      </c>
      <c r="O1596" s="4">
        <v>1100</v>
      </c>
      <c r="P1596">
        <f>INDEX(Full1!J:J,MATCH(F1596,Full1!D:D,0))</f>
        <v>0</v>
      </c>
      <c r="Q1596" s="6">
        <f t="shared" si="49"/>
        <v>0</v>
      </c>
    </row>
    <row r="1597" spans="1:17" hidden="1" x14ac:dyDescent="0.25">
      <c r="A1597" s="2">
        <v>6</v>
      </c>
      <c r="B1597" s="2">
        <v>24140</v>
      </c>
      <c r="C1597" s="2" t="s">
        <v>505</v>
      </c>
      <c r="D1597" s="2">
        <v>2240001</v>
      </c>
      <c r="E1597" s="2" t="s">
        <v>505</v>
      </c>
      <c r="F1597" s="2" t="str">
        <f t="shared" si="48"/>
        <v>6241402240001</v>
      </c>
      <c r="G1597" s="2" t="s">
        <v>324</v>
      </c>
      <c r="H1597" s="4">
        <v>0</v>
      </c>
      <c r="I1597" s="4">
        <v>175</v>
      </c>
      <c r="J1597" s="4">
        <v>175</v>
      </c>
      <c r="K1597" s="4">
        <v>0</v>
      </c>
      <c r="L1597" s="4">
        <v>0</v>
      </c>
      <c r="M1597" s="4">
        <v>0</v>
      </c>
      <c r="N1597" s="4">
        <v>0</v>
      </c>
      <c r="O1597" s="4">
        <v>175</v>
      </c>
      <c r="P1597">
        <f>INDEX(Full1!J:J,MATCH(F1597,Full1!D:D,0))</f>
        <v>0</v>
      </c>
      <c r="Q1597" s="6">
        <f t="shared" si="49"/>
        <v>0</v>
      </c>
    </row>
    <row r="1598" spans="1:17" hidden="1" x14ac:dyDescent="0.25">
      <c r="A1598" s="2">
        <v>6</v>
      </c>
      <c r="B1598" s="2">
        <v>24140</v>
      </c>
      <c r="C1598" s="2" t="s">
        <v>505</v>
      </c>
      <c r="D1598" s="2">
        <v>2260201</v>
      </c>
      <c r="E1598" s="2" t="s">
        <v>505</v>
      </c>
      <c r="F1598" s="2" t="str">
        <f t="shared" si="48"/>
        <v>6241402260201</v>
      </c>
      <c r="G1598" s="2" t="s">
        <v>158</v>
      </c>
      <c r="H1598" s="4">
        <v>0</v>
      </c>
      <c r="I1598" s="4">
        <v>2700</v>
      </c>
      <c r="J1598" s="4">
        <v>2700</v>
      </c>
      <c r="K1598" s="4">
        <v>0</v>
      </c>
      <c r="L1598" s="4">
        <v>0</v>
      </c>
      <c r="M1598" s="4">
        <v>0</v>
      </c>
      <c r="N1598" s="4">
        <v>0</v>
      </c>
      <c r="O1598" s="4">
        <v>2700</v>
      </c>
      <c r="P1598">
        <f>INDEX(Full1!J:J,MATCH(F1598,Full1!D:D,0))</f>
        <v>0</v>
      </c>
      <c r="Q1598" s="6">
        <f t="shared" si="49"/>
        <v>0</v>
      </c>
    </row>
    <row r="1599" spans="1:17" hidden="1" x14ac:dyDescent="0.25">
      <c r="A1599" s="2">
        <v>6</v>
      </c>
      <c r="B1599" s="2">
        <v>24140</v>
      </c>
      <c r="C1599" s="2" t="s">
        <v>505</v>
      </c>
      <c r="D1599" s="2">
        <v>2269900</v>
      </c>
      <c r="E1599" s="2" t="s">
        <v>505</v>
      </c>
      <c r="F1599" s="2" t="str">
        <f t="shared" si="48"/>
        <v>6241402269900</v>
      </c>
      <c r="G1599" s="2" t="s">
        <v>153</v>
      </c>
      <c r="H1599" s="4">
        <v>0</v>
      </c>
      <c r="I1599" s="4">
        <v>725</v>
      </c>
      <c r="J1599" s="4">
        <v>725</v>
      </c>
      <c r="K1599" s="4">
        <v>0</v>
      </c>
      <c r="L1599" s="4">
        <v>0</v>
      </c>
      <c r="M1599" s="4">
        <v>0</v>
      </c>
      <c r="N1599" s="4">
        <v>0</v>
      </c>
      <c r="O1599" s="4">
        <v>725</v>
      </c>
      <c r="P1599">
        <f>INDEX(Full1!J:J,MATCH(F1599,Full1!D:D,0))</f>
        <v>0</v>
      </c>
      <c r="Q1599" s="6">
        <f t="shared" si="49"/>
        <v>0</v>
      </c>
    </row>
    <row r="1600" spans="1:17" hidden="1" x14ac:dyDescent="0.25">
      <c r="A1600" s="2">
        <v>6</v>
      </c>
      <c r="B1600" s="2">
        <v>24140</v>
      </c>
      <c r="C1600" s="2" t="s">
        <v>505</v>
      </c>
      <c r="D1600" s="2">
        <v>2270602</v>
      </c>
      <c r="E1600" s="2" t="s">
        <v>505</v>
      </c>
      <c r="F1600" s="2" t="str">
        <f t="shared" si="48"/>
        <v>6241402270602</v>
      </c>
      <c r="G1600" s="2" t="s">
        <v>315</v>
      </c>
      <c r="H1600" s="4">
        <v>0</v>
      </c>
      <c r="I1600" s="4">
        <v>16400</v>
      </c>
      <c r="J1600" s="4">
        <v>16400</v>
      </c>
      <c r="K1600" s="4">
        <v>504</v>
      </c>
      <c r="L1600" s="4">
        <v>504</v>
      </c>
      <c r="M1600" s="4">
        <v>504</v>
      </c>
      <c r="N1600" s="4">
        <v>0</v>
      </c>
      <c r="O1600" s="4">
        <v>15896</v>
      </c>
      <c r="P1600">
        <f>INDEX(Full1!J:J,MATCH(F1600,Full1!D:D,0))</f>
        <v>504</v>
      </c>
      <c r="Q1600" s="6">
        <f t="shared" si="49"/>
        <v>0</v>
      </c>
    </row>
    <row r="1601" spans="1:17" hidden="1" x14ac:dyDescent="0.25">
      <c r="A1601" s="2">
        <v>6</v>
      </c>
      <c r="B1601" s="2">
        <v>24140</v>
      </c>
      <c r="C1601" s="2" t="s">
        <v>505</v>
      </c>
      <c r="D1601" s="2">
        <v>2312000</v>
      </c>
      <c r="E1601" s="2" t="s">
        <v>505</v>
      </c>
      <c r="F1601" s="2" t="str">
        <f t="shared" si="48"/>
        <v>6241402312000</v>
      </c>
      <c r="G1601" s="2" t="s">
        <v>325</v>
      </c>
      <c r="H1601" s="4">
        <v>0</v>
      </c>
      <c r="I1601" s="4">
        <v>300</v>
      </c>
      <c r="J1601" s="4">
        <v>300</v>
      </c>
      <c r="K1601" s="4">
        <v>0</v>
      </c>
      <c r="L1601" s="4">
        <v>0</v>
      </c>
      <c r="M1601" s="4">
        <v>0</v>
      </c>
      <c r="N1601" s="4">
        <v>0</v>
      </c>
      <c r="O1601" s="4">
        <v>300</v>
      </c>
      <c r="P1601">
        <f>INDEX(Full1!J:J,MATCH(F1601,Full1!D:D,0))</f>
        <v>0</v>
      </c>
      <c r="Q1601" s="6">
        <f t="shared" si="49"/>
        <v>0</v>
      </c>
    </row>
    <row r="1602" spans="1:17" hidden="1" x14ac:dyDescent="0.25">
      <c r="A1602" s="2">
        <v>6</v>
      </c>
      <c r="B1602" s="2">
        <v>32000</v>
      </c>
      <c r="C1602" s="2" t="s">
        <v>505</v>
      </c>
      <c r="D1602" s="2">
        <v>2200001</v>
      </c>
      <c r="E1602" s="2" t="s">
        <v>505</v>
      </c>
      <c r="F1602" s="2" t="str">
        <f t="shared" si="48"/>
        <v>6320002200001</v>
      </c>
      <c r="G1602" s="2" t="s">
        <v>37</v>
      </c>
      <c r="H1602" s="4">
        <v>100</v>
      </c>
      <c r="I1602" s="4">
        <v>0</v>
      </c>
      <c r="J1602" s="4">
        <v>100</v>
      </c>
      <c r="K1602" s="4">
        <v>0</v>
      </c>
      <c r="L1602" s="4">
        <v>0</v>
      </c>
      <c r="M1602" s="4">
        <v>0</v>
      </c>
      <c r="N1602" s="4">
        <v>0</v>
      </c>
      <c r="O1602" s="4">
        <v>100</v>
      </c>
      <c r="P1602">
        <f>INDEX(Full1!J:J,MATCH(F1602,Full1!D:D,0))</f>
        <v>0</v>
      </c>
      <c r="Q1602" s="6">
        <f t="shared" si="49"/>
        <v>0</v>
      </c>
    </row>
    <row r="1603" spans="1:17" hidden="1" x14ac:dyDescent="0.25">
      <c r="A1603" s="2">
        <v>6</v>
      </c>
      <c r="B1603" s="2">
        <v>32000</v>
      </c>
      <c r="C1603" s="2" t="s">
        <v>505</v>
      </c>
      <c r="D1603" s="2">
        <v>2260201</v>
      </c>
      <c r="E1603" s="2" t="s">
        <v>505</v>
      </c>
      <c r="F1603" s="2" t="str">
        <f t="shared" ref="F1603:F1666" si="50">_xlfn.CONCAT(A1603,B1603,D1603)</f>
        <v>6320002260201</v>
      </c>
      <c r="G1603" s="2" t="s">
        <v>62</v>
      </c>
      <c r="H1603" s="4">
        <v>200</v>
      </c>
      <c r="I1603" s="4">
        <v>0</v>
      </c>
      <c r="J1603" s="4">
        <v>200</v>
      </c>
      <c r="K1603" s="4">
        <v>0</v>
      </c>
      <c r="L1603" s="4">
        <v>0</v>
      </c>
      <c r="M1603" s="4">
        <v>0</v>
      </c>
      <c r="N1603" s="4">
        <v>0</v>
      </c>
      <c r="O1603" s="4">
        <v>200</v>
      </c>
      <c r="P1603">
        <f>INDEX(Full1!J:J,MATCH(F1603,Full1!D:D,0))</f>
        <v>0</v>
      </c>
      <c r="Q1603" s="6">
        <f t="shared" ref="Q1603:Q1666" si="51">+L1603-P1603</f>
        <v>0</v>
      </c>
    </row>
    <row r="1604" spans="1:17" hidden="1" x14ac:dyDescent="0.25">
      <c r="A1604" s="2">
        <v>6</v>
      </c>
      <c r="B1604" s="2">
        <v>32000</v>
      </c>
      <c r="C1604" s="2" t="s">
        <v>505</v>
      </c>
      <c r="D1604" s="2">
        <v>2269900</v>
      </c>
      <c r="E1604" s="2" t="s">
        <v>505</v>
      </c>
      <c r="F1604" s="2" t="str">
        <f t="shared" si="50"/>
        <v>6320002269900</v>
      </c>
      <c r="G1604" s="2" t="s">
        <v>65</v>
      </c>
      <c r="H1604" s="4">
        <v>200</v>
      </c>
      <c r="I1604" s="4">
        <v>0</v>
      </c>
      <c r="J1604" s="4">
        <v>200</v>
      </c>
      <c r="K1604" s="4">
        <v>0</v>
      </c>
      <c r="L1604" s="4">
        <v>0</v>
      </c>
      <c r="M1604" s="4">
        <v>0</v>
      </c>
      <c r="N1604" s="4">
        <v>0</v>
      </c>
      <c r="O1604" s="4">
        <v>200</v>
      </c>
      <c r="P1604">
        <f>INDEX(Full1!J:J,MATCH(F1604,Full1!D:D,0))</f>
        <v>0</v>
      </c>
      <c r="Q1604" s="6">
        <f t="shared" si="51"/>
        <v>0</v>
      </c>
    </row>
    <row r="1605" spans="1:17" hidden="1" x14ac:dyDescent="0.25">
      <c r="A1605" s="2">
        <v>6</v>
      </c>
      <c r="B1605" s="2">
        <v>32000</v>
      </c>
      <c r="C1605" s="2" t="s">
        <v>505</v>
      </c>
      <c r="D1605" s="2">
        <v>2302000</v>
      </c>
      <c r="E1605" s="2" t="s">
        <v>505</v>
      </c>
      <c r="F1605" s="2" t="str">
        <f t="shared" si="50"/>
        <v>6320002302000</v>
      </c>
      <c r="G1605" s="2" t="s">
        <v>72</v>
      </c>
      <c r="H1605" s="4">
        <v>50</v>
      </c>
      <c r="I1605" s="4">
        <v>0</v>
      </c>
      <c r="J1605" s="4">
        <v>50</v>
      </c>
      <c r="K1605" s="4">
        <v>15.9</v>
      </c>
      <c r="L1605" s="4">
        <v>15.9</v>
      </c>
      <c r="M1605" s="4">
        <v>15.9</v>
      </c>
      <c r="N1605" s="4">
        <v>0</v>
      </c>
      <c r="O1605" s="4">
        <v>34.1</v>
      </c>
      <c r="P1605">
        <f>INDEX(Full1!J:J,MATCH(F1605,Full1!D:D,0))</f>
        <v>15.9</v>
      </c>
      <c r="Q1605" s="6">
        <f t="shared" si="51"/>
        <v>0</v>
      </c>
    </row>
    <row r="1606" spans="1:17" hidden="1" x14ac:dyDescent="0.25">
      <c r="A1606" s="2">
        <v>6</v>
      </c>
      <c r="B1606" s="2">
        <v>32000</v>
      </c>
      <c r="C1606" s="2" t="s">
        <v>505</v>
      </c>
      <c r="D1606" s="2">
        <v>2312000</v>
      </c>
      <c r="E1606" s="2" t="s">
        <v>505</v>
      </c>
      <c r="F1606" s="2" t="str">
        <f t="shared" si="50"/>
        <v>6320002312000</v>
      </c>
      <c r="G1606" s="2" t="s">
        <v>73</v>
      </c>
      <c r="H1606" s="4">
        <v>50</v>
      </c>
      <c r="I1606" s="4">
        <v>0</v>
      </c>
      <c r="J1606" s="4">
        <v>50</v>
      </c>
      <c r="K1606" s="4">
        <v>88.8</v>
      </c>
      <c r="L1606" s="4">
        <v>88.8</v>
      </c>
      <c r="M1606" s="4">
        <v>88.8</v>
      </c>
      <c r="N1606" s="4">
        <v>0</v>
      </c>
      <c r="O1606" s="4">
        <v>-38.799999999999997</v>
      </c>
      <c r="P1606">
        <f>INDEX(Full1!J:J,MATCH(F1606,Full1!D:D,0))</f>
        <v>88.8</v>
      </c>
      <c r="Q1606" s="6">
        <f t="shared" si="51"/>
        <v>0</v>
      </c>
    </row>
    <row r="1607" spans="1:17" hidden="1" x14ac:dyDescent="0.25">
      <c r="A1607" s="2">
        <v>6</v>
      </c>
      <c r="B1607" s="2">
        <v>32000</v>
      </c>
      <c r="C1607" s="2" t="s">
        <v>507</v>
      </c>
      <c r="D1607" s="2">
        <v>4670001</v>
      </c>
      <c r="E1607" s="2" t="s">
        <v>507</v>
      </c>
      <c r="F1607" s="2" t="str">
        <f t="shared" si="50"/>
        <v>6320004670001</v>
      </c>
      <c r="G1607" s="2" t="s">
        <v>326</v>
      </c>
      <c r="H1607" s="4">
        <v>22000</v>
      </c>
      <c r="I1607" s="4">
        <v>-22000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>
        <f>INDEX(Full1!J:J,MATCH(F1607,Full1!D:D,0))</f>
        <v>0</v>
      </c>
      <c r="Q1607" s="6">
        <f t="shared" si="51"/>
        <v>0</v>
      </c>
    </row>
    <row r="1608" spans="1:17" hidden="1" x14ac:dyDescent="0.25">
      <c r="A1608" s="2">
        <v>6</v>
      </c>
      <c r="B1608" s="2">
        <v>32000</v>
      </c>
      <c r="C1608" s="2" t="s">
        <v>507</v>
      </c>
      <c r="D1608" s="2">
        <v>4800068</v>
      </c>
      <c r="E1608" s="2" t="s">
        <v>507</v>
      </c>
      <c r="F1608" s="2" t="str">
        <f t="shared" si="50"/>
        <v>6320004800068</v>
      </c>
      <c r="G1608" s="2" t="s">
        <v>327</v>
      </c>
      <c r="H1608" s="4">
        <v>300</v>
      </c>
      <c r="I1608" s="4">
        <v>300</v>
      </c>
      <c r="J1608" s="4">
        <v>600</v>
      </c>
      <c r="K1608" s="4">
        <v>600</v>
      </c>
      <c r="L1608" s="4">
        <v>300</v>
      </c>
      <c r="M1608" s="4">
        <v>300</v>
      </c>
      <c r="N1608" s="4">
        <v>0</v>
      </c>
      <c r="O1608" s="4">
        <v>300</v>
      </c>
      <c r="P1608">
        <f>INDEX(Full1!J:J,MATCH(F1608,Full1!D:D,0))</f>
        <v>300</v>
      </c>
      <c r="Q1608" s="6">
        <f t="shared" si="51"/>
        <v>0</v>
      </c>
    </row>
    <row r="1609" spans="1:17" hidden="1" x14ac:dyDescent="0.25">
      <c r="A1609" s="2">
        <v>6</v>
      </c>
      <c r="B1609" s="2">
        <v>32000</v>
      </c>
      <c r="C1609" s="2" t="s">
        <v>507</v>
      </c>
      <c r="D1609" s="2">
        <v>4800073</v>
      </c>
      <c r="E1609" s="2" t="s">
        <v>507</v>
      </c>
      <c r="F1609" s="2" t="str">
        <f t="shared" si="50"/>
        <v>6320004800073</v>
      </c>
      <c r="G1609" s="2" t="s">
        <v>328</v>
      </c>
      <c r="H1609" s="4">
        <v>800</v>
      </c>
      <c r="I1609" s="4">
        <v>-280</v>
      </c>
      <c r="J1609" s="4">
        <v>520</v>
      </c>
      <c r="K1609" s="4">
        <v>0</v>
      </c>
      <c r="L1609" s="4">
        <v>0</v>
      </c>
      <c r="M1609" s="4">
        <v>0</v>
      </c>
      <c r="N1609" s="4">
        <v>0</v>
      </c>
      <c r="O1609" s="4">
        <v>520</v>
      </c>
      <c r="P1609">
        <f>INDEX(Full1!J:J,MATCH(F1609,Full1!D:D,0))</f>
        <v>0</v>
      </c>
      <c r="Q1609" s="6">
        <f t="shared" si="51"/>
        <v>0</v>
      </c>
    </row>
    <row r="1610" spans="1:17" hidden="1" x14ac:dyDescent="0.25">
      <c r="A1610" s="2">
        <v>6</v>
      </c>
      <c r="B1610" s="2">
        <v>32000</v>
      </c>
      <c r="C1610" s="2" t="s">
        <v>507</v>
      </c>
      <c r="D1610" s="2">
        <v>4800076</v>
      </c>
      <c r="E1610" s="2" t="s">
        <v>507</v>
      </c>
      <c r="F1610" s="2" t="str">
        <f t="shared" si="50"/>
        <v>6320004800076</v>
      </c>
      <c r="G1610" s="2" t="s">
        <v>329</v>
      </c>
      <c r="H1610" s="4">
        <v>1500</v>
      </c>
      <c r="I1610" s="4">
        <v>-1500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>
        <f>INDEX(Full1!J:J,MATCH(F1610,Full1!D:D,0))</f>
        <v>0</v>
      </c>
      <c r="Q1610" s="6">
        <f t="shared" si="51"/>
        <v>0</v>
      </c>
    </row>
    <row r="1611" spans="1:17" hidden="1" x14ac:dyDescent="0.25">
      <c r="A1611" s="2">
        <v>6</v>
      </c>
      <c r="B1611" s="2">
        <v>32302</v>
      </c>
      <c r="C1611" s="2" t="s">
        <v>505</v>
      </c>
      <c r="D1611" s="2">
        <v>2211001</v>
      </c>
      <c r="E1611" s="2" t="s">
        <v>505</v>
      </c>
      <c r="F1611" s="2" t="str">
        <f t="shared" si="50"/>
        <v>6323022211001</v>
      </c>
      <c r="G1611" s="2" t="s">
        <v>76</v>
      </c>
      <c r="H1611" s="4">
        <v>0</v>
      </c>
      <c r="I1611" s="4">
        <v>0</v>
      </c>
      <c r="J1611" s="4">
        <v>0</v>
      </c>
      <c r="K1611" s="4">
        <v>219.78</v>
      </c>
      <c r="L1611" s="4">
        <v>219.78</v>
      </c>
      <c r="M1611" s="4">
        <v>219.78</v>
      </c>
      <c r="N1611" s="4">
        <v>0</v>
      </c>
      <c r="O1611" s="4">
        <v>-219.78</v>
      </c>
      <c r="P1611">
        <f>INDEX(Full1!J:J,MATCH(F1611,Full1!D:D,0))</f>
        <v>219.78</v>
      </c>
      <c r="Q1611" s="6">
        <f t="shared" si="51"/>
        <v>0</v>
      </c>
    </row>
    <row r="1612" spans="1:17" hidden="1" x14ac:dyDescent="0.25">
      <c r="A1612" s="2">
        <v>6</v>
      </c>
      <c r="B1612" s="2">
        <v>32304</v>
      </c>
      <c r="C1612" s="2" t="s">
        <v>505</v>
      </c>
      <c r="D1612" s="2">
        <v>2200001</v>
      </c>
      <c r="E1612" s="2" t="s">
        <v>505</v>
      </c>
      <c r="F1612" s="2" t="str">
        <f t="shared" si="50"/>
        <v>6323042200001</v>
      </c>
      <c r="G1612" s="2" t="s">
        <v>37</v>
      </c>
      <c r="H1612" s="4">
        <v>500</v>
      </c>
      <c r="I1612" s="4">
        <v>0</v>
      </c>
      <c r="J1612" s="4">
        <v>500</v>
      </c>
      <c r="K1612" s="4">
        <v>305.11</v>
      </c>
      <c r="L1612" s="4">
        <v>117.16</v>
      </c>
      <c r="M1612" s="4">
        <v>117.16</v>
      </c>
      <c r="N1612" s="4">
        <v>0</v>
      </c>
      <c r="O1612" s="4">
        <v>382.84</v>
      </c>
      <c r="P1612">
        <f>INDEX(Full1!J:J,MATCH(F1612,Full1!D:D,0))</f>
        <v>117.16</v>
      </c>
      <c r="Q1612" s="6">
        <f t="shared" si="51"/>
        <v>0</v>
      </c>
    </row>
    <row r="1613" spans="1:17" hidden="1" x14ac:dyDescent="0.25">
      <c r="A1613" s="2">
        <v>6</v>
      </c>
      <c r="B1613" s="2">
        <v>32304</v>
      </c>
      <c r="C1613" s="2" t="s">
        <v>505</v>
      </c>
      <c r="D1613" s="2">
        <v>2200002</v>
      </c>
      <c r="E1613" s="2" t="s">
        <v>505</v>
      </c>
      <c r="F1613" s="2" t="str">
        <f t="shared" si="50"/>
        <v>6323042200002</v>
      </c>
      <c r="G1613" s="2" t="s">
        <v>330</v>
      </c>
      <c r="H1613" s="4">
        <v>2000</v>
      </c>
      <c r="I1613" s="4">
        <v>0</v>
      </c>
      <c r="J1613" s="4">
        <v>2000</v>
      </c>
      <c r="K1613" s="4">
        <v>1865.04</v>
      </c>
      <c r="L1613" s="4">
        <v>1865.04</v>
      </c>
      <c r="M1613" s="4">
        <v>1865.04</v>
      </c>
      <c r="N1613" s="4">
        <v>0</v>
      </c>
      <c r="O1613" s="4">
        <v>134.96</v>
      </c>
      <c r="P1613">
        <f>INDEX(Full1!J:J,MATCH(F1613,Full1!D:D,0))</f>
        <v>1865.04</v>
      </c>
      <c r="Q1613" s="6">
        <f t="shared" si="51"/>
        <v>0</v>
      </c>
    </row>
    <row r="1614" spans="1:17" hidden="1" x14ac:dyDescent="0.25">
      <c r="A1614" s="2">
        <v>6</v>
      </c>
      <c r="B1614" s="2">
        <v>32304</v>
      </c>
      <c r="C1614" s="2" t="s">
        <v>505</v>
      </c>
      <c r="D1614" s="2">
        <v>2210401</v>
      </c>
      <c r="E1614" s="2" t="s">
        <v>505</v>
      </c>
      <c r="F1614" s="2" t="str">
        <f t="shared" si="50"/>
        <v>6323042210401</v>
      </c>
      <c r="G1614" s="2" t="s">
        <v>133</v>
      </c>
      <c r="H1614" s="4">
        <v>500</v>
      </c>
      <c r="I1614" s="4">
        <v>0</v>
      </c>
      <c r="J1614" s="4">
        <v>500</v>
      </c>
      <c r="K1614" s="4">
        <v>408.01</v>
      </c>
      <c r="L1614" s="4">
        <v>408.01</v>
      </c>
      <c r="M1614" s="4">
        <v>408.01</v>
      </c>
      <c r="N1614" s="4">
        <v>0</v>
      </c>
      <c r="O1614" s="4">
        <v>91.99</v>
      </c>
      <c r="P1614">
        <f>INDEX(Full1!J:J,MATCH(F1614,Full1!D:D,0))</f>
        <v>408.01</v>
      </c>
      <c r="Q1614" s="6">
        <f t="shared" si="51"/>
        <v>0</v>
      </c>
    </row>
    <row r="1615" spans="1:17" hidden="1" x14ac:dyDescent="0.25">
      <c r="A1615" s="2">
        <v>6</v>
      </c>
      <c r="B1615" s="2">
        <v>32304</v>
      </c>
      <c r="C1615" s="2" t="s">
        <v>505</v>
      </c>
      <c r="D1615" s="2">
        <v>2210501</v>
      </c>
      <c r="E1615" s="2" t="s">
        <v>505</v>
      </c>
      <c r="F1615" s="2" t="str">
        <f t="shared" si="50"/>
        <v>6323042210501</v>
      </c>
      <c r="G1615" s="2" t="s">
        <v>108</v>
      </c>
      <c r="H1615" s="4">
        <v>300</v>
      </c>
      <c r="I1615" s="4">
        <v>0</v>
      </c>
      <c r="J1615" s="4">
        <v>300</v>
      </c>
      <c r="K1615" s="4">
        <v>396.6</v>
      </c>
      <c r="L1615" s="4">
        <v>396.6</v>
      </c>
      <c r="M1615" s="4">
        <v>396.6</v>
      </c>
      <c r="N1615" s="4">
        <v>0</v>
      </c>
      <c r="O1615" s="4">
        <v>-96.6</v>
      </c>
      <c r="P1615">
        <f>INDEX(Full1!J:J,MATCH(F1615,Full1!D:D,0))</f>
        <v>396.6</v>
      </c>
      <c r="Q1615" s="6">
        <f t="shared" si="51"/>
        <v>0</v>
      </c>
    </row>
    <row r="1616" spans="1:17" hidden="1" x14ac:dyDescent="0.25">
      <c r="A1616" s="2">
        <v>6</v>
      </c>
      <c r="B1616" s="2">
        <v>32304</v>
      </c>
      <c r="C1616" s="2" t="s">
        <v>505</v>
      </c>
      <c r="D1616" s="2">
        <v>2210502</v>
      </c>
      <c r="E1616" s="2" t="s">
        <v>505</v>
      </c>
      <c r="F1616" s="2" t="str">
        <f t="shared" si="50"/>
        <v>6323042210502</v>
      </c>
      <c r="G1616" s="2" t="s">
        <v>331</v>
      </c>
      <c r="H1616" s="4">
        <v>19800</v>
      </c>
      <c r="I1616" s="4">
        <v>2682.85</v>
      </c>
      <c r="J1616" s="4">
        <v>22482.85</v>
      </c>
      <c r="K1616" s="4">
        <v>23508.400000000001</v>
      </c>
      <c r="L1616" s="4">
        <v>19515.080000000002</v>
      </c>
      <c r="M1616" s="4">
        <v>19515.080000000002</v>
      </c>
      <c r="N1616" s="4">
        <v>0</v>
      </c>
      <c r="O1616" s="4">
        <v>2967.77</v>
      </c>
      <c r="P1616">
        <f>INDEX(Full1!J:J,MATCH(F1616,Full1!D:D,0))</f>
        <v>19515.080000000002</v>
      </c>
      <c r="Q1616" s="6">
        <f t="shared" si="51"/>
        <v>0</v>
      </c>
    </row>
    <row r="1617" spans="1:17" hidden="1" x14ac:dyDescent="0.25">
      <c r="A1617" s="2">
        <v>6</v>
      </c>
      <c r="B1617" s="2">
        <v>32304</v>
      </c>
      <c r="C1617" s="2" t="s">
        <v>505</v>
      </c>
      <c r="D1617" s="2">
        <v>2211001</v>
      </c>
      <c r="E1617" s="2" t="s">
        <v>505</v>
      </c>
      <c r="F1617" s="2" t="str">
        <f t="shared" si="50"/>
        <v>6323042211001</v>
      </c>
      <c r="G1617" s="2" t="s">
        <v>76</v>
      </c>
      <c r="H1617" s="4">
        <v>1500</v>
      </c>
      <c r="I1617" s="4">
        <v>0</v>
      </c>
      <c r="J1617" s="4">
        <v>1500</v>
      </c>
      <c r="K1617" s="4">
        <v>1833.15</v>
      </c>
      <c r="L1617" s="4">
        <v>1833.15</v>
      </c>
      <c r="M1617" s="4">
        <v>1833.15</v>
      </c>
      <c r="N1617" s="4">
        <v>0</v>
      </c>
      <c r="O1617" s="4">
        <v>-333.15</v>
      </c>
      <c r="P1617">
        <f>INDEX(Full1!J:J,MATCH(F1617,Full1!D:D,0))</f>
        <v>1833.15</v>
      </c>
      <c r="Q1617" s="6">
        <f t="shared" si="51"/>
        <v>0</v>
      </c>
    </row>
    <row r="1618" spans="1:17" hidden="1" x14ac:dyDescent="0.25">
      <c r="A1618" s="2">
        <v>6</v>
      </c>
      <c r="B1618" s="2">
        <v>32304</v>
      </c>
      <c r="C1618" s="2" t="s">
        <v>505</v>
      </c>
      <c r="D1618" s="2">
        <v>2269900</v>
      </c>
      <c r="E1618" s="2" t="s">
        <v>505</v>
      </c>
      <c r="F1618" s="2" t="str">
        <f t="shared" si="50"/>
        <v>6323042269900</v>
      </c>
      <c r="G1618" s="2" t="s">
        <v>65</v>
      </c>
      <c r="H1618" s="4">
        <v>550</v>
      </c>
      <c r="I1618" s="4">
        <v>0</v>
      </c>
      <c r="J1618" s="4">
        <v>550</v>
      </c>
      <c r="K1618" s="4">
        <v>10.25</v>
      </c>
      <c r="L1618" s="4">
        <v>10.25</v>
      </c>
      <c r="M1618" s="4">
        <v>10.25</v>
      </c>
      <c r="N1618" s="4">
        <v>0</v>
      </c>
      <c r="O1618" s="4">
        <v>539.75</v>
      </c>
      <c r="P1618">
        <f>INDEX(Full1!J:J,MATCH(F1618,Full1!D:D,0))</f>
        <v>10.25</v>
      </c>
      <c r="Q1618" s="6">
        <f t="shared" si="51"/>
        <v>0</v>
      </c>
    </row>
    <row r="1619" spans="1:17" hidden="1" x14ac:dyDescent="0.25">
      <c r="A1619" s="2">
        <v>6</v>
      </c>
      <c r="B1619" s="2">
        <v>32304</v>
      </c>
      <c r="C1619" s="2" t="s">
        <v>505</v>
      </c>
      <c r="D1619" s="2">
        <v>2270001</v>
      </c>
      <c r="E1619" s="2" t="s">
        <v>505</v>
      </c>
      <c r="F1619" s="2" t="str">
        <f t="shared" si="50"/>
        <v>6323042270001</v>
      </c>
      <c r="G1619" s="2" t="s">
        <v>226</v>
      </c>
      <c r="H1619" s="4">
        <v>21000</v>
      </c>
      <c r="I1619" s="4">
        <v>774.39</v>
      </c>
      <c r="J1619" s="4">
        <v>21774.39</v>
      </c>
      <c r="K1619" s="4">
        <v>23090.32</v>
      </c>
      <c r="L1619" s="4">
        <v>18696.77</v>
      </c>
      <c r="M1619" s="4">
        <v>18696.77</v>
      </c>
      <c r="N1619" s="4">
        <v>0</v>
      </c>
      <c r="O1619" s="4">
        <v>3077.62</v>
      </c>
      <c r="P1619">
        <f>INDEX(Full1!J:J,MATCH(F1619,Full1!D:D,0))</f>
        <v>18696.77</v>
      </c>
      <c r="Q1619" s="6">
        <f t="shared" si="51"/>
        <v>0</v>
      </c>
    </row>
    <row r="1620" spans="1:17" hidden="1" x14ac:dyDescent="0.25">
      <c r="A1620" s="2">
        <v>6</v>
      </c>
      <c r="B1620" s="2">
        <v>32305</v>
      </c>
      <c r="C1620" s="2" t="s">
        <v>505</v>
      </c>
      <c r="D1620" s="2">
        <v>2200001</v>
      </c>
      <c r="E1620" s="2" t="s">
        <v>505</v>
      </c>
      <c r="F1620" s="2" t="str">
        <f t="shared" si="50"/>
        <v>6323052200001</v>
      </c>
      <c r="G1620" s="2" t="s">
        <v>37</v>
      </c>
      <c r="H1620" s="4">
        <v>500</v>
      </c>
      <c r="I1620" s="4">
        <v>0</v>
      </c>
      <c r="J1620" s="4">
        <v>500</v>
      </c>
      <c r="K1620" s="4">
        <v>187.95</v>
      </c>
      <c r="L1620" s="4">
        <v>0</v>
      </c>
      <c r="M1620" s="4">
        <v>0</v>
      </c>
      <c r="N1620" s="4">
        <v>0</v>
      </c>
      <c r="O1620" s="4">
        <v>500</v>
      </c>
      <c r="P1620">
        <f>INDEX(Full1!J:J,MATCH(F1620,Full1!D:D,0))</f>
        <v>0</v>
      </c>
      <c r="Q1620" s="6">
        <f t="shared" si="51"/>
        <v>0</v>
      </c>
    </row>
    <row r="1621" spans="1:17" hidden="1" x14ac:dyDescent="0.25">
      <c r="A1621" s="2">
        <v>6</v>
      </c>
      <c r="B1621" s="2">
        <v>32305</v>
      </c>
      <c r="C1621" s="2" t="s">
        <v>505</v>
      </c>
      <c r="D1621" s="2">
        <v>2200002</v>
      </c>
      <c r="E1621" s="2" t="s">
        <v>505</v>
      </c>
      <c r="F1621" s="2" t="str">
        <f t="shared" si="50"/>
        <v>6323052200002</v>
      </c>
      <c r="G1621" s="2" t="s">
        <v>330</v>
      </c>
      <c r="H1621" s="4">
        <v>3000</v>
      </c>
      <c r="I1621" s="4">
        <v>0</v>
      </c>
      <c r="J1621" s="4">
        <v>3000</v>
      </c>
      <c r="K1621" s="4">
        <v>2151.7199999999998</v>
      </c>
      <c r="L1621" s="4">
        <v>2151.7199999999998</v>
      </c>
      <c r="M1621" s="4">
        <v>2151.7199999999998</v>
      </c>
      <c r="N1621" s="4">
        <v>0</v>
      </c>
      <c r="O1621" s="4">
        <v>848.28</v>
      </c>
      <c r="P1621">
        <f>INDEX(Full1!J:J,MATCH(F1621,Full1!D:D,0))</f>
        <v>2151.7199999999998</v>
      </c>
      <c r="Q1621" s="6">
        <f t="shared" si="51"/>
        <v>0</v>
      </c>
    </row>
    <row r="1622" spans="1:17" hidden="1" x14ac:dyDescent="0.25">
      <c r="A1622" s="2">
        <v>6</v>
      </c>
      <c r="B1622" s="2">
        <v>32305</v>
      </c>
      <c r="C1622" s="2" t="s">
        <v>505</v>
      </c>
      <c r="D1622" s="2">
        <v>2210401</v>
      </c>
      <c r="E1622" s="2" t="s">
        <v>505</v>
      </c>
      <c r="F1622" s="2" t="str">
        <f t="shared" si="50"/>
        <v>6323052210401</v>
      </c>
      <c r="G1622" s="2" t="s">
        <v>133</v>
      </c>
      <c r="H1622" s="4">
        <v>500</v>
      </c>
      <c r="I1622" s="4">
        <v>0</v>
      </c>
      <c r="J1622" s="4">
        <v>500</v>
      </c>
      <c r="K1622" s="4">
        <v>489.6</v>
      </c>
      <c r="L1622" s="4">
        <v>489.6</v>
      </c>
      <c r="M1622" s="4">
        <v>489.6</v>
      </c>
      <c r="N1622" s="4">
        <v>0</v>
      </c>
      <c r="O1622" s="4">
        <v>10.4</v>
      </c>
      <c r="P1622">
        <f>INDEX(Full1!J:J,MATCH(F1622,Full1!D:D,0))</f>
        <v>489.6</v>
      </c>
      <c r="Q1622" s="6">
        <f t="shared" si="51"/>
        <v>0</v>
      </c>
    </row>
    <row r="1623" spans="1:17" hidden="1" x14ac:dyDescent="0.25">
      <c r="A1623" s="2">
        <v>6</v>
      </c>
      <c r="B1623" s="2">
        <v>32305</v>
      </c>
      <c r="C1623" s="2" t="s">
        <v>505</v>
      </c>
      <c r="D1623" s="2">
        <v>2210501</v>
      </c>
      <c r="E1623" s="2" t="s">
        <v>505</v>
      </c>
      <c r="F1623" s="2" t="str">
        <f t="shared" si="50"/>
        <v>6323052210501</v>
      </c>
      <c r="G1623" s="2" t="s">
        <v>108</v>
      </c>
      <c r="H1623" s="4">
        <v>300</v>
      </c>
      <c r="I1623" s="4">
        <v>0</v>
      </c>
      <c r="J1623" s="4">
        <v>300</v>
      </c>
      <c r="K1623" s="4">
        <v>353.91</v>
      </c>
      <c r="L1623" s="4">
        <v>353.91</v>
      </c>
      <c r="M1623" s="4">
        <v>353.91</v>
      </c>
      <c r="N1623" s="4">
        <v>0</v>
      </c>
      <c r="O1623" s="4">
        <v>-53.91</v>
      </c>
      <c r="P1623">
        <f>INDEX(Full1!J:J,MATCH(F1623,Full1!D:D,0))</f>
        <v>353.91</v>
      </c>
      <c r="Q1623" s="6">
        <f t="shared" si="51"/>
        <v>0</v>
      </c>
    </row>
    <row r="1624" spans="1:17" hidden="1" x14ac:dyDescent="0.25">
      <c r="A1624" s="2">
        <v>6</v>
      </c>
      <c r="B1624" s="2">
        <v>32305</v>
      </c>
      <c r="C1624" s="2" t="s">
        <v>505</v>
      </c>
      <c r="D1624" s="2">
        <v>2210502</v>
      </c>
      <c r="E1624" s="2" t="s">
        <v>505</v>
      </c>
      <c r="F1624" s="2" t="str">
        <f t="shared" si="50"/>
        <v>6323052210502</v>
      </c>
      <c r="G1624" s="2" t="s">
        <v>331</v>
      </c>
      <c r="H1624" s="4">
        <v>29400</v>
      </c>
      <c r="I1624" s="4">
        <v>3875.51</v>
      </c>
      <c r="J1624" s="4">
        <v>33275.51</v>
      </c>
      <c r="K1624" s="4">
        <v>30403.53</v>
      </c>
      <c r="L1624" s="4">
        <v>24986.3</v>
      </c>
      <c r="M1624" s="4">
        <v>24986.3</v>
      </c>
      <c r="N1624" s="4">
        <v>0</v>
      </c>
      <c r="O1624" s="4">
        <v>8289.2099999999991</v>
      </c>
      <c r="P1624">
        <f>INDEX(Full1!J:J,MATCH(F1624,Full1!D:D,0))</f>
        <v>24986.3</v>
      </c>
      <c r="Q1624" s="6">
        <f t="shared" si="51"/>
        <v>0</v>
      </c>
    </row>
    <row r="1625" spans="1:17" hidden="1" x14ac:dyDescent="0.25">
      <c r="A1625" s="2">
        <v>6</v>
      </c>
      <c r="B1625" s="2">
        <v>32305</v>
      </c>
      <c r="C1625" s="2" t="s">
        <v>505</v>
      </c>
      <c r="D1625" s="2">
        <v>2211001</v>
      </c>
      <c r="E1625" s="2" t="s">
        <v>505</v>
      </c>
      <c r="F1625" s="2" t="str">
        <f t="shared" si="50"/>
        <v>6323052211001</v>
      </c>
      <c r="G1625" s="2" t="s">
        <v>76</v>
      </c>
      <c r="H1625" s="4">
        <v>1500</v>
      </c>
      <c r="I1625" s="4">
        <v>0</v>
      </c>
      <c r="J1625" s="4">
        <v>1500</v>
      </c>
      <c r="K1625" s="4">
        <v>1929.81</v>
      </c>
      <c r="L1625" s="4">
        <v>1929.81</v>
      </c>
      <c r="M1625" s="4">
        <v>1929.81</v>
      </c>
      <c r="N1625" s="4">
        <v>0</v>
      </c>
      <c r="O1625" s="4">
        <v>-429.81</v>
      </c>
      <c r="P1625">
        <f>INDEX(Full1!J:J,MATCH(F1625,Full1!D:D,0))</f>
        <v>1929.81</v>
      </c>
      <c r="Q1625" s="6">
        <f t="shared" si="51"/>
        <v>0</v>
      </c>
    </row>
    <row r="1626" spans="1:17" hidden="1" x14ac:dyDescent="0.25">
      <c r="A1626" s="2">
        <v>6</v>
      </c>
      <c r="B1626" s="2">
        <v>32305</v>
      </c>
      <c r="C1626" s="2" t="s">
        <v>505</v>
      </c>
      <c r="D1626" s="2">
        <v>2269900</v>
      </c>
      <c r="E1626" s="2" t="s">
        <v>505</v>
      </c>
      <c r="F1626" s="2" t="str">
        <f t="shared" si="50"/>
        <v>6323052269900</v>
      </c>
      <c r="G1626" s="2" t="s">
        <v>65</v>
      </c>
      <c r="H1626" s="4">
        <v>200</v>
      </c>
      <c r="I1626" s="4">
        <v>0</v>
      </c>
      <c r="J1626" s="4">
        <v>200</v>
      </c>
      <c r="K1626" s="4">
        <v>0</v>
      </c>
      <c r="L1626" s="4">
        <v>0</v>
      </c>
      <c r="M1626" s="4">
        <v>0</v>
      </c>
      <c r="N1626" s="4">
        <v>0</v>
      </c>
      <c r="O1626" s="4">
        <v>200</v>
      </c>
      <c r="P1626">
        <f>INDEX(Full1!J:J,MATCH(F1626,Full1!D:D,0))</f>
        <v>0</v>
      </c>
      <c r="Q1626" s="6">
        <f t="shared" si="51"/>
        <v>0</v>
      </c>
    </row>
    <row r="1627" spans="1:17" hidden="1" x14ac:dyDescent="0.25">
      <c r="A1627" s="2">
        <v>6</v>
      </c>
      <c r="B1627" s="2">
        <v>32305</v>
      </c>
      <c r="C1627" s="2" t="s">
        <v>505</v>
      </c>
      <c r="D1627" s="2">
        <v>2270001</v>
      </c>
      <c r="E1627" s="2" t="s">
        <v>505</v>
      </c>
      <c r="F1627" s="2" t="str">
        <f t="shared" si="50"/>
        <v>6323052270001</v>
      </c>
      <c r="G1627" s="2" t="s">
        <v>226</v>
      </c>
      <c r="H1627" s="4">
        <v>20322</v>
      </c>
      <c r="I1627" s="4">
        <v>746.65</v>
      </c>
      <c r="J1627" s="4">
        <v>21068.65</v>
      </c>
      <c r="K1627" s="4">
        <v>22256.85</v>
      </c>
      <c r="L1627" s="4">
        <v>18386.87</v>
      </c>
      <c r="M1627" s="4">
        <v>18386.87</v>
      </c>
      <c r="N1627" s="4">
        <v>0</v>
      </c>
      <c r="O1627" s="4">
        <v>2681.78</v>
      </c>
      <c r="P1627">
        <f>INDEX(Full1!J:J,MATCH(F1627,Full1!D:D,0))</f>
        <v>18386.87</v>
      </c>
      <c r="Q1627" s="6">
        <f t="shared" si="51"/>
        <v>0</v>
      </c>
    </row>
    <row r="1628" spans="1:17" hidden="1" x14ac:dyDescent="0.25">
      <c r="A1628" s="2">
        <v>6</v>
      </c>
      <c r="B1628" s="2">
        <v>32305</v>
      </c>
      <c r="C1628" s="2" t="s">
        <v>505</v>
      </c>
      <c r="D1628" s="2">
        <v>2279900</v>
      </c>
      <c r="E1628" s="2" t="s">
        <v>505</v>
      </c>
      <c r="F1628" s="2" t="str">
        <f t="shared" si="50"/>
        <v>6323052279900</v>
      </c>
      <c r="G1628" s="2" t="s">
        <v>68</v>
      </c>
      <c r="H1628" s="4">
        <v>1000</v>
      </c>
      <c r="I1628" s="4">
        <v>0</v>
      </c>
      <c r="J1628" s="4">
        <v>1000</v>
      </c>
      <c r="K1628" s="4">
        <v>0</v>
      </c>
      <c r="L1628" s="4">
        <v>0</v>
      </c>
      <c r="M1628" s="4">
        <v>0</v>
      </c>
      <c r="N1628" s="4">
        <v>0</v>
      </c>
      <c r="O1628" s="4">
        <v>1000</v>
      </c>
      <c r="P1628">
        <f>INDEX(Full1!J:J,MATCH(F1628,Full1!D:D,0))</f>
        <v>0</v>
      </c>
      <c r="Q1628" s="6">
        <f t="shared" si="51"/>
        <v>0</v>
      </c>
    </row>
    <row r="1629" spans="1:17" hidden="1" x14ac:dyDescent="0.25">
      <c r="A1629" s="2">
        <v>6</v>
      </c>
      <c r="B1629" s="2">
        <v>32400</v>
      </c>
      <c r="C1629" s="2" t="s">
        <v>507</v>
      </c>
      <c r="D1629" s="2">
        <v>4800090</v>
      </c>
      <c r="E1629" s="2" t="s">
        <v>507</v>
      </c>
      <c r="F1629" s="2" t="str">
        <f t="shared" si="50"/>
        <v>6324004800090</v>
      </c>
      <c r="G1629" s="2" t="s">
        <v>332</v>
      </c>
      <c r="H1629" s="4">
        <v>2500</v>
      </c>
      <c r="I1629" s="4">
        <v>-2500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>
        <f>INDEX(Full1!J:J,MATCH(F1629,Full1!D:D,0))</f>
        <v>0</v>
      </c>
      <c r="Q1629" s="6">
        <f t="shared" si="51"/>
        <v>0</v>
      </c>
    </row>
    <row r="1630" spans="1:17" hidden="1" x14ac:dyDescent="0.25">
      <c r="A1630" s="2">
        <v>6</v>
      </c>
      <c r="B1630" s="2">
        <v>32600</v>
      </c>
      <c r="C1630" s="2" t="s">
        <v>505</v>
      </c>
      <c r="D1630" s="2">
        <v>2130002</v>
      </c>
      <c r="E1630" s="2" t="s">
        <v>505</v>
      </c>
      <c r="F1630" s="2" t="str">
        <f t="shared" si="50"/>
        <v>6326002130002</v>
      </c>
      <c r="G1630" s="2" t="s">
        <v>333</v>
      </c>
      <c r="H1630" s="4">
        <v>1000</v>
      </c>
      <c r="I1630" s="4">
        <v>0</v>
      </c>
      <c r="J1630" s="4">
        <v>1000</v>
      </c>
      <c r="K1630" s="4">
        <v>759</v>
      </c>
      <c r="L1630" s="4">
        <v>759</v>
      </c>
      <c r="M1630" s="4">
        <v>759</v>
      </c>
      <c r="N1630" s="4">
        <v>0</v>
      </c>
      <c r="O1630" s="4">
        <v>241</v>
      </c>
      <c r="P1630">
        <f>INDEX(Full1!J:J,MATCH(F1630,Full1!D:D,0))</f>
        <v>759</v>
      </c>
      <c r="Q1630" s="6">
        <f t="shared" si="51"/>
        <v>0</v>
      </c>
    </row>
    <row r="1631" spans="1:17" hidden="1" x14ac:dyDescent="0.25">
      <c r="A1631" s="2">
        <v>6</v>
      </c>
      <c r="B1631" s="2">
        <v>32600</v>
      </c>
      <c r="C1631" s="2" t="s">
        <v>505</v>
      </c>
      <c r="D1631" s="2">
        <v>2150001</v>
      </c>
      <c r="E1631" s="2" t="s">
        <v>505</v>
      </c>
      <c r="F1631" s="2" t="str">
        <f t="shared" si="50"/>
        <v>6326002150001</v>
      </c>
      <c r="G1631" s="2" t="s">
        <v>56</v>
      </c>
      <c r="H1631" s="4">
        <v>250</v>
      </c>
      <c r="I1631" s="4">
        <v>0</v>
      </c>
      <c r="J1631" s="4">
        <v>250</v>
      </c>
      <c r="K1631" s="4">
        <v>0</v>
      </c>
      <c r="L1631" s="4">
        <v>0</v>
      </c>
      <c r="M1631" s="4">
        <v>0</v>
      </c>
      <c r="N1631" s="4">
        <v>0</v>
      </c>
      <c r="O1631" s="4">
        <v>250</v>
      </c>
      <c r="P1631">
        <f>INDEX(Full1!J:J,MATCH(F1631,Full1!D:D,0))</f>
        <v>0</v>
      </c>
      <c r="Q1631" s="6">
        <f t="shared" si="51"/>
        <v>0</v>
      </c>
    </row>
    <row r="1632" spans="1:17" hidden="1" x14ac:dyDescent="0.25">
      <c r="A1632" s="2">
        <v>6</v>
      </c>
      <c r="B1632" s="2">
        <v>32600</v>
      </c>
      <c r="C1632" s="2" t="s">
        <v>505</v>
      </c>
      <c r="D1632" s="2">
        <v>2190001</v>
      </c>
      <c r="E1632" s="2" t="s">
        <v>505</v>
      </c>
      <c r="F1632" s="2" t="str">
        <f t="shared" si="50"/>
        <v>6326002190001</v>
      </c>
      <c r="G1632" s="2" t="s">
        <v>334</v>
      </c>
      <c r="H1632" s="4">
        <v>1200</v>
      </c>
      <c r="I1632" s="4">
        <v>0</v>
      </c>
      <c r="J1632" s="4">
        <v>1200</v>
      </c>
      <c r="K1632" s="4">
        <v>785.29</v>
      </c>
      <c r="L1632" s="4">
        <v>785.29</v>
      </c>
      <c r="M1632" s="4">
        <v>785.29</v>
      </c>
      <c r="N1632" s="4">
        <v>0</v>
      </c>
      <c r="O1632" s="4">
        <v>414.71</v>
      </c>
      <c r="P1632">
        <f>INDEX(Full1!J:J,MATCH(F1632,Full1!D:D,0))</f>
        <v>785.29</v>
      </c>
      <c r="Q1632" s="6">
        <f t="shared" si="51"/>
        <v>0</v>
      </c>
    </row>
    <row r="1633" spans="1:17" hidden="1" x14ac:dyDescent="0.25">
      <c r="A1633" s="2">
        <v>6</v>
      </c>
      <c r="B1633" s="2">
        <v>32600</v>
      </c>
      <c r="C1633" s="2" t="s">
        <v>505</v>
      </c>
      <c r="D1633" s="2">
        <v>2200001</v>
      </c>
      <c r="E1633" s="2" t="s">
        <v>505</v>
      </c>
      <c r="F1633" s="2" t="str">
        <f t="shared" si="50"/>
        <v>6326002200001</v>
      </c>
      <c r="G1633" s="2" t="s">
        <v>37</v>
      </c>
      <c r="H1633" s="4">
        <v>3000</v>
      </c>
      <c r="I1633" s="4">
        <v>0</v>
      </c>
      <c r="J1633" s="4">
        <v>3000</v>
      </c>
      <c r="K1633" s="4">
        <v>1504.09</v>
      </c>
      <c r="L1633" s="4">
        <v>1080.44</v>
      </c>
      <c r="M1633" s="4">
        <v>1080.44</v>
      </c>
      <c r="N1633" s="4">
        <v>0</v>
      </c>
      <c r="O1633" s="4">
        <v>1919.56</v>
      </c>
      <c r="P1633">
        <f>INDEX(Full1!J:J,MATCH(F1633,Full1!D:D,0))</f>
        <v>1080.44</v>
      </c>
      <c r="Q1633" s="6">
        <f t="shared" si="51"/>
        <v>0</v>
      </c>
    </row>
    <row r="1634" spans="1:17" hidden="1" x14ac:dyDescent="0.25">
      <c r="A1634" s="2">
        <v>6</v>
      </c>
      <c r="B1634" s="2">
        <v>32600</v>
      </c>
      <c r="C1634" s="2" t="s">
        <v>505</v>
      </c>
      <c r="D1634" s="2">
        <v>2210501</v>
      </c>
      <c r="E1634" s="2" t="s">
        <v>505</v>
      </c>
      <c r="F1634" s="2" t="str">
        <f t="shared" si="50"/>
        <v>6326002210501</v>
      </c>
      <c r="G1634" s="2" t="s">
        <v>123</v>
      </c>
      <c r="H1634" s="4">
        <v>0</v>
      </c>
      <c r="I1634" s="4">
        <v>0</v>
      </c>
      <c r="J1634" s="4">
        <v>0</v>
      </c>
      <c r="K1634" s="4">
        <v>81.8</v>
      </c>
      <c r="L1634" s="4">
        <v>81.8</v>
      </c>
      <c r="M1634" s="4">
        <v>81.8</v>
      </c>
      <c r="N1634" s="4">
        <v>0</v>
      </c>
      <c r="O1634" s="4">
        <v>-81.8</v>
      </c>
      <c r="P1634">
        <f>INDEX(Full1!J:J,MATCH(F1634,Full1!D:D,0))</f>
        <v>81.8</v>
      </c>
      <c r="Q1634" s="6">
        <f t="shared" si="51"/>
        <v>0</v>
      </c>
    </row>
    <row r="1635" spans="1:17" hidden="1" x14ac:dyDescent="0.25">
      <c r="A1635" s="2">
        <v>6</v>
      </c>
      <c r="B1635" s="2">
        <v>32600</v>
      </c>
      <c r="C1635" s="2" t="s">
        <v>505</v>
      </c>
      <c r="D1635" s="2">
        <v>2211001</v>
      </c>
      <c r="E1635" s="2" t="s">
        <v>505</v>
      </c>
      <c r="F1635" s="2" t="str">
        <f t="shared" si="50"/>
        <v>6326002211001</v>
      </c>
      <c r="G1635" s="2" t="s">
        <v>76</v>
      </c>
      <c r="H1635" s="4">
        <v>0</v>
      </c>
      <c r="I1635" s="4">
        <v>0</v>
      </c>
      <c r="J1635" s="4">
        <v>0</v>
      </c>
      <c r="K1635" s="4">
        <v>146.77000000000001</v>
      </c>
      <c r="L1635" s="4">
        <v>146.77000000000001</v>
      </c>
      <c r="M1635" s="4">
        <v>146.77000000000001</v>
      </c>
      <c r="N1635" s="4">
        <v>0</v>
      </c>
      <c r="O1635" s="4">
        <v>-146.77000000000001</v>
      </c>
      <c r="P1635">
        <f>INDEX(Full1!J:J,MATCH(F1635,Full1!D:D,0))</f>
        <v>146.77000000000001</v>
      </c>
      <c r="Q1635" s="6">
        <f t="shared" si="51"/>
        <v>0</v>
      </c>
    </row>
    <row r="1636" spans="1:17" hidden="1" x14ac:dyDescent="0.25">
      <c r="A1636" s="2">
        <v>6</v>
      </c>
      <c r="B1636" s="2">
        <v>32600</v>
      </c>
      <c r="C1636" s="2" t="s">
        <v>505</v>
      </c>
      <c r="D1636" s="2">
        <v>2220101</v>
      </c>
      <c r="E1636" s="2" t="s">
        <v>505</v>
      </c>
      <c r="F1636" s="2" t="str">
        <f t="shared" si="50"/>
        <v>6326002220101</v>
      </c>
      <c r="G1636" s="2" t="s">
        <v>58</v>
      </c>
      <c r="H1636" s="4">
        <v>100</v>
      </c>
      <c r="I1636" s="4">
        <v>0</v>
      </c>
      <c r="J1636" s="4">
        <v>100</v>
      </c>
      <c r="K1636" s="4">
        <v>0</v>
      </c>
      <c r="L1636" s="4">
        <v>0</v>
      </c>
      <c r="M1636" s="4">
        <v>0</v>
      </c>
      <c r="N1636" s="4">
        <v>0</v>
      </c>
      <c r="O1636" s="4">
        <v>100</v>
      </c>
      <c r="P1636">
        <f>INDEX(Full1!J:J,MATCH(F1636,Full1!D:D,0))</f>
        <v>0</v>
      </c>
      <c r="Q1636" s="6">
        <f t="shared" si="51"/>
        <v>0</v>
      </c>
    </row>
    <row r="1637" spans="1:17" hidden="1" x14ac:dyDescent="0.25">
      <c r="A1637" s="2">
        <v>6</v>
      </c>
      <c r="B1637" s="2">
        <v>32600</v>
      </c>
      <c r="C1637" s="2" t="s">
        <v>505</v>
      </c>
      <c r="D1637" s="2">
        <v>2220301</v>
      </c>
      <c r="E1637" s="2" t="s">
        <v>505</v>
      </c>
      <c r="F1637" s="2" t="str">
        <f t="shared" si="50"/>
        <v>6326002220301</v>
      </c>
      <c r="G1637" s="2" t="s">
        <v>78</v>
      </c>
      <c r="H1637" s="4">
        <v>150</v>
      </c>
      <c r="I1637" s="4">
        <v>0</v>
      </c>
      <c r="J1637" s="4">
        <v>150</v>
      </c>
      <c r="K1637" s="4">
        <v>145.19999999999999</v>
      </c>
      <c r="L1637" s="4">
        <v>145.19999999999999</v>
      </c>
      <c r="M1637" s="4">
        <v>145.19999999999999</v>
      </c>
      <c r="N1637" s="4">
        <v>0</v>
      </c>
      <c r="O1637" s="4">
        <v>4.8</v>
      </c>
      <c r="P1637">
        <f>INDEX(Full1!J:J,MATCH(F1637,Full1!D:D,0))</f>
        <v>145.19999999999999</v>
      </c>
      <c r="Q1637" s="6">
        <f t="shared" si="51"/>
        <v>0</v>
      </c>
    </row>
    <row r="1638" spans="1:17" hidden="1" x14ac:dyDescent="0.25">
      <c r="A1638" s="2">
        <v>6</v>
      </c>
      <c r="B1638" s="2">
        <v>32600</v>
      </c>
      <c r="C1638" s="2" t="s">
        <v>505</v>
      </c>
      <c r="D1638" s="2">
        <v>2260101</v>
      </c>
      <c r="E1638" s="2" t="s">
        <v>505</v>
      </c>
      <c r="F1638" s="2" t="str">
        <f t="shared" si="50"/>
        <v>6326002260101</v>
      </c>
      <c r="G1638" s="2" t="s">
        <v>61</v>
      </c>
      <c r="H1638" s="4">
        <v>250</v>
      </c>
      <c r="I1638" s="4">
        <v>0</v>
      </c>
      <c r="J1638" s="4">
        <v>250</v>
      </c>
      <c r="K1638" s="4">
        <v>0</v>
      </c>
      <c r="L1638" s="4">
        <v>0</v>
      </c>
      <c r="M1638" s="4">
        <v>0</v>
      </c>
      <c r="N1638" s="4">
        <v>0</v>
      </c>
      <c r="O1638" s="4">
        <v>250</v>
      </c>
      <c r="P1638">
        <f>INDEX(Full1!J:J,MATCH(F1638,Full1!D:D,0))</f>
        <v>0</v>
      </c>
      <c r="Q1638" s="6">
        <f t="shared" si="51"/>
        <v>0</v>
      </c>
    </row>
    <row r="1639" spans="1:17" hidden="1" x14ac:dyDescent="0.25">
      <c r="A1639" s="2">
        <v>6</v>
      </c>
      <c r="B1639" s="2">
        <v>32600</v>
      </c>
      <c r="C1639" s="2" t="s">
        <v>505</v>
      </c>
      <c r="D1639" s="2">
        <v>2260201</v>
      </c>
      <c r="E1639" s="2" t="s">
        <v>505</v>
      </c>
      <c r="F1639" s="2" t="str">
        <f t="shared" si="50"/>
        <v>6326002260201</v>
      </c>
      <c r="G1639" s="2" t="s">
        <v>62</v>
      </c>
      <c r="H1639" s="4">
        <v>100</v>
      </c>
      <c r="I1639" s="4">
        <v>0</v>
      </c>
      <c r="J1639" s="4">
        <v>100</v>
      </c>
      <c r="K1639" s="4">
        <v>0</v>
      </c>
      <c r="L1639" s="4">
        <v>0</v>
      </c>
      <c r="M1639" s="4">
        <v>0</v>
      </c>
      <c r="N1639" s="4">
        <v>0</v>
      </c>
      <c r="O1639" s="4">
        <v>100</v>
      </c>
      <c r="P1639">
        <f>INDEX(Full1!J:J,MATCH(F1639,Full1!D:D,0))</f>
        <v>0</v>
      </c>
      <c r="Q1639" s="6">
        <f t="shared" si="51"/>
        <v>0</v>
      </c>
    </row>
    <row r="1640" spans="1:17" hidden="1" x14ac:dyDescent="0.25">
      <c r="A1640" s="2">
        <v>6</v>
      </c>
      <c r="B1640" s="2">
        <v>32600</v>
      </c>
      <c r="C1640" s="2" t="s">
        <v>505</v>
      </c>
      <c r="D1640" s="2">
        <v>2269929</v>
      </c>
      <c r="E1640" s="2" t="s">
        <v>505</v>
      </c>
      <c r="F1640" s="2" t="str">
        <f t="shared" si="50"/>
        <v>6326002269929</v>
      </c>
      <c r="G1640" s="2" t="s">
        <v>335</v>
      </c>
      <c r="H1640" s="4">
        <v>2000</v>
      </c>
      <c r="I1640" s="4">
        <v>0</v>
      </c>
      <c r="J1640" s="4">
        <v>2000</v>
      </c>
      <c r="K1640" s="4">
        <v>1452.09</v>
      </c>
      <c r="L1640" s="4">
        <v>1452.09</v>
      </c>
      <c r="M1640" s="4">
        <v>1452.09</v>
      </c>
      <c r="N1640" s="4">
        <v>0</v>
      </c>
      <c r="O1640" s="4">
        <v>547.91</v>
      </c>
      <c r="P1640">
        <f>INDEX(Full1!J:J,MATCH(F1640,Full1!D:D,0))</f>
        <v>1452.09</v>
      </c>
      <c r="Q1640" s="6">
        <f t="shared" si="51"/>
        <v>0</v>
      </c>
    </row>
    <row r="1641" spans="1:17" hidden="1" x14ac:dyDescent="0.25">
      <c r="A1641" s="2">
        <v>6</v>
      </c>
      <c r="B1641" s="2">
        <v>32600</v>
      </c>
      <c r="C1641" s="2" t="s">
        <v>505</v>
      </c>
      <c r="D1641" s="2">
        <v>2270600</v>
      </c>
      <c r="E1641" s="2" t="s">
        <v>505</v>
      </c>
      <c r="F1641" s="2" t="str">
        <f t="shared" si="50"/>
        <v>6326002270600</v>
      </c>
      <c r="G1641" s="2" t="s">
        <v>67</v>
      </c>
      <c r="H1641" s="4">
        <v>50</v>
      </c>
      <c r="I1641" s="4">
        <v>0</v>
      </c>
      <c r="J1641" s="4">
        <v>50</v>
      </c>
      <c r="K1641" s="4">
        <v>0</v>
      </c>
      <c r="L1641" s="4">
        <v>0</v>
      </c>
      <c r="M1641" s="4">
        <v>0</v>
      </c>
      <c r="N1641" s="4">
        <v>0</v>
      </c>
      <c r="O1641" s="4">
        <v>50</v>
      </c>
      <c r="P1641">
        <f>INDEX(Full1!J:J,MATCH(F1641,Full1!D:D,0))</f>
        <v>0</v>
      </c>
      <c r="Q1641" s="6">
        <f t="shared" si="51"/>
        <v>0</v>
      </c>
    </row>
    <row r="1642" spans="1:17" hidden="1" x14ac:dyDescent="0.25">
      <c r="A1642" s="2">
        <v>6</v>
      </c>
      <c r="B1642" s="2">
        <v>32600</v>
      </c>
      <c r="C1642" s="2" t="s">
        <v>505</v>
      </c>
      <c r="D1642" s="2">
        <v>2279940</v>
      </c>
      <c r="E1642" s="2" t="s">
        <v>505</v>
      </c>
      <c r="F1642" s="2" t="str">
        <f t="shared" si="50"/>
        <v>6326002279940</v>
      </c>
      <c r="G1642" s="2" t="s">
        <v>41</v>
      </c>
      <c r="H1642" s="4">
        <v>1500</v>
      </c>
      <c r="I1642" s="4">
        <v>0</v>
      </c>
      <c r="J1642" s="4">
        <v>1500</v>
      </c>
      <c r="K1642" s="4">
        <v>1349.08</v>
      </c>
      <c r="L1642" s="4">
        <v>1349.08</v>
      </c>
      <c r="M1642" s="4">
        <v>1349.08</v>
      </c>
      <c r="N1642" s="4">
        <v>0</v>
      </c>
      <c r="O1642" s="4">
        <v>150.91999999999999</v>
      </c>
      <c r="P1642">
        <f>INDEX(Full1!J:J,MATCH(F1642,Full1!D:D,0))</f>
        <v>1349.08</v>
      </c>
      <c r="Q1642" s="6">
        <f t="shared" si="51"/>
        <v>0</v>
      </c>
    </row>
    <row r="1643" spans="1:17" x14ac:dyDescent="0.25">
      <c r="A1643" s="2">
        <v>6</v>
      </c>
      <c r="B1643" s="2">
        <v>32600</v>
      </c>
      <c r="C1643" s="2" t="s">
        <v>506</v>
      </c>
      <c r="D1643" s="2">
        <v>6330006</v>
      </c>
      <c r="E1643" s="2" t="s">
        <v>506</v>
      </c>
      <c r="F1643" s="2" t="str">
        <f t="shared" si="50"/>
        <v>6326006330006</v>
      </c>
      <c r="G1643" s="2" t="s">
        <v>336</v>
      </c>
      <c r="H1643" s="4">
        <v>1000</v>
      </c>
      <c r="I1643" s="4">
        <v>0</v>
      </c>
      <c r="J1643" s="4">
        <v>1000</v>
      </c>
      <c r="K1643" s="4">
        <v>634.30999999999995</v>
      </c>
      <c r="L1643" s="4">
        <v>634.30999999999995</v>
      </c>
      <c r="M1643" s="4">
        <v>634.30999999999995</v>
      </c>
      <c r="N1643" s="4">
        <v>0</v>
      </c>
      <c r="O1643" s="4">
        <v>365.69</v>
      </c>
      <c r="P1643">
        <f>INDEX(Full1!J:J,MATCH(F1643,Full1!D:D,0))</f>
        <v>634.30999999999995</v>
      </c>
      <c r="Q1643" s="6">
        <f t="shared" si="51"/>
        <v>0</v>
      </c>
    </row>
    <row r="1644" spans="1:17" x14ac:dyDescent="0.25">
      <c r="A1644" s="2">
        <v>6</v>
      </c>
      <c r="B1644" s="2">
        <v>32600</v>
      </c>
      <c r="C1644" s="2" t="s">
        <v>506</v>
      </c>
      <c r="D1644" s="2">
        <v>6330009</v>
      </c>
      <c r="E1644" s="2" t="s">
        <v>506</v>
      </c>
      <c r="F1644" s="2" t="str">
        <f t="shared" si="50"/>
        <v>6326006330009</v>
      </c>
      <c r="G1644" s="2" t="s">
        <v>337</v>
      </c>
      <c r="H1644" s="4">
        <v>3000</v>
      </c>
      <c r="I1644" s="4">
        <v>0</v>
      </c>
      <c r="J1644" s="4">
        <v>3000</v>
      </c>
      <c r="K1644" s="4">
        <v>2986.02</v>
      </c>
      <c r="L1644" s="4">
        <v>2986.02</v>
      </c>
      <c r="M1644" s="4">
        <v>2986.02</v>
      </c>
      <c r="N1644" s="4">
        <v>0</v>
      </c>
      <c r="O1644" s="4">
        <v>13.98</v>
      </c>
      <c r="P1644">
        <f>INDEX(Full1!J:J,MATCH(F1644,Full1!D:D,0))</f>
        <v>2986.02</v>
      </c>
      <c r="Q1644" s="6">
        <f t="shared" si="51"/>
        <v>0</v>
      </c>
    </row>
    <row r="1645" spans="1:17" x14ac:dyDescent="0.25">
      <c r="A1645" s="2">
        <v>6</v>
      </c>
      <c r="B1645" s="2">
        <v>32600</v>
      </c>
      <c r="C1645" s="2" t="s">
        <v>506</v>
      </c>
      <c r="D1645" s="2">
        <v>6350000</v>
      </c>
      <c r="E1645" s="2" t="s">
        <v>506</v>
      </c>
      <c r="F1645" s="2" t="str">
        <f t="shared" si="50"/>
        <v>6326006350000</v>
      </c>
      <c r="G1645" s="2" t="s">
        <v>338</v>
      </c>
      <c r="H1645" s="4">
        <v>0</v>
      </c>
      <c r="I1645" s="4">
        <v>1419.9</v>
      </c>
      <c r="J1645" s="4">
        <v>1419.9</v>
      </c>
      <c r="K1645" s="4">
        <v>1419.9</v>
      </c>
      <c r="L1645" s="4">
        <v>1419.69</v>
      </c>
      <c r="M1645" s="4">
        <v>1419.69</v>
      </c>
      <c r="N1645" s="4">
        <v>0</v>
      </c>
      <c r="O1645" s="4">
        <v>0.21</v>
      </c>
      <c r="P1645">
        <f>INDEX(Full1!J:J,MATCH(F1645,Full1!D:D,0))</f>
        <v>1419.69</v>
      </c>
      <c r="Q1645" s="6">
        <f t="shared" si="51"/>
        <v>0</v>
      </c>
    </row>
    <row r="1646" spans="1:17" hidden="1" x14ac:dyDescent="0.25">
      <c r="A1646" s="2">
        <v>6</v>
      </c>
      <c r="B1646" s="2">
        <v>32602</v>
      </c>
      <c r="C1646" s="2" t="s">
        <v>505</v>
      </c>
      <c r="D1646" s="2">
        <v>2120000</v>
      </c>
      <c r="E1646" s="2" t="s">
        <v>505</v>
      </c>
      <c r="F1646" s="2" t="str">
        <f t="shared" si="50"/>
        <v>6326022120000</v>
      </c>
      <c r="G1646" s="2"/>
      <c r="H1646" s="4">
        <v>0</v>
      </c>
      <c r="I1646" s="4">
        <v>0</v>
      </c>
      <c r="J1646" s="4">
        <v>0</v>
      </c>
      <c r="K1646" s="4">
        <v>280.24</v>
      </c>
      <c r="L1646" s="4">
        <v>280.24</v>
      </c>
      <c r="M1646" s="4">
        <v>280.24</v>
      </c>
      <c r="N1646" s="4">
        <v>0</v>
      </c>
      <c r="O1646" s="4">
        <v>-280.24</v>
      </c>
      <c r="P1646">
        <f>INDEX(Full1!J:J,MATCH(F1646,Full1!D:D,0))</f>
        <v>280.24</v>
      </c>
      <c r="Q1646" s="6">
        <f t="shared" si="51"/>
        <v>0</v>
      </c>
    </row>
    <row r="1647" spans="1:17" hidden="1" x14ac:dyDescent="0.25">
      <c r="A1647" s="2">
        <v>6</v>
      </c>
      <c r="B1647" s="2">
        <v>32602</v>
      </c>
      <c r="C1647" s="2" t="s">
        <v>505</v>
      </c>
      <c r="D1647" s="2">
        <v>2269900</v>
      </c>
      <c r="E1647" s="2" t="s">
        <v>505</v>
      </c>
      <c r="F1647" s="2" t="str">
        <f t="shared" si="50"/>
        <v>6326022269900</v>
      </c>
      <c r="G1647" s="2" t="s">
        <v>65</v>
      </c>
      <c r="H1647" s="4">
        <v>5000</v>
      </c>
      <c r="I1647" s="4">
        <v>10400</v>
      </c>
      <c r="J1647" s="4">
        <v>15400</v>
      </c>
      <c r="K1647" s="4">
        <v>14847</v>
      </c>
      <c r="L1647" s="4">
        <v>14847</v>
      </c>
      <c r="M1647" s="4">
        <v>14847</v>
      </c>
      <c r="N1647" s="4">
        <v>0</v>
      </c>
      <c r="O1647" s="4">
        <v>553</v>
      </c>
      <c r="P1647">
        <f>INDEX(Full1!J:J,MATCH(F1647,Full1!D:D,0))</f>
        <v>14847</v>
      </c>
      <c r="Q1647" s="6">
        <f t="shared" si="51"/>
        <v>0</v>
      </c>
    </row>
    <row r="1648" spans="1:17" hidden="1" x14ac:dyDescent="0.25">
      <c r="A1648" s="2">
        <v>6</v>
      </c>
      <c r="B1648" s="2">
        <v>32602</v>
      </c>
      <c r="C1648" s="2" t="s">
        <v>505</v>
      </c>
      <c r="D1648" s="2">
        <v>2269901</v>
      </c>
      <c r="E1648" s="2" t="s">
        <v>505</v>
      </c>
      <c r="F1648" s="2" t="str">
        <f t="shared" si="50"/>
        <v>6326022269901</v>
      </c>
      <c r="G1648" s="2" t="s">
        <v>339</v>
      </c>
      <c r="H1648" s="4">
        <v>2500</v>
      </c>
      <c r="I1648" s="4">
        <v>0</v>
      </c>
      <c r="J1648" s="4">
        <v>2500</v>
      </c>
      <c r="K1648" s="4">
        <v>605</v>
      </c>
      <c r="L1648" s="4">
        <v>605</v>
      </c>
      <c r="M1648" s="4">
        <v>605</v>
      </c>
      <c r="N1648" s="4">
        <v>0</v>
      </c>
      <c r="O1648" s="4">
        <v>1895</v>
      </c>
      <c r="P1648">
        <f>INDEX(Full1!J:J,MATCH(F1648,Full1!D:D,0))</f>
        <v>605</v>
      </c>
      <c r="Q1648" s="6">
        <f t="shared" si="51"/>
        <v>0</v>
      </c>
    </row>
    <row r="1649" spans="1:17" hidden="1" x14ac:dyDescent="0.25">
      <c r="A1649" s="2">
        <v>6</v>
      </c>
      <c r="B1649" s="2">
        <v>32602</v>
      </c>
      <c r="C1649" s="2" t="s">
        <v>505</v>
      </c>
      <c r="D1649" s="2">
        <v>2269902</v>
      </c>
      <c r="E1649" s="2" t="s">
        <v>505</v>
      </c>
      <c r="F1649" s="2" t="str">
        <f t="shared" si="50"/>
        <v>6326022269902</v>
      </c>
      <c r="G1649" s="2" t="s">
        <v>340</v>
      </c>
      <c r="H1649" s="4">
        <v>2500</v>
      </c>
      <c r="I1649" s="4">
        <v>0</v>
      </c>
      <c r="J1649" s="4">
        <v>2500</v>
      </c>
      <c r="K1649" s="4">
        <v>1916.92</v>
      </c>
      <c r="L1649" s="4">
        <v>1916.92</v>
      </c>
      <c r="M1649" s="4">
        <v>1916.92</v>
      </c>
      <c r="N1649" s="4">
        <v>0</v>
      </c>
      <c r="O1649" s="4">
        <v>583.08000000000004</v>
      </c>
      <c r="P1649">
        <f>INDEX(Full1!J:J,MATCH(F1649,Full1!D:D,0))</f>
        <v>1916.92</v>
      </c>
      <c r="Q1649" s="6">
        <f t="shared" si="51"/>
        <v>0</v>
      </c>
    </row>
    <row r="1650" spans="1:17" hidden="1" x14ac:dyDescent="0.25">
      <c r="A1650" s="2">
        <v>6</v>
      </c>
      <c r="B1650" s="2">
        <v>32602</v>
      </c>
      <c r="C1650" s="2" t="s">
        <v>505</v>
      </c>
      <c r="D1650" s="2">
        <v>2269903</v>
      </c>
      <c r="E1650" s="2" t="s">
        <v>505</v>
      </c>
      <c r="F1650" s="2" t="str">
        <f t="shared" si="50"/>
        <v>6326022269903</v>
      </c>
      <c r="G1650" s="2" t="s">
        <v>341</v>
      </c>
      <c r="H1650" s="4">
        <v>41700</v>
      </c>
      <c r="I1650" s="4">
        <v>0</v>
      </c>
      <c r="J1650" s="4">
        <v>41700</v>
      </c>
      <c r="K1650" s="4">
        <v>0</v>
      </c>
      <c r="L1650" s="4">
        <v>0</v>
      </c>
      <c r="M1650" s="4">
        <v>0</v>
      </c>
      <c r="N1650" s="4">
        <v>0</v>
      </c>
      <c r="O1650" s="4">
        <v>41700</v>
      </c>
      <c r="P1650">
        <f>INDEX(Full1!J:J,MATCH(F1650,Full1!D:D,0))</f>
        <v>0</v>
      </c>
      <c r="Q1650" s="6">
        <f t="shared" si="51"/>
        <v>0</v>
      </c>
    </row>
    <row r="1651" spans="1:17" hidden="1" x14ac:dyDescent="0.25">
      <c r="A1651" s="2">
        <v>6</v>
      </c>
      <c r="B1651" s="2">
        <v>32602</v>
      </c>
      <c r="C1651" s="2" t="s">
        <v>505</v>
      </c>
      <c r="D1651" s="2">
        <v>2269916</v>
      </c>
      <c r="E1651" s="2" t="s">
        <v>505</v>
      </c>
      <c r="F1651" s="2" t="str">
        <f t="shared" si="50"/>
        <v>6326022269916</v>
      </c>
      <c r="G1651" s="2" t="s">
        <v>342</v>
      </c>
      <c r="H1651" s="4">
        <v>1500</v>
      </c>
      <c r="I1651" s="4">
        <v>0</v>
      </c>
      <c r="J1651" s="4">
        <v>1500</v>
      </c>
      <c r="K1651" s="4">
        <v>1105</v>
      </c>
      <c r="L1651" s="4">
        <v>1105</v>
      </c>
      <c r="M1651" s="4">
        <v>1105</v>
      </c>
      <c r="N1651" s="4">
        <v>0</v>
      </c>
      <c r="O1651" s="4">
        <v>395</v>
      </c>
      <c r="P1651">
        <f>INDEX(Full1!J:J,MATCH(F1651,Full1!D:D,0))</f>
        <v>1105</v>
      </c>
      <c r="Q1651" s="6">
        <f t="shared" si="51"/>
        <v>0</v>
      </c>
    </row>
    <row r="1652" spans="1:17" hidden="1" x14ac:dyDescent="0.25">
      <c r="A1652" s="2">
        <v>6</v>
      </c>
      <c r="B1652" s="2">
        <v>32602</v>
      </c>
      <c r="C1652" s="2" t="s">
        <v>505</v>
      </c>
      <c r="D1652" s="2">
        <v>2279900</v>
      </c>
      <c r="E1652" s="2" t="s">
        <v>505</v>
      </c>
      <c r="F1652" s="2" t="str">
        <f t="shared" si="50"/>
        <v>6326022279900</v>
      </c>
      <c r="G1652" s="2" t="s">
        <v>68</v>
      </c>
      <c r="H1652" s="4">
        <v>1500</v>
      </c>
      <c r="I1652" s="4">
        <v>0</v>
      </c>
      <c r="J1652" s="4">
        <v>1500</v>
      </c>
      <c r="K1652" s="4">
        <v>1638.22</v>
      </c>
      <c r="L1652" s="4">
        <v>1638.22</v>
      </c>
      <c r="M1652" s="4">
        <v>1638.22</v>
      </c>
      <c r="N1652" s="4">
        <v>0</v>
      </c>
      <c r="O1652" s="4">
        <v>-138.22</v>
      </c>
      <c r="P1652">
        <f>INDEX(Full1!J:J,MATCH(F1652,Full1!D:D,0))</f>
        <v>1638.22</v>
      </c>
      <c r="Q1652" s="6">
        <f t="shared" si="51"/>
        <v>0</v>
      </c>
    </row>
    <row r="1653" spans="1:17" hidden="1" x14ac:dyDescent="0.25">
      <c r="A1653" s="2">
        <v>6</v>
      </c>
      <c r="B1653" s="2">
        <v>32602</v>
      </c>
      <c r="C1653" s="2" t="s">
        <v>505</v>
      </c>
      <c r="D1653" s="2">
        <v>2279907</v>
      </c>
      <c r="E1653" s="2" t="s">
        <v>505</v>
      </c>
      <c r="F1653" s="2" t="str">
        <f t="shared" si="50"/>
        <v>6326022279907</v>
      </c>
      <c r="G1653" s="2" t="s">
        <v>343</v>
      </c>
      <c r="H1653" s="4">
        <v>12000</v>
      </c>
      <c r="I1653" s="4">
        <v>0</v>
      </c>
      <c r="J1653" s="4">
        <v>12000</v>
      </c>
      <c r="K1653" s="4">
        <v>0</v>
      </c>
      <c r="L1653" s="4">
        <v>0</v>
      </c>
      <c r="M1653" s="4">
        <v>0</v>
      </c>
      <c r="N1653" s="4">
        <v>0</v>
      </c>
      <c r="O1653" s="4">
        <v>12000</v>
      </c>
      <c r="P1653">
        <f>INDEX(Full1!J:J,MATCH(F1653,Full1!D:D,0))</f>
        <v>0</v>
      </c>
      <c r="Q1653" s="6">
        <f t="shared" si="51"/>
        <v>0</v>
      </c>
    </row>
    <row r="1654" spans="1:17" hidden="1" x14ac:dyDescent="0.25">
      <c r="A1654" s="2">
        <v>6</v>
      </c>
      <c r="B1654" s="2">
        <v>32602</v>
      </c>
      <c r="C1654" s="2" t="s">
        <v>505</v>
      </c>
      <c r="D1654" s="2">
        <v>2279947</v>
      </c>
      <c r="E1654" s="2" t="s">
        <v>505</v>
      </c>
      <c r="F1654" s="2" t="str">
        <f t="shared" si="50"/>
        <v>6326022279947</v>
      </c>
      <c r="G1654" s="2" t="s">
        <v>344</v>
      </c>
      <c r="H1654" s="4">
        <v>2000</v>
      </c>
      <c r="I1654" s="4">
        <v>0</v>
      </c>
      <c r="J1654" s="4">
        <v>2000</v>
      </c>
      <c r="K1654" s="4">
        <v>1320.23</v>
      </c>
      <c r="L1654" s="4">
        <v>1320.23</v>
      </c>
      <c r="M1654" s="4">
        <v>1320.23</v>
      </c>
      <c r="N1654" s="4">
        <v>0</v>
      </c>
      <c r="O1654" s="4">
        <v>679.77</v>
      </c>
      <c r="P1654">
        <f>INDEX(Full1!J:J,MATCH(F1654,Full1!D:D,0))</f>
        <v>1320.23</v>
      </c>
      <c r="Q1654" s="6">
        <f t="shared" si="51"/>
        <v>0</v>
      </c>
    </row>
    <row r="1655" spans="1:17" hidden="1" x14ac:dyDescent="0.25">
      <c r="A1655" s="2">
        <v>6</v>
      </c>
      <c r="B1655" s="2">
        <v>32602</v>
      </c>
      <c r="C1655" s="2" t="s">
        <v>507</v>
      </c>
      <c r="D1655" s="2">
        <v>4800070</v>
      </c>
      <c r="E1655" s="2" t="s">
        <v>507</v>
      </c>
      <c r="F1655" s="2" t="str">
        <f t="shared" si="50"/>
        <v>6326024800070</v>
      </c>
      <c r="G1655" s="2" t="s">
        <v>345</v>
      </c>
      <c r="H1655" s="4">
        <v>9000</v>
      </c>
      <c r="I1655" s="4">
        <v>-9000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>
        <f>INDEX(Full1!J:J,MATCH(F1655,Full1!D:D,0))</f>
        <v>0</v>
      </c>
      <c r="Q1655" s="6">
        <f t="shared" si="51"/>
        <v>0</v>
      </c>
    </row>
    <row r="1656" spans="1:17" hidden="1" x14ac:dyDescent="0.25">
      <c r="A1656" s="2">
        <v>6</v>
      </c>
      <c r="B1656" s="2">
        <v>32602</v>
      </c>
      <c r="C1656" s="2" t="s">
        <v>507</v>
      </c>
      <c r="D1656" s="2">
        <v>4800115</v>
      </c>
      <c r="E1656" s="2" t="s">
        <v>507</v>
      </c>
      <c r="F1656" s="2" t="str">
        <f t="shared" si="50"/>
        <v>6326024800115</v>
      </c>
      <c r="G1656" s="2" t="s">
        <v>346</v>
      </c>
      <c r="H1656" s="4">
        <v>500</v>
      </c>
      <c r="I1656" s="4">
        <v>3440.26</v>
      </c>
      <c r="J1656" s="4">
        <v>3940.26</v>
      </c>
      <c r="K1656" s="4">
        <v>3940.26</v>
      </c>
      <c r="L1656" s="4">
        <v>2340.2600000000002</v>
      </c>
      <c r="M1656" s="4">
        <v>2340.2600000000002</v>
      </c>
      <c r="N1656" s="4">
        <v>0</v>
      </c>
      <c r="O1656" s="4">
        <v>1600</v>
      </c>
      <c r="P1656">
        <f>INDEX(Full1!J:J,MATCH(F1656,Full1!D:D,0))</f>
        <v>2340.2600000000002</v>
      </c>
      <c r="Q1656" s="6">
        <f t="shared" si="51"/>
        <v>0</v>
      </c>
    </row>
    <row r="1657" spans="1:17" hidden="1" x14ac:dyDescent="0.25">
      <c r="A1657" s="2">
        <v>6</v>
      </c>
      <c r="B1657" s="2">
        <v>32602</v>
      </c>
      <c r="C1657" s="2" t="s">
        <v>507</v>
      </c>
      <c r="D1657" s="2">
        <v>4800121</v>
      </c>
      <c r="E1657" s="2" t="s">
        <v>507</v>
      </c>
      <c r="F1657" s="2" t="str">
        <f t="shared" si="50"/>
        <v>6326024800121</v>
      </c>
      <c r="G1657" s="2" t="s">
        <v>347</v>
      </c>
      <c r="H1657" s="4">
        <v>500</v>
      </c>
      <c r="I1657" s="4">
        <v>-500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>
        <f>INDEX(Full1!J:J,MATCH(F1657,Full1!D:D,0))</f>
        <v>0</v>
      </c>
      <c r="Q1657" s="6">
        <f t="shared" si="51"/>
        <v>0</v>
      </c>
    </row>
    <row r="1658" spans="1:17" hidden="1" x14ac:dyDescent="0.25">
      <c r="A1658" s="2">
        <v>6</v>
      </c>
      <c r="B1658" s="2">
        <v>32602</v>
      </c>
      <c r="C1658" s="2" t="s">
        <v>507</v>
      </c>
      <c r="D1658" s="2">
        <v>4800147</v>
      </c>
      <c r="E1658" s="2" t="s">
        <v>507</v>
      </c>
      <c r="F1658" s="2" t="str">
        <f t="shared" si="50"/>
        <v>6326024800147</v>
      </c>
      <c r="G1658" s="2" t="s">
        <v>348</v>
      </c>
      <c r="H1658" s="4">
        <v>500</v>
      </c>
      <c r="I1658" s="4">
        <v>-500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>
        <f>INDEX(Full1!J:J,MATCH(F1658,Full1!D:D,0))</f>
        <v>0</v>
      </c>
      <c r="Q1658" s="6">
        <f t="shared" si="51"/>
        <v>0</v>
      </c>
    </row>
    <row r="1659" spans="1:17" hidden="1" x14ac:dyDescent="0.25">
      <c r="A1659" s="2">
        <v>6</v>
      </c>
      <c r="B1659" s="2">
        <v>32602</v>
      </c>
      <c r="C1659" s="2" t="s">
        <v>507</v>
      </c>
      <c r="D1659" s="2">
        <v>4800149</v>
      </c>
      <c r="E1659" s="2" t="s">
        <v>507</v>
      </c>
      <c r="F1659" s="2" t="str">
        <f t="shared" si="50"/>
        <v>6326024800149</v>
      </c>
      <c r="G1659" s="2" t="s">
        <v>349</v>
      </c>
      <c r="H1659" s="4">
        <v>500</v>
      </c>
      <c r="I1659" s="4">
        <v>10759</v>
      </c>
      <c r="J1659" s="4">
        <v>11259</v>
      </c>
      <c r="K1659" s="4">
        <v>11259</v>
      </c>
      <c r="L1659" s="4">
        <v>6759</v>
      </c>
      <c r="M1659" s="4">
        <v>6759</v>
      </c>
      <c r="N1659" s="4">
        <v>0</v>
      </c>
      <c r="O1659" s="4">
        <v>4500</v>
      </c>
      <c r="P1659">
        <f>INDEX(Full1!J:J,MATCH(F1659,Full1!D:D,0))</f>
        <v>6759</v>
      </c>
      <c r="Q1659" s="6">
        <f t="shared" si="51"/>
        <v>0</v>
      </c>
    </row>
    <row r="1660" spans="1:17" hidden="1" x14ac:dyDescent="0.25">
      <c r="A1660" s="2">
        <v>6</v>
      </c>
      <c r="B1660" s="2">
        <v>32602</v>
      </c>
      <c r="C1660" s="2" t="s">
        <v>507</v>
      </c>
      <c r="D1660" s="2">
        <v>4800150</v>
      </c>
      <c r="E1660" s="2" t="s">
        <v>507</v>
      </c>
      <c r="F1660" s="2" t="str">
        <f t="shared" si="50"/>
        <v>6326024800150</v>
      </c>
      <c r="G1660" s="2" t="s">
        <v>350</v>
      </c>
      <c r="H1660" s="4">
        <v>500</v>
      </c>
      <c r="I1660" s="4">
        <v>572.55999999999995</v>
      </c>
      <c r="J1660" s="4">
        <v>1072.56</v>
      </c>
      <c r="K1660" s="4">
        <v>1072.56</v>
      </c>
      <c r="L1660" s="4">
        <v>1072.56</v>
      </c>
      <c r="M1660" s="4">
        <v>1072.56</v>
      </c>
      <c r="N1660" s="4">
        <v>0</v>
      </c>
      <c r="O1660" s="4">
        <v>0</v>
      </c>
      <c r="P1660">
        <f>INDEX(Full1!J:J,MATCH(F1660,Full1!D:D,0))</f>
        <v>1072.56</v>
      </c>
      <c r="Q1660" s="6">
        <f t="shared" si="51"/>
        <v>0</v>
      </c>
    </row>
    <row r="1661" spans="1:17" hidden="1" x14ac:dyDescent="0.25">
      <c r="A1661" s="2">
        <v>6</v>
      </c>
      <c r="B1661" s="2">
        <v>32602</v>
      </c>
      <c r="C1661" s="2" t="s">
        <v>507</v>
      </c>
      <c r="D1661" s="2">
        <v>4800174</v>
      </c>
      <c r="E1661" s="2" t="s">
        <v>507</v>
      </c>
      <c r="F1661" s="2" t="str">
        <f t="shared" si="50"/>
        <v>6326024800174</v>
      </c>
      <c r="G1661" s="2" t="s">
        <v>351</v>
      </c>
      <c r="H1661" s="4">
        <v>500</v>
      </c>
      <c r="I1661" s="4">
        <v>-50</v>
      </c>
      <c r="J1661" s="4">
        <v>450</v>
      </c>
      <c r="K1661" s="4">
        <v>450</v>
      </c>
      <c r="L1661" s="4">
        <v>450</v>
      </c>
      <c r="M1661" s="4">
        <v>450</v>
      </c>
      <c r="N1661" s="4">
        <v>0</v>
      </c>
      <c r="O1661" s="4">
        <v>0</v>
      </c>
      <c r="P1661">
        <f>INDEX(Full1!J:J,MATCH(F1661,Full1!D:D,0))</f>
        <v>450</v>
      </c>
      <c r="Q1661" s="6">
        <f t="shared" si="51"/>
        <v>0</v>
      </c>
    </row>
    <row r="1662" spans="1:17" hidden="1" x14ac:dyDescent="0.25">
      <c r="A1662" s="2">
        <v>6</v>
      </c>
      <c r="B1662" s="2">
        <v>32602</v>
      </c>
      <c r="C1662" s="2" t="s">
        <v>507</v>
      </c>
      <c r="D1662" s="2">
        <v>4800177</v>
      </c>
      <c r="E1662" s="2" t="s">
        <v>507</v>
      </c>
      <c r="F1662" s="2" t="str">
        <f t="shared" si="50"/>
        <v>6326024800177</v>
      </c>
      <c r="G1662" s="2" t="s">
        <v>352</v>
      </c>
      <c r="H1662" s="4">
        <v>500</v>
      </c>
      <c r="I1662" s="4">
        <v>-500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>
        <f>INDEX(Full1!J:J,MATCH(F1662,Full1!D:D,0))</f>
        <v>0</v>
      </c>
      <c r="Q1662" s="6">
        <f t="shared" si="51"/>
        <v>0</v>
      </c>
    </row>
    <row r="1663" spans="1:17" hidden="1" x14ac:dyDescent="0.25">
      <c r="A1663" s="2">
        <v>6</v>
      </c>
      <c r="B1663" s="2">
        <v>32602</v>
      </c>
      <c r="C1663" s="2" t="s">
        <v>507</v>
      </c>
      <c r="D1663" s="2">
        <v>4800178</v>
      </c>
      <c r="E1663" s="2" t="s">
        <v>507</v>
      </c>
      <c r="F1663" s="2" t="str">
        <f t="shared" si="50"/>
        <v>6326024800178</v>
      </c>
      <c r="G1663" s="2" t="s">
        <v>353</v>
      </c>
      <c r="H1663" s="4">
        <v>500</v>
      </c>
      <c r="I1663" s="4">
        <v>0</v>
      </c>
      <c r="J1663" s="4">
        <v>500</v>
      </c>
      <c r="K1663" s="4">
        <v>500</v>
      </c>
      <c r="L1663" s="4">
        <v>0</v>
      </c>
      <c r="M1663" s="4">
        <v>0</v>
      </c>
      <c r="N1663" s="4">
        <v>0</v>
      </c>
      <c r="O1663" s="4">
        <v>500</v>
      </c>
      <c r="P1663">
        <f>INDEX(Full1!J:J,MATCH(F1663,Full1!D:D,0))</f>
        <v>0</v>
      </c>
      <c r="Q1663" s="6">
        <f t="shared" si="51"/>
        <v>0</v>
      </c>
    </row>
    <row r="1664" spans="1:17" hidden="1" x14ac:dyDescent="0.25">
      <c r="A1664" s="2">
        <v>6</v>
      </c>
      <c r="B1664" s="2">
        <v>32602</v>
      </c>
      <c r="C1664" s="2" t="s">
        <v>507</v>
      </c>
      <c r="D1664" s="2">
        <v>4800185</v>
      </c>
      <c r="E1664" s="2" t="s">
        <v>507</v>
      </c>
      <c r="F1664" s="2" t="str">
        <f t="shared" si="50"/>
        <v>6326024800185</v>
      </c>
      <c r="G1664" s="2" t="s">
        <v>354</v>
      </c>
      <c r="H1664" s="4">
        <v>8000</v>
      </c>
      <c r="I1664" s="4">
        <v>0</v>
      </c>
      <c r="J1664" s="4">
        <v>8000</v>
      </c>
      <c r="K1664" s="4">
        <v>8000</v>
      </c>
      <c r="L1664" s="4">
        <v>8000</v>
      </c>
      <c r="M1664" s="4">
        <v>8000</v>
      </c>
      <c r="N1664" s="4">
        <v>0</v>
      </c>
      <c r="O1664" s="4">
        <v>0</v>
      </c>
      <c r="P1664">
        <f>INDEX(Full1!J:J,MATCH(F1664,Full1!D:D,0))</f>
        <v>8000</v>
      </c>
      <c r="Q1664" s="6">
        <f t="shared" si="51"/>
        <v>0</v>
      </c>
    </row>
    <row r="1665" spans="1:17" hidden="1" x14ac:dyDescent="0.25">
      <c r="A1665" s="2">
        <v>6</v>
      </c>
      <c r="B1665" s="2">
        <v>32604</v>
      </c>
      <c r="C1665" s="2" t="s">
        <v>505</v>
      </c>
      <c r="D1665" s="2">
        <v>2279965</v>
      </c>
      <c r="E1665" s="2" t="s">
        <v>505</v>
      </c>
      <c r="F1665" s="2" t="str">
        <f t="shared" si="50"/>
        <v>6326042279965</v>
      </c>
      <c r="G1665" s="2" t="s">
        <v>355</v>
      </c>
      <c r="H1665" s="4">
        <v>0</v>
      </c>
      <c r="I1665" s="4">
        <v>41700</v>
      </c>
      <c r="J1665" s="4">
        <v>41700</v>
      </c>
      <c r="K1665" s="4">
        <v>41700</v>
      </c>
      <c r="L1665" s="4">
        <v>41700</v>
      </c>
      <c r="M1665" s="4">
        <v>41700</v>
      </c>
      <c r="N1665" s="4">
        <v>0</v>
      </c>
      <c r="O1665" s="4">
        <v>0</v>
      </c>
      <c r="P1665">
        <f>INDEX(Full1!J:J,MATCH(F1665,Full1!D:D,0))</f>
        <v>41700</v>
      </c>
      <c r="Q1665" s="6">
        <f t="shared" si="51"/>
        <v>0</v>
      </c>
    </row>
    <row r="1666" spans="1:17" hidden="1" x14ac:dyDescent="0.25">
      <c r="A1666" s="2">
        <v>6</v>
      </c>
      <c r="B1666" s="2">
        <v>32604</v>
      </c>
      <c r="C1666" s="2" t="s">
        <v>505</v>
      </c>
      <c r="D1666" s="2">
        <v>2279966</v>
      </c>
      <c r="E1666" s="2" t="s">
        <v>505</v>
      </c>
      <c r="F1666" s="2" t="str">
        <f t="shared" si="50"/>
        <v>6326042279966</v>
      </c>
      <c r="G1666" s="2" t="s">
        <v>356</v>
      </c>
      <c r="H1666" s="4">
        <v>0</v>
      </c>
      <c r="I1666" s="4">
        <v>11571</v>
      </c>
      <c r="J1666" s="4">
        <v>11571</v>
      </c>
      <c r="K1666" s="4">
        <v>11571</v>
      </c>
      <c r="L1666" s="4">
        <v>11570.5</v>
      </c>
      <c r="M1666" s="4">
        <v>11570.5</v>
      </c>
      <c r="N1666" s="4">
        <v>0</v>
      </c>
      <c r="O1666" s="4">
        <v>0.5</v>
      </c>
      <c r="P1666">
        <f>INDEX(Full1!J:J,MATCH(F1666,Full1!D:D,0))</f>
        <v>11570.5</v>
      </c>
      <c r="Q1666" s="6">
        <f t="shared" si="51"/>
        <v>0</v>
      </c>
    </row>
    <row r="1667" spans="1:17" hidden="1" x14ac:dyDescent="0.25">
      <c r="A1667" s="2">
        <v>6</v>
      </c>
      <c r="B1667" s="2">
        <v>32701</v>
      </c>
      <c r="C1667" s="2" t="s">
        <v>505</v>
      </c>
      <c r="D1667" s="2">
        <v>2200001</v>
      </c>
      <c r="E1667" s="2" t="s">
        <v>505</v>
      </c>
      <c r="F1667" s="2" t="str">
        <f t="shared" ref="F1667:F1730" si="52">_xlfn.CONCAT(A1667,B1667,D1667)</f>
        <v>6327012200001</v>
      </c>
      <c r="G1667" s="2" t="s">
        <v>37</v>
      </c>
      <c r="H1667" s="4">
        <v>375</v>
      </c>
      <c r="I1667" s="4">
        <v>0</v>
      </c>
      <c r="J1667" s="4">
        <v>375</v>
      </c>
      <c r="K1667" s="4">
        <v>298.64</v>
      </c>
      <c r="L1667" s="4">
        <v>63.28</v>
      </c>
      <c r="M1667" s="4">
        <v>63.28</v>
      </c>
      <c r="N1667" s="4">
        <v>0</v>
      </c>
      <c r="O1667" s="4">
        <v>311.72000000000003</v>
      </c>
      <c r="P1667">
        <f>INDEX(Full1!J:J,MATCH(F1667,Full1!D:D,0))</f>
        <v>63.28</v>
      </c>
      <c r="Q1667" s="6">
        <f t="shared" ref="Q1667:Q1730" si="53">+L1667-P1667</f>
        <v>0</v>
      </c>
    </row>
    <row r="1668" spans="1:17" hidden="1" x14ac:dyDescent="0.25">
      <c r="A1668" s="2">
        <v>6</v>
      </c>
      <c r="B1668" s="2">
        <v>32701</v>
      </c>
      <c r="C1668" s="2" t="s">
        <v>505</v>
      </c>
      <c r="D1668" s="2">
        <v>2210501</v>
      </c>
      <c r="E1668" s="2" t="s">
        <v>505</v>
      </c>
      <c r="F1668" s="2" t="str">
        <f t="shared" si="52"/>
        <v>6327012210501</v>
      </c>
      <c r="G1668" s="2" t="s">
        <v>108</v>
      </c>
      <c r="H1668" s="4">
        <v>200</v>
      </c>
      <c r="I1668" s="4">
        <v>0</v>
      </c>
      <c r="J1668" s="4">
        <v>200</v>
      </c>
      <c r="K1668" s="4">
        <v>237.47</v>
      </c>
      <c r="L1668" s="4">
        <v>237.47</v>
      </c>
      <c r="M1668" s="4">
        <v>237.47</v>
      </c>
      <c r="N1668" s="4">
        <v>0</v>
      </c>
      <c r="O1668" s="4">
        <v>-37.47</v>
      </c>
      <c r="P1668">
        <f>INDEX(Full1!J:J,MATCH(F1668,Full1!D:D,0))</f>
        <v>237.47</v>
      </c>
      <c r="Q1668" s="6">
        <f t="shared" si="53"/>
        <v>0</v>
      </c>
    </row>
    <row r="1669" spans="1:17" hidden="1" x14ac:dyDescent="0.25">
      <c r="A1669" s="2">
        <v>6</v>
      </c>
      <c r="B1669" s="2">
        <v>32701</v>
      </c>
      <c r="C1669" s="2" t="s">
        <v>505</v>
      </c>
      <c r="D1669" s="2">
        <v>2211001</v>
      </c>
      <c r="E1669" s="2" t="s">
        <v>505</v>
      </c>
      <c r="F1669" s="2" t="str">
        <f t="shared" si="52"/>
        <v>6327012211001</v>
      </c>
      <c r="G1669" s="2" t="s">
        <v>76</v>
      </c>
      <c r="H1669" s="4">
        <v>93.12</v>
      </c>
      <c r="I1669" s="4">
        <v>0</v>
      </c>
      <c r="J1669" s="4">
        <v>93.12</v>
      </c>
      <c r="K1669" s="4">
        <v>0</v>
      </c>
      <c r="L1669" s="4">
        <v>0</v>
      </c>
      <c r="M1669" s="4">
        <v>0</v>
      </c>
      <c r="N1669" s="4">
        <v>0</v>
      </c>
      <c r="O1669" s="4">
        <v>93.12</v>
      </c>
      <c r="P1669">
        <f>INDEX(Full1!J:J,MATCH(F1669,Full1!D:D,0))</f>
        <v>0</v>
      </c>
      <c r="Q1669" s="6">
        <f t="shared" si="53"/>
        <v>0</v>
      </c>
    </row>
    <row r="1670" spans="1:17" hidden="1" x14ac:dyDescent="0.25">
      <c r="A1670" s="2">
        <v>6</v>
      </c>
      <c r="B1670" s="2">
        <v>32701</v>
      </c>
      <c r="C1670" s="2" t="s">
        <v>505</v>
      </c>
      <c r="D1670" s="2">
        <v>2219905</v>
      </c>
      <c r="E1670" s="2" t="s">
        <v>505</v>
      </c>
      <c r="F1670" s="2" t="str">
        <f t="shared" si="52"/>
        <v>6327012219905</v>
      </c>
      <c r="G1670" s="2" t="s">
        <v>77</v>
      </c>
      <c r="H1670" s="4">
        <v>100</v>
      </c>
      <c r="I1670" s="4">
        <v>0</v>
      </c>
      <c r="J1670" s="4">
        <v>100</v>
      </c>
      <c r="K1670" s="4">
        <v>45.28</v>
      </c>
      <c r="L1670" s="4">
        <v>45.28</v>
      </c>
      <c r="M1670" s="4">
        <v>45.28</v>
      </c>
      <c r="N1670" s="4">
        <v>0</v>
      </c>
      <c r="O1670" s="4">
        <v>54.72</v>
      </c>
      <c r="P1670">
        <f>INDEX(Full1!J:J,MATCH(F1670,Full1!D:D,0))</f>
        <v>45.28</v>
      </c>
      <c r="Q1670" s="6">
        <f t="shared" si="53"/>
        <v>0</v>
      </c>
    </row>
    <row r="1671" spans="1:17" hidden="1" x14ac:dyDescent="0.25">
      <c r="A1671" s="2">
        <v>6</v>
      </c>
      <c r="B1671" s="2">
        <v>32701</v>
      </c>
      <c r="C1671" s="2" t="s">
        <v>505</v>
      </c>
      <c r="D1671" s="2">
        <v>2240001</v>
      </c>
      <c r="E1671" s="2" t="s">
        <v>505</v>
      </c>
      <c r="F1671" s="2" t="str">
        <f t="shared" si="52"/>
        <v>6327012240001</v>
      </c>
      <c r="G1671" s="2" t="s">
        <v>96</v>
      </c>
      <c r="H1671" s="4">
        <v>600</v>
      </c>
      <c r="I1671" s="4">
        <v>0</v>
      </c>
      <c r="J1671" s="4">
        <v>600</v>
      </c>
      <c r="K1671" s="4">
        <v>366.9</v>
      </c>
      <c r="L1671" s="4">
        <v>366.9</v>
      </c>
      <c r="M1671" s="4">
        <v>366.9</v>
      </c>
      <c r="N1671" s="4">
        <v>0</v>
      </c>
      <c r="O1671" s="4">
        <v>233.1</v>
      </c>
      <c r="P1671">
        <f>INDEX(Full1!J:J,MATCH(F1671,Full1!D:D,0))</f>
        <v>366.9</v>
      </c>
      <c r="Q1671" s="6">
        <f t="shared" si="53"/>
        <v>0</v>
      </c>
    </row>
    <row r="1672" spans="1:17" hidden="1" x14ac:dyDescent="0.25">
      <c r="A1672" s="2">
        <v>6</v>
      </c>
      <c r="B1672" s="2">
        <v>32701</v>
      </c>
      <c r="C1672" s="2" t="s">
        <v>505</v>
      </c>
      <c r="D1672" s="2">
        <v>2260201</v>
      </c>
      <c r="E1672" s="2" t="s">
        <v>505</v>
      </c>
      <c r="F1672" s="2" t="str">
        <f t="shared" si="52"/>
        <v>6327012260201</v>
      </c>
      <c r="G1672" s="2" t="s">
        <v>62</v>
      </c>
      <c r="H1672" s="4">
        <v>100</v>
      </c>
      <c r="I1672" s="4">
        <v>0</v>
      </c>
      <c r="J1672" s="4">
        <v>100</v>
      </c>
      <c r="K1672" s="4">
        <v>664.29</v>
      </c>
      <c r="L1672" s="4">
        <v>664.29</v>
      </c>
      <c r="M1672" s="4">
        <v>664.29</v>
      </c>
      <c r="N1672" s="4">
        <v>0</v>
      </c>
      <c r="O1672" s="4">
        <v>-564.29</v>
      </c>
      <c r="P1672">
        <f>INDEX(Full1!J:J,MATCH(F1672,Full1!D:D,0))</f>
        <v>664.29</v>
      </c>
      <c r="Q1672" s="6">
        <f t="shared" si="53"/>
        <v>0</v>
      </c>
    </row>
    <row r="1673" spans="1:17" hidden="1" x14ac:dyDescent="0.25">
      <c r="A1673" s="2">
        <v>6</v>
      </c>
      <c r="B1673" s="2">
        <v>32701</v>
      </c>
      <c r="C1673" s="2" t="s">
        <v>505</v>
      </c>
      <c r="D1673" s="2">
        <v>2269904</v>
      </c>
      <c r="E1673" s="2" t="s">
        <v>505</v>
      </c>
      <c r="F1673" s="2" t="str">
        <f t="shared" si="52"/>
        <v>6327012269904</v>
      </c>
      <c r="G1673" s="2" t="s">
        <v>357</v>
      </c>
      <c r="H1673" s="4">
        <v>9600</v>
      </c>
      <c r="I1673" s="4">
        <v>2500</v>
      </c>
      <c r="J1673" s="4">
        <v>12100</v>
      </c>
      <c r="K1673" s="4">
        <v>10209.040000000001</v>
      </c>
      <c r="L1673" s="4">
        <v>9820.74</v>
      </c>
      <c r="M1673" s="4">
        <v>9820.74</v>
      </c>
      <c r="N1673" s="4">
        <v>0</v>
      </c>
      <c r="O1673" s="4">
        <v>2279.2600000000002</v>
      </c>
      <c r="P1673">
        <f>INDEX(Full1!J:J,MATCH(F1673,Full1!D:D,0))</f>
        <v>9820.74</v>
      </c>
      <c r="Q1673" s="6">
        <f t="shared" si="53"/>
        <v>0</v>
      </c>
    </row>
    <row r="1674" spans="1:17" hidden="1" x14ac:dyDescent="0.25">
      <c r="A1674" s="2">
        <v>6</v>
      </c>
      <c r="B1674" s="2">
        <v>32701</v>
      </c>
      <c r="C1674" s="2" t="s">
        <v>505</v>
      </c>
      <c r="D1674" s="2">
        <v>2269906</v>
      </c>
      <c r="E1674" s="2" t="s">
        <v>505</v>
      </c>
      <c r="F1674" s="2" t="str">
        <f t="shared" si="52"/>
        <v>6327012269906</v>
      </c>
      <c r="G1674" s="2" t="s">
        <v>358</v>
      </c>
      <c r="H1674" s="4">
        <v>500</v>
      </c>
      <c r="I1674" s="4">
        <v>4000</v>
      </c>
      <c r="J1674" s="4">
        <v>4500</v>
      </c>
      <c r="K1674" s="4">
        <v>2190.25</v>
      </c>
      <c r="L1674" s="4">
        <v>2190.25</v>
      </c>
      <c r="M1674" s="4">
        <v>2190.25</v>
      </c>
      <c r="N1674" s="4">
        <v>0</v>
      </c>
      <c r="O1674" s="4">
        <v>2309.75</v>
      </c>
      <c r="P1674">
        <f>INDEX(Full1!J:J,MATCH(F1674,Full1!D:D,0))</f>
        <v>2190.25</v>
      </c>
      <c r="Q1674" s="6">
        <f t="shared" si="53"/>
        <v>0</v>
      </c>
    </row>
    <row r="1675" spans="1:17" hidden="1" x14ac:dyDescent="0.25">
      <c r="A1675" s="2">
        <v>6</v>
      </c>
      <c r="B1675" s="2">
        <v>32701</v>
      </c>
      <c r="C1675" s="2" t="s">
        <v>505</v>
      </c>
      <c r="D1675" s="2">
        <v>2269938</v>
      </c>
      <c r="E1675" s="2" t="s">
        <v>505</v>
      </c>
      <c r="F1675" s="2" t="str">
        <f t="shared" si="52"/>
        <v>6327012269938</v>
      </c>
      <c r="G1675" s="2" t="s">
        <v>359</v>
      </c>
      <c r="H1675" s="4">
        <v>3000</v>
      </c>
      <c r="I1675" s="4">
        <v>-200</v>
      </c>
      <c r="J1675" s="4">
        <v>2800</v>
      </c>
      <c r="K1675" s="4">
        <v>2989.11</v>
      </c>
      <c r="L1675" s="4">
        <v>2989.11</v>
      </c>
      <c r="M1675" s="4">
        <v>2989.11</v>
      </c>
      <c r="N1675" s="4">
        <v>0</v>
      </c>
      <c r="O1675" s="4">
        <v>-189.11</v>
      </c>
      <c r="P1675">
        <f>INDEX(Full1!J:J,MATCH(F1675,Full1!D:D,0))</f>
        <v>2989.11</v>
      </c>
      <c r="Q1675" s="6">
        <f t="shared" si="53"/>
        <v>0</v>
      </c>
    </row>
    <row r="1676" spans="1:17" hidden="1" x14ac:dyDescent="0.25">
      <c r="A1676" s="2">
        <v>6</v>
      </c>
      <c r="B1676" s="2">
        <v>32701</v>
      </c>
      <c r="C1676" s="2" t="s">
        <v>505</v>
      </c>
      <c r="D1676" s="2">
        <v>2279956</v>
      </c>
      <c r="E1676" s="2" t="s">
        <v>505</v>
      </c>
      <c r="F1676" s="2" t="str">
        <f t="shared" si="52"/>
        <v>6327012279956</v>
      </c>
      <c r="G1676" s="2" t="s">
        <v>287</v>
      </c>
      <c r="H1676" s="4">
        <v>500</v>
      </c>
      <c r="I1676" s="4">
        <v>-500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>
        <f>INDEX(Full1!J:J,MATCH(F1676,Full1!D:D,0))</f>
        <v>0</v>
      </c>
      <c r="Q1676" s="6">
        <f t="shared" si="53"/>
        <v>0</v>
      </c>
    </row>
    <row r="1677" spans="1:17" hidden="1" x14ac:dyDescent="0.25">
      <c r="A1677" s="2">
        <v>6</v>
      </c>
      <c r="B1677" s="2">
        <v>32701</v>
      </c>
      <c r="C1677" s="2" t="s">
        <v>505</v>
      </c>
      <c r="D1677" s="2">
        <v>2302000</v>
      </c>
      <c r="E1677" s="2" t="s">
        <v>505</v>
      </c>
      <c r="F1677" s="2" t="str">
        <f t="shared" si="52"/>
        <v>6327012302000</v>
      </c>
      <c r="G1677" s="2" t="s">
        <v>72</v>
      </c>
      <c r="H1677" s="4">
        <v>50</v>
      </c>
      <c r="I1677" s="4">
        <v>0</v>
      </c>
      <c r="J1677" s="4">
        <v>50</v>
      </c>
      <c r="K1677" s="4">
        <v>0</v>
      </c>
      <c r="L1677" s="4">
        <v>0</v>
      </c>
      <c r="M1677" s="4">
        <v>0</v>
      </c>
      <c r="N1677" s="4">
        <v>0</v>
      </c>
      <c r="O1677" s="4">
        <v>50</v>
      </c>
      <c r="P1677">
        <f>INDEX(Full1!J:J,MATCH(F1677,Full1!D:D,0))</f>
        <v>0</v>
      </c>
      <c r="Q1677" s="6">
        <f t="shared" si="53"/>
        <v>0</v>
      </c>
    </row>
    <row r="1678" spans="1:17" hidden="1" x14ac:dyDescent="0.25">
      <c r="A1678" s="2">
        <v>6</v>
      </c>
      <c r="B1678" s="2">
        <v>32701</v>
      </c>
      <c r="C1678" s="2" t="s">
        <v>505</v>
      </c>
      <c r="D1678" s="2">
        <v>2312000</v>
      </c>
      <c r="E1678" s="2" t="s">
        <v>505</v>
      </c>
      <c r="F1678" s="2" t="str">
        <f t="shared" si="52"/>
        <v>6327012312000</v>
      </c>
      <c r="G1678" s="2" t="s">
        <v>73</v>
      </c>
      <c r="H1678" s="4">
        <v>50</v>
      </c>
      <c r="I1678" s="4">
        <v>0</v>
      </c>
      <c r="J1678" s="4">
        <v>50</v>
      </c>
      <c r="K1678" s="4">
        <v>0</v>
      </c>
      <c r="L1678" s="4">
        <v>0</v>
      </c>
      <c r="M1678" s="4">
        <v>0</v>
      </c>
      <c r="N1678" s="4">
        <v>0</v>
      </c>
      <c r="O1678" s="4">
        <v>50</v>
      </c>
      <c r="P1678">
        <f>INDEX(Full1!J:J,MATCH(F1678,Full1!D:D,0))</f>
        <v>0</v>
      </c>
      <c r="Q1678" s="6">
        <f t="shared" si="53"/>
        <v>0</v>
      </c>
    </row>
    <row r="1679" spans="1:17" hidden="1" x14ac:dyDescent="0.25">
      <c r="A1679" s="2">
        <v>6</v>
      </c>
      <c r="B1679" s="2">
        <v>32701</v>
      </c>
      <c r="C1679" s="2" t="s">
        <v>507</v>
      </c>
      <c r="D1679" s="2">
        <v>4800007</v>
      </c>
      <c r="E1679" s="2" t="s">
        <v>507</v>
      </c>
      <c r="F1679" s="2" t="str">
        <f t="shared" si="52"/>
        <v>6327014800007</v>
      </c>
      <c r="G1679" s="2" t="s">
        <v>360</v>
      </c>
      <c r="H1679" s="4">
        <v>500</v>
      </c>
      <c r="I1679" s="4">
        <v>1650</v>
      </c>
      <c r="J1679" s="4">
        <v>2150</v>
      </c>
      <c r="K1679" s="4">
        <v>2150</v>
      </c>
      <c r="L1679" s="4">
        <v>1200</v>
      </c>
      <c r="M1679" s="4">
        <v>1200</v>
      </c>
      <c r="N1679" s="4">
        <v>0</v>
      </c>
      <c r="O1679" s="4">
        <v>950</v>
      </c>
      <c r="P1679">
        <f>INDEX(Full1!J:J,MATCH(F1679,Full1!D:D,0))</f>
        <v>1200</v>
      </c>
      <c r="Q1679" s="6">
        <f t="shared" si="53"/>
        <v>0</v>
      </c>
    </row>
    <row r="1680" spans="1:17" hidden="1" x14ac:dyDescent="0.25">
      <c r="A1680" s="2">
        <v>6</v>
      </c>
      <c r="B1680" s="2">
        <v>32701</v>
      </c>
      <c r="C1680" s="2" t="s">
        <v>507</v>
      </c>
      <c r="D1680" s="2">
        <v>4800028</v>
      </c>
      <c r="E1680" s="2" t="s">
        <v>507</v>
      </c>
      <c r="F1680" s="2" t="str">
        <f t="shared" si="52"/>
        <v>6327014800028</v>
      </c>
      <c r="G1680" s="2" t="s">
        <v>361</v>
      </c>
      <c r="H1680" s="4">
        <v>4000</v>
      </c>
      <c r="I1680" s="4">
        <v>-4000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>
        <f>INDEX(Full1!J:J,MATCH(F1680,Full1!D:D,0))</f>
        <v>0</v>
      </c>
      <c r="Q1680" s="6">
        <f t="shared" si="53"/>
        <v>0</v>
      </c>
    </row>
    <row r="1681" spans="1:17" hidden="1" x14ac:dyDescent="0.25">
      <c r="A1681" s="2">
        <v>6</v>
      </c>
      <c r="B1681" s="2">
        <v>32701</v>
      </c>
      <c r="C1681" s="2" t="s">
        <v>507</v>
      </c>
      <c r="D1681" s="2">
        <v>4800170</v>
      </c>
      <c r="E1681" s="2" t="s">
        <v>507</v>
      </c>
      <c r="F1681" s="2" t="str">
        <f t="shared" si="52"/>
        <v>6327014800170</v>
      </c>
      <c r="G1681" s="2" t="s">
        <v>362</v>
      </c>
      <c r="H1681" s="4">
        <v>2500</v>
      </c>
      <c r="I1681" s="4">
        <v>0</v>
      </c>
      <c r="J1681" s="4">
        <v>2500</v>
      </c>
      <c r="K1681" s="4">
        <v>2500</v>
      </c>
      <c r="L1681" s="4">
        <v>1500</v>
      </c>
      <c r="M1681" s="4">
        <v>1500</v>
      </c>
      <c r="N1681" s="4">
        <v>0</v>
      </c>
      <c r="O1681" s="4">
        <v>1000</v>
      </c>
      <c r="P1681">
        <f>INDEX(Full1!J:J,MATCH(F1681,Full1!D:D,0))</f>
        <v>1500</v>
      </c>
      <c r="Q1681" s="6">
        <f t="shared" si="53"/>
        <v>0</v>
      </c>
    </row>
    <row r="1682" spans="1:17" hidden="1" x14ac:dyDescent="0.25">
      <c r="A1682" s="2">
        <v>6</v>
      </c>
      <c r="B1682" s="2">
        <v>32701</v>
      </c>
      <c r="C1682" s="2" t="s">
        <v>507</v>
      </c>
      <c r="D1682" s="2">
        <v>4800190</v>
      </c>
      <c r="E1682" s="2" t="s">
        <v>507</v>
      </c>
      <c r="F1682" s="2" t="str">
        <f t="shared" si="52"/>
        <v>6327014800190</v>
      </c>
      <c r="G1682" s="2" t="s">
        <v>363</v>
      </c>
      <c r="H1682" s="4">
        <v>1500</v>
      </c>
      <c r="I1682" s="4">
        <v>0</v>
      </c>
      <c r="J1682" s="4">
        <v>1500</v>
      </c>
      <c r="K1682" s="4">
        <v>1500</v>
      </c>
      <c r="L1682" s="4">
        <v>0</v>
      </c>
      <c r="M1682" s="4">
        <v>0</v>
      </c>
      <c r="N1682" s="4">
        <v>0</v>
      </c>
      <c r="O1682" s="4">
        <v>1500</v>
      </c>
      <c r="P1682">
        <f>INDEX(Full1!J:J,MATCH(F1682,Full1!D:D,0))</f>
        <v>0</v>
      </c>
      <c r="Q1682" s="6">
        <f t="shared" si="53"/>
        <v>0</v>
      </c>
    </row>
    <row r="1683" spans="1:17" hidden="1" x14ac:dyDescent="0.25">
      <c r="A1683" s="2">
        <v>7</v>
      </c>
      <c r="B1683" s="2">
        <v>23100</v>
      </c>
      <c r="C1683" s="2" t="s">
        <v>505</v>
      </c>
      <c r="D1683" s="2">
        <v>2020001</v>
      </c>
      <c r="E1683" s="2" t="s">
        <v>505</v>
      </c>
      <c r="F1683" s="2" t="str">
        <f t="shared" si="52"/>
        <v>7231002020001</v>
      </c>
      <c r="G1683" s="2" t="s">
        <v>195</v>
      </c>
      <c r="H1683" s="4">
        <v>10890</v>
      </c>
      <c r="I1683" s="4">
        <v>0</v>
      </c>
      <c r="J1683" s="4">
        <v>10890</v>
      </c>
      <c r="K1683" s="4">
        <v>10890</v>
      </c>
      <c r="L1683" s="4">
        <v>10890</v>
      </c>
      <c r="M1683" s="4">
        <v>10890</v>
      </c>
      <c r="N1683" s="4">
        <v>0</v>
      </c>
      <c r="O1683" s="4">
        <v>0</v>
      </c>
      <c r="P1683">
        <f>INDEX(Full1!J:J,MATCH(F1683,Full1!D:D,0))</f>
        <v>10890</v>
      </c>
      <c r="Q1683" s="6">
        <f t="shared" si="53"/>
        <v>0</v>
      </c>
    </row>
    <row r="1684" spans="1:17" hidden="1" x14ac:dyDescent="0.25">
      <c r="A1684" s="2">
        <v>7</v>
      </c>
      <c r="B1684" s="2">
        <v>23100</v>
      </c>
      <c r="C1684" s="2" t="s">
        <v>505</v>
      </c>
      <c r="D1684" s="2">
        <v>2150001</v>
      </c>
      <c r="E1684" s="2" t="s">
        <v>505</v>
      </c>
      <c r="F1684" s="2" t="str">
        <f t="shared" si="52"/>
        <v>7231002150001</v>
      </c>
      <c r="G1684" s="2" t="s">
        <v>56</v>
      </c>
      <c r="H1684" s="4">
        <v>3000</v>
      </c>
      <c r="I1684" s="4">
        <v>-3000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>
        <f>INDEX(Full1!J:J,MATCH(F1684,Full1!D:D,0))</f>
        <v>0</v>
      </c>
      <c r="Q1684" s="6">
        <f t="shared" si="53"/>
        <v>0</v>
      </c>
    </row>
    <row r="1685" spans="1:17" hidden="1" x14ac:dyDescent="0.25">
      <c r="A1685" s="2">
        <v>7</v>
      </c>
      <c r="B1685" s="2">
        <v>23100</v>
      </c>
      <c r="C1685" s="2" t="s">
        <v>505</v>
      </c>
      <c r="D1685" s="2">
        <v>2200001</v>
      </c>
      <c r="E1685" s="2" t="s">
        <v>505</v>
      </c>
      <c r="F1685" s="2" t="str">
        <f t="shared" si="52"/>
        <v>7231002200001</v>
      </c>
      <c r="G1685" s="2" t="s">
        <v>37</v>
      </c>
      <c r="H1685" s="4">
        <v>500</v>
      </c>
      <c r="I1685" s="4">
        <v>0</v>
      </c>
      <c r="J1685" s="4">
        <v>500</v>
      </c>
      <c r="K1685" s="4">
        <v>94.15</v>
      </c>
      <c r="L1685" s="4">
        <v>0</v>
      </c>
      <c r="M1685" s="4">
        <v>0</v>
      </c>
      <c r="N1685" s="4">
        <v>0</v>
      </c>
      <c r="O1685" s="4">
        <v>500</v>
      </c>
      <c r="P1685">
        <f>INDEX(Full1!J:J,MATCH(F1685,Full1!D:D,0))</f>
        <v>0</v>
      </c>
      <c r="Q1685" s="6">
        <f t="shared" si="53"/>
        <v>0</v>
      </c>
    </row>
    <row r="1686" spans="1:17" hidden="1" x14ac:dyDescent="0.25">
      <c r="A1686" s="2">
        <v>7</v>
      </c>
      <c r="B1686" s="2">
        <v>23100</v>
      </c>
      <c r="C1686" s="2" t="s">
        <v>505</v>
      </c>
      <c r="D1686" s="2">
        <v>2210003</v>
      </c>
      <c r="E1686" s="2" t="s">
        <v>505</v>
      </c>
      <c r="F1686" s="2" t="str">
        <f t="shared" si="52"/>
        <v>7231002210003</v>
      </c>
      <c r="G1686" s="2" t="s">
        <v>364</v>
      </c>
      <c r="H1686" s="4">
        <v>500</v>
      </c>
      <c r="I1686" s="4">
        <v>0</v>
      </c>
      <c r="J1686" s="4">
        <v>500</v>
      </c>
      <c r="K1686" s="4">
        <v>78</v>
      </c>
      <c r="L1686" s="4">
        <v>78</v>
      </c>
      <c r="M1686" s="4">
        <v>78</v>
      </c>
      <c r="N1686" s="4">
        <v>0</v>
      </c>
      <c r="O1686" s="4">
        <v>422</v>
      </c>
      <c r="P1686">
        <f>INDEX(Full1!J:J,MATCH(F1686,Full1!D:D,0))</f>
        <v>78</v>
      </c>
      <c r="Q1686" s="6">
        <f t="shared" si="53"/>
        <v>0</v>
      </c>
    </row>
    <row r="1687" spans="1:17" hidden="1" x14ac:dyDescent="0.25">
      <c r="A1687" s="2">
        <v>7</v>
      </c>
      <c r="B1687" s="2">
        <v>23100</v>
      </c>
      <c r="C1687" s="2" t="s">
        <v>505</v>
      </c>
      <c r="D1687" s="2">
        <v>2210501</v>
      </c>
      <c r="E1687" s="2" t="s">
        <v>505</v>
      </c>
      <c r="F1687" s="2" t="str">
        <f t="shared" si="52"/>
        <v>7231002210501</v>
      </c>
      <c r="G1687" s="2" t="s">
        <v>108</v>
      </c>
      <c r="H1687" s="4">
        <v>100</v>
      </c>
      <c r="I1687" s="4">
        <v>0</v>
      </c>
      <c r="J1687" s="4">
        <v>100</v>
      </c>
      <c r="K1687" s="4">
        <v>75.510000000000005</v>
      </c>
      <c r="L1687" s="4">
        <v>75.510000000000005</v>
      </c>
      <c r="M1687" s="4">
        <v>75.510000000000005</v>
      </c>
      <c r="N1687" s="4">
        <v>0</v>
      </c>
      <c r="O1687" s="4">
        <v>24.49</v>
      </c>
      <c r="P1687">
        <f>INDEX(Full1!J:J,MATCH(F1687,Full1!D:D,0))</f>
        <v>75.510000000000005</v>
      </c>
      <c r="Q1687" s="6">
        <f t="shared" si="53"/>
        <v>0</v>
      </c>
    </row>
    <row r="1688" spans="1:17" hidden="1" x14ac:dyDescent="0.25">
      <c r="A1688" s="2">
        <v>7</v>
      </c>
      <c r="B1688" s="2">
        <v>23100</v>
      </c>
      <c r="C1688" s="2" t="s">
        <v>505</v>
      </c>
      <c r="D1688" s="2">
        <v>2219905</v>
      </c>
      <c r="E1688" s="2" t="s">
        <v>505</v>
      </c>
      <c r="F1688" s="2" t="str">
        <f t="shared" si="52"/>
        <v>7231002219905</v>
      </c>
      <c r="G1688" s="2" t="s">
        <v>77</v>
      </c>
      <c r="H1688" s="4">
        <v>100</v>
      </c>
      <c r="I1688" s="4">
        <v>0</v>
      </c>
      <c r="J1688" s="4">
        <v>100</v>
      </c>
      <c r="K1688" s="4">
        <v>0</v>
      </c>
      <c r="L1688" s="4">
        <v>0</v>
      </c>
      <c r="M1688" s="4">
        <v>0</v>
      </c>
      <c r="N1688" s="4">
        <v>0</v>
      </c>
      <c r="O1688" s="4">
        <v>100</v>
      </c>
      <c r="P1688">
        <f>INDEX(Full1!J:J,MATCH(F1688,Full1!D:D,0))</f>
        <v>0</v>
      </c>
      <c r="Q1688" s="6">
        <f t="shared" si="53"/>
        <v>0</v>
      </c>
    </row>
    <row r="1689" spans="1:17" hidden="1" x14ac:dyDescent="0.25">
      <c r="A1689" s="2">
        <v>7</v>
      </c>
      <c r="B1689" s="2">
        <v>23100</v>
      </c>
      <c r="C1689" s="2" t="s">
        <v>505</v>
      </c>
      <c r="D1689" s="2">
        <v>2269900</v>
      </c>
      <c r="E1689" s="2" t="s">
        <v>505</v>
      </c>
      <c r="F1689" s="2" t="str">
        <f t="shared" si="52"/>
        <v>7231002269900</v>
      </c>
      <c r="G1689" s="2" t="s">
        <v>65</v>
      </c>
      <c r="H1689" s="4">
        <v>250</v>
      </c>
      <c r="I1689" s="4">
        <v>0</v>
      </c>
      <c r="J1689" s="4">
        <v>250</v>
      </c>
      <c r="K1689" s="4">
        <v>22.83</v>
      </c>
      <c r="L1689" s="4">
        <v>22.83</v>
      </c>
      <c r="M1689" s="4">
        <v>22.83</v>
      </c>
      <c r="N1689" s="4">
        <v>0</v>
      </c>
      <c r="O1689" s="4">
        <v>227.17</v>
      </c>
      <c r="P1689">
        <f>INDEX(Full1!J:J,MATCH(F1689,Full1!D:D,0))</f>
        <v>22.83</v>
      </c>
      <c r="Q1689" s="6">
        <f t="shared" si="53"/>
        <v>0</v>
      </c>
    </row>
    <row r="1690" spans="1:17" hidden="1" x14ac:dyDescent="0.25">
      <c r="A1690" s="2">
        <v>7</v>
      </c>
      <c r="B1690" s="2">
        <v>23100</v>
      </c>
      <c r="C1690" s="2" t="s">
        <v>505</v>
      </c>
      <c r="D1690" s="2">
        <v>2312000</v>
      </c>
      <c r="E1690" s="2" t="s">
        <v>505</v>
      </c>
      <c r="F1690" s="2" t="str">
        <f t="shared" si="52"/>
        <v>7231002312000</v>
      </c>
      <c r="G1690" s="2" t="s">
        <v>73</v>
      </c>
      <c r="H1690" s="4">
        <v>0</v>
      </c>
      <c r="I1690" s="4">
        <v>0</v>
      </c>
      <c r="J1690" s="4">
        <v>0</v>
      </c>
      <c r="K1690" s="4">
        <v>54</v>
      </c>
      <c r="L1690" s="4">
        <v>54</v>
      </c>
      <c r="M1690" s="4">
        <v>54</v>
      </c>
      <c r="N1690" s="4">
        <v>0</v>
      </c>
      <c r="O1690" s="4">
        <v>-54</v>
      </c>
      <c r="P1690">
        <f>INDEX(Full1!J:J,MATCH(F1690,Full1!D:D,0))</f>
        <v>54</v>
      </c>
      <c r="Q1690" s="6">
        <f t="shared" si="53"/>
        <v>0</v>
      </c>
    </row>
    <row r="1691" spans="1:17" x14ac:dyDescent="0.25">
      <c r="A1691" s="2">
        <v>7</v>
      </c>
      <c r="B1691" s="2">
        <v>23100</v>
      </c>
      <c r="C1691" s="2" t="s">
        <v>506</v>
      </c>
      <c r="D1691" s="2">
        <v>6250000</v>
      </c>
      <c r="E1691" s="2" t="s">
        <v>506</v>
      </c>
      <c r="F1691" s="2" t="str">
        <f t="shared" si="52"/>
        <v>7231006250000</v>
      </c>
      <c r="G1691" s="2" t="s">
        <v>365</v>
      </c>
      <c r="H1691" s="4">
        <v>0</v>
      </c>
      <c r="I1691" s="4">
        <v>3000</v>
      </c>
      <c r="J1691" s="4">
        <v>3000</v>
      </c>
      <c r="K1691" s="4">
        <v>1681.57</v>
      </c>
      <c r="L1691" s="4">
        <v>1681.57</v>
      </c>
      <c r="M1691" s="4">
        <v>1681.57</v>
      </c>
      <c r="N1691" s="4">
        <v>0</v>
      </c>
      <c r="O1691" s="4">
        <v>1318.43</v>
      </c>
      <c r="P1691">
        <f>INDEX(Full1!J:J,MATCH(F1691,Full1!D:D,0))</f>
        <v>1681.57</v>
      </c>
      <c r="Q1691" s="6">
        <f t="shared" si="53"/>
        <v>0</v>
      </c>
    </row>
    <row r="1692" spans="1:17" hidden="1" x14ac:dyDescent="0.25">
      <c r="A1692" s="2">
        <v>7</v>
      </c>
      <c r="B1692" s="2">
        <v>23101</v>
      </c>
      <c r="C1692" s="2" t="s">
        <v>505</v>
      </c>
      <c r="D1692" s="2">
        <v>2269900</v>
      </c>
      <c r="E1692" s="2" t="s">
        <v>505</v>
      </c>
      <c r="F1692" s="2" t="str">
        <f t="shared" si="52"/>
        <v>7231012269900</v>
      </c>
      <c r="G1692" s="2" t="s">
        <v>65</v>
      </c>
      <c r="H1692" s="4">
        <v>1000</v>
      </c>
      <c r="I1692" s="4">
        <v>0</v>
      </c>
      <c r="J1692" s="4">
        <v>1000</v>
      </c>
      <c r="K1692" s="4">
        <v>0</v>
      </c>
      <c r="L1692" s="4">
        <v>0</v>
      </c>
      <c r="M1692" s="4">
        <v>0</v>
      </c>
      <c r="N1692" s="4">
        <v>0</v>
      </c>
      <c r="O1692" s="4">
        <v>1000</v>
      </c>
      <c r="P1692">
        <f>INDEX(Full1!J:J,MATCH(F1692,Full1!D:D,0))</f>
        <v>0</v>
      </c>
      <c r="Q1692" s="6">
        <f t="shared" si="53"/>
        <v>0</v>
      </c>
    </row>
    <row r="1693" spans="1:17" hidden="1" x14ac:dyDescent="0.25">
      <c r="A1693" s="2">
        <v>7</v>
      </c>
      <c r="B1693" s="2">
        <v>23101</v>
      </c>
      <c r="C1693" s="2" t="s">
        <v>505</v>
      </c>
      <c r="D1693" s="2">
        <v>2269918</v>
      </c>
      <c r="E1693" s="2" t="s">
        <v>505</v>
      </c>
      <c r="F1693" s="2" t="str">
        <f t="shared" si="52"/>
        <v>7231012269918</v>
      </c>
      <c r="G1693" s="2" t="s">
        <v>366</v>
      </c>
      <c r="H1693" s="4">
        <v>500</v>
      </c>
      <c r="I1693" s="4">
        <v>0</v>
      </c>
      <c r="J1693" s="4">
        <v>500</v>
      </c>
      <c r="K1693" s="4">
        <v>602.84</v>
      </c>
      <c r="L1693" s="4">
        <v>602.84</v>
      </c>
      <c r="M1693" s="4">
        <v>602.84</v>
      </c>
      <c r="N1693" s="4">
        <v>0</v>
      </c>
      <c r="O1693" s="4">
        <v>-102.84</v>
      </c>
      <c r="P1693">
        <f>INDEX(Full1!J:J,MATCH(F1693,Full1!D:D,0))</f>
        <v>602.84</v>
      </c>
      <c r="Q1693" s="6">
        <f t="shared" si="53"/>
        <v>0</v>
      </c>
    </row>
    <row r="1694" spans="1:17" hidden="1" x14ac:dyDescent="0.25">
      <c r="A1694" s="2">
        <v>7</v>
      </c>
      <c r="B1694" s="2">
        <v>23101</v>
      </c>
      <c r="C1694" s="2" t="s">
        <v>505</v>
      </c>
      <c r="D1694" s="2">
        <v>2269919</v>
      </c>
      <c r="E1694" s="2" t="s">
        <v>505</v>
      </c>
      <c r="F1694" s="2" t="str">
        <f t="shared" si="52"/>
        <v>7231012269919</v>
      </c>
      <c r="G1694" s="2" t="s">
        <v>367</v>
      </c>
      <c r="H1694" s="4">
        <v>3000</v>
      </c>
      <c r="I1694" s="4">
        <v>0</v>
      </c>
      <c r="J1694" s="4">
        <v>3000</v>
      </c>
      <c r="K1694" s="4">
        <v>0</v>
      </c>
      <c r="L1694" s="4">
        <v>0</v>
      </c>
      <c r="M1694" s="4">
        <v>0</v>
      </c>
      <c r="N1694" s="4">
        <v>0</v>
      </c>
      <c r="O1694" s="4">
        <v>3000</v>
      </c>
      <c r="P1694">
        <f>INDEX(Full1!J:J,MATCH(F1694,Full1!D:D,0))</f>
        <v>0</v>
      </c>
      <c r="Q1694" s="6">
        <f t="shared" si="53"/>
        <v>0</v>
      </c>
    </row>
    <row r="1695" spans="1:17" hidden="1" x14ac:dyDescent="0.25">
      <c r="A1695" s="2">
        <v>7</v>
      </c>
      <c r="B1695" s="2">
        <v>23101</v>
      </c>
      <c r="C1695" s="2" t="s">
        <v>505</v>
      </c>
      <c r="D1695" s="2">
        <v>2269923</v>
      </c>
      <c r="E1695" s="2" t="s">
        <v>505</v>
      </c>
      <c r="F1695" s="2" t="str">
        <f t="shared" si="52"/>
        <v>7231012269923</v>
      </c>
      <c r="G1695" s="2" t="s">
        <v>368</v>
      </c>
      <c r="H1695" s="4">
        <v>5000</v>
      </c>
      <c r="I1695" s="4">
        <v>0</v>
      </c>
      <c r="J1695" s="4">
        <v>5000</v>
      </c>
      <c r="K1695" s="4">
        <v>390</v>
      </c>
      <c r="L1695" s="4">
        <v>390</v>
      </c>
      <c r="M1695" s="4">
        <v>390</v>
      </c>
      <c r="N1695" s="4">
        <v>0</v>
      </c>
      <c r="O1695" s="4">
        <v>4610</v>
      </c>
      <c r="P1695">
        <f>INDEX(Full1!J:J,MATCH(F1695,Full1!D:D,0))</f>
        <v>390</v>
      </c>
      <c r="Q1695" s="6">
        <f t="shared" si="53"/>
        <v>0</v>
      </c>
    </row>
    <row r="1696" spans="1:17" hidden="1" x14ac:dyDescent="0.25">
      <c r="A1696" s="2">
        <v>7</v>
      </c>
      <c r="B1696" s="2">
        <v>23101</v>
      </c>
      <c r="C1696" s="2" t="s">
        <v>505</v>
      </c>
      <c r="D1696" s="2">
        <v>2269924</v>
      </c>
      <c r="E1696" s="2" t="s">
        <v>505</v>
      </c>
      <c r="F1696" s="2" t="str">
        <f t="shared" si="52"/>
        <v>7231012269924</v>
      </c>
      <c r="G1696" s="2" t="s">
        <v>369</v>
      </c>
      <c r="H1696" s="4">
        <v>3000</v>
      </c>
      <c r="I1696" s="4">
        <v>0</v>
      </c>
      <c r="J1696" s="4">
        <v>3000</v>
      </c>
      <c r="K1696" s="4">
        <v>666.65</v>
      </c>
      <c r="L1696" s="4">
        <v>666.65</v>
      </c>
      <c r="M1696" s="4">
        <v>666.65</v>
      </c>
      <c r="N1696" s="4">
        <v>0</v>
      </c>
      <c r="O1696" s="4">
        <v>2333.35</v>
      </c>
      <c r="P1696">
        <f>INDEX(Full1!J:J,MATCH(F1696,Full1!D:D,0))</f>
        <v>666.65</v>
      </c>
      <c r="Q1696" s="6">
        <f t="shared" si="53"/>
        <v>0</v>
      </c>
    </row>
    <row r="1697" spans="1:17" hidden="1" x14ac:dyDescent="0.25">
      <c r="A1697" s="2">
        <v>7</v>
      </c>
      <c r="B1697" s="2">
        <v>23101</v>
      </c>
      <c r="C1697" s="2" t="s">
        <v>505</v>
      </c>
      <c r="D1697" s="2">
        <v>2279949</v>
      </c>
      <c r="E1697" s="2" t="s">
        <v>505</v>
      </c>
      <c r="F1697" s="2" t="str">
        <f t="shared" si="52"/>
        <v>7231012279949</v>
      </c>
      <c r="G1697" s="2" t="s">
        <v>370</v>
      </c>
      <c r="H1697" s="4">
        <v>3000</v>
      </c>
      <c r="I1697" s="4">
        <v>0</v>
      </c>
      <c r="J1697" s="4">
        <v>3000</v>
      </c>
      <c r="K1697" s="4">
        <v>1485.99</v>
      </c>
      <c r="L1697" s="4">
        <v>1485.99</v>
      </c>
      <c r="M1697" s="4">
        <v>1344.81</v>
      </c>
      <c r="N1697" s="4">
        <v>141.18</v>
      </c>
      <c r="O1697" s="4">
        <v>1514.01</v>
      </c>
      <c r="P1697">
        <f>INDEX(Full1!J:J,MATCH(F1697,Full1!D:D,0))</f>
        <v>1485.99</v>
      </c>
      <c r="Q1697" s="6">
        <f t="shared" si="53"/>
        <v>0</v>
      </c>
    </row>
    <row r="1698" spans="1:17" hidden="1" x14ac:dyDescent="0.25">
      <c r="A1698" s="2">
        <v>7</v>
      </c>
      <c r="B1698" s="2">
        <v>23101</v>
      </c>
      <c r="C1698" s="2" t="s">
        <v>507</v>
      </c>
      <c r="D1698" s="2">
        <v>4650001</v>
      </c>
      <c r="E1698" s="2" t="s">
        <v>507</v>
      </c>
      <c r="F1698" s="2" t="str">
        <f t="shared" si="52"/>
        <v>7231014650001</v>
      </c>
      <c r="G1698" s="2" t="s">
        <v>371</v>
      </c>
      <c r="H1698" s="4">
        <v>100000</v>
      </c>
      <c r="I1698" s="4">
        <v>0</v>
      </c>
      <c r="J1698" s="4">
        <v>100000</v>
      </c>
      <c r="K1698" s="4">
        <v>0</v>
      </c>
      <c r="L1698" s="4">
        <v>0</v>
      </c>
      <c r="M1698" s="4">
        <v>0</v>
      </c>
      <c r="N1698" s="4">
        <v>0</v>
      </c>
      <c r="O1698" s="4">
        <v>100000</v>
      </c>
      <c r="P1698">
        <f>INDEX(Full1!J:J,MATCH(F1698,Full1!D:D,0))</f>
        <v>0</v>
      </c>
      <c r="Q1698" s="6">
        <f t="shared" si="53"/>
        <v>0</v>
      </c>
    </row>
    <row r="1699" spans="1:17" hidden="1" x14ac:dyDescent="0.25">
      <c r="A1699" s="2">
        <v>7</v>
      </c>
      <c r="B1699" s="2">
        <v>23102</v>
      </c>
      <c r="C1699" s="2" t="s">
        <v>505</v>
      </c>
      <c r="D1699" s="2">
        <v>2269923</v>
      </c>
      <c r="E1699" s="2" t="s">
        <v>505</v>
      </c>
      <c r="F1699" s="2" t="str">
        <f t="shared" si="52"/>
        <v>7231022269923</v>
      </c>
      <c r="G1699" s="2" t="s">
        <v>372</v>
      </c>
      <c r="H1699" s="4">
        <v>181.5</v>
      </c>
      <c r="I1699" s="4">
        <v>0</v>
      </c>
      <c r="J1699" s="4">
        <v>181.5</v>
      </c>
      <c r="K1699" s="4">
        <v>0</v>
      </c>
      <c r="L1699" s="4">
        <v>0</v>
      </c>
      <c r="M1699" s="4">
        <v>0</v>
      </c>
      <c r="N1699" s="4">
        <v>0</v>
      </c>
      <c r="O1699" s="4">
        <v>181.5</v>
      </c>
      <c r="P1699">
        <f>INDEX(Full1!J:J,MATCH(F1699,Full1!D:D,0))</f>
        <v>0</v>
      </c>
      <c r="Q1699" s="6">
        <f t="shared" si="53"/>
        <v>0</v>
      </c>
    </row>
    <row r="1700" spans="1:17" hidden="1" x14ac:dyDescent="0.25">
      <c r="A1700" s="2">
        <v>7</v>
      </c>
      <c r="B1700" s="2">
        <v>23102</v>
      </c>
      <c r="C1700" s="2" t="s">
        <v>507</v>
      </c>
      <c r="D1700" s="2">
        <v>4800006</v>
      </c>
      <c r="E1700" s="2" t="s">
        <v>507</v>
      </c>
      <c r="F1700" s="2" t="str">
        <f t="shared" si="52"/>
        <v>7231024800006</v>
      </c>
      <c r="G1700" s="2" t="s">
        <v>373</v>
      </c>
      <c r="H1700" s="4">
        <v>1500</v>
      </c>
      <c r="I1700" s="4">
        <v>1500</v>
      </c>
      <c r="J1700" s="4">
        <v>3000</v>
      </c>
      <c r="K1700" s="4">
        <v>3000</v>
      </c>
      <c r="L1700" s="4">
        <v>1500</v>
      </c>
      <c r="M1700" s="4">
        <v>1500</v>
      </c>
      <c r="N1700" s="4">
        <v>0</v>
      </c>
      <c r="O1700" s="4">
        <v>1500</v>
      </c>
      <c r="P1700">
        <f>INDEX(Full1!J:J,MATCH(F1700,Full1!D:D,0))</f>
        <v>1500</v>
      </c>
      <c r="Q1700" s="6">
        <f t="shared" si="53"/>
        <v>0</v>
      </c>
    </row>
    <row r="1701" spans="1:17" hidden="1" x14ac:dyDescent="0.25">
      <c r="A1701" s="2">
        <v>7</v>
      </c>
      <c r="B1701" s="2">
        <v>23102</v>
      </c>
      <c r="C1701" s="2" t="s">
        <v>507</v>
      </c>
      <c r="D1701" s="2">
        <v>4800054</v>
      </c>
      <c r="E1701" s="2" t="s">
        <v>507</v>
      </c>
      <c r="F1701" s="2" t="str">
        <f t="shared" si="52"/>
        <v>7231024800054</v>
      </c>
      <c r="G1701" s="2" t="s">
        <v>374</v>
      </c>
      <c r="H1701" s="4">
        <v>600</v>
      </c>
      <c r="I1701" s="4">
        <v>0</v>
      </c>
      <c r="J1701" s="4">
        <v>600</v>
      </c>
      <c r="K1701" s="4">
        <v>0</v>
      </c>
      <c r="L1701" s="4">
        <v>0</v>
      </c>
      <c r="M1701" s="4">
        <v>0</v>
      </c>
      <c r="N1701" s="4">
        <v>0</v>
      </c>
      <c r="O1701" s="4">
        <v>600</v>
      </c>
      <c r="P1701">
        <f>INDEX(Full1!J:J,MATCH(F1701,Full1!D:D,0))</f>
        <v>0</v>
      </c>
      <c r="Q1701" s="6">
        <f t="shared" si="53"/>
        <v>0</v>
      </c>
    </row>
    <row r="1702" spans="1:17" hidden="1" x14ac:dyDescent="0.25">
      <c r="A1702" s="2">
        <v>7</v>
      </c>
      <c r="B1702" s="2">
        <v>23102</v>
      </c>
      <c r="C1702" s="2" t="s">
        <v>507</v>
      </c>
      <c r="D1702" s="2">
        <v>4800087</v>
      </c>
      <c r="E1702" s="2" t="s">
        <v>507</v>
      </c>
      <c r="F1702" s="2" t="str">
        <f t="shared" si="52"/>
        <v>7231024800087</v>
      </c>
      <c r="G1702" s="2" t="s">
        <v>375</v>
      </c>
      <c r="H1702" s="4">
        <v>5400</v>
      </c>
      <c r="I1702" s="4">
        <v>5400</v>
      </c>
      <c r="J1702" s="4">
        <v>10800</v>
      </c>
      <c r="K1702" s="4">
        <v>10800</v>
      </c>
      <c r="L1702" s="4">
        <v>5400</v>
      </c>
      <c r="M1702" s="4">
        <v>5400</v>
      </c>
      <c r="N1702" s="4">
        <v>0</v>
      </c>
      <c r="O1702" s="4">
        <v>5400</v>
      </c>
      <c r="P1702">
        <f>INDEX(Full1!J:J,MATCH(F1702,Full1!D:D,0))</f>
        <v>5400</v>
      </c>
      <c r="Q1702" s="6">
        <f t="shared" si="53"/>
        <v>0</v>
      </c>
    </row>
    <row r="1703" spans="1:17" hidden="1" x14ac:dyDescent="0.25">
      <c r="A1703" s="2">
        <v>7</v>
      </c>
      <c r="B1703" s="2">
        <v>23102</v>
      </c>
      <c r="C1703" s="2" t="s">
        <v>507</v>
      </c>
      <c r="D1703" s="2">
        <v>4800128</v>
      </c>
      <c r="E1703" s="2" t="s">
        <v>507</v>
      </c>
      <c r="F1703" s="2" t="str">
        <f t="shared" si="52"/>
        <v>7231024800128</v>
      </c>
      <c r="G1703" s="2" t="s">
        <v>376</v>
      </c>
      <c r="H1703" s="4">
        <v>6000</v>
      </c>
      <c r="I1703" s="4">
        <v>6000</v>
      </c>
      <c r="J1703" s="4">
        <v>12000</v>
      </c>
      <c r="K1703" s="4">
        <v>12000</v>
      </c>
      <c r="L1703" s="4">
        <v>6000</v>
      </c>
      <c r="M1703" s="4">
        <v>6000</v>
      </c>
      <c r="N1703" s="4">
        <v>0</v>
      </c>
      <c r="O1703" s="4">
        <v>6000</v>
      </c>
      <c r="P1703">
        <f>INDEX(Full1!J:J,MATCH(F1703,Full1!D:D,0))</f>
        <v>6000</v>
      </c>
      <c r="Q1703" s="6">
        <f t="shared" si="53"/>
        <v>0</v>
      </c>
    </row>
    <row r="1704" spans="1:17" hidden="1" x14ac:dyDescent="0.25">
      <c r="A1704" s="2">
        <v>7</v>
      </c>
      <c r="B1704" s="2">
        <v>23102</v>
      </c>
      <c r="C1704" s="2" t="s">
        <v>507</v>
      </c>
      <c r="D1704" s="2">
        <v>4800137</v>
      </c>
      <c r="E1704" s="2" t="s">
        <v>507</v>
      </c>
      <c r="F1704" s="2" t="str">
        <f t="shared" si="52"/>
        <v>7231024800137</v>
      </c>
      <c r="G1704" s="2" t="s">
        <v>377</v>
      </c>
      <c r="H1704" s="4">
        <v>600</v>
      </c>
      <c r="I1704" s="4">
        <v>600</v>
      </c>
      <c r="J1704" s="4">
        <v>1200</v>
      </c>
      <c r="K1704" s="4">
        <v>1200</v>
      </c>
      <c r="L1704" s="4">
        <v>600</v>
      </c>
      <c r="M1704" s="4">
        <v>600</v>
      </c>
      <c r="N1704" s="4">
        <v>0</v>
      </c>
      <c r="O1704" s="4">
        <v>600</v>
      </c>
      <c r="P1704">
        <f>INDEX(Full1!J:J,MATCH(F1704,Full1!D:D,0))</f>
        <v>600</v>
      </c>
      <c r="Q1704" s="6">
        <f t="shared" si="53"/>
        <v>0</v>
      </c>
    </row>
    <row r="1705" spans="1:17" hidden="1" x14ac:dyDescent="0.25">
      <c r="A1705" s="2">
        <v>7</v>
      </c>
      <c r="B1705" s="2">
        <v>23102</v>
      </c>
      <c r="C1705" s="2" t="s">
        <v>507</v>
      </c>
      <c r="D1705" s="2">
        <v>4800159</v>
      </c>
      <c r="E1705" s="2" t="s">
        <v>507</v>
      </c>
      <c r="F1705" s="2" t="str">
        <f t="shared" si="52"/>
        <v>7231024800159</v>
      </c>
      <c r="G1705" s="2" t="s">
        <v>378</v>
      </c>
      <c r="H1705" s="4">
        <v>500</v>
      </c>
      <c r="I1705" s="4">
        <v>400</v>
      </c>
      <c r="J1705" s="4">
        <v>900</v>
      </c>
      <c r="K1705" s="4">
        <v>400</v>
      </c>
      <c r="L1705" s="4">
        <v>400</v>
      </c>
      <c r="M1705" s="4">
        <v>400</v>
      </c>
      <c r="N1705" s="4">
        <v>0</v>
      </c>
      <c r="O1705" s="4">
        <v>500</v>
      </c>
      <c r="P1705">
        <f>INDEX(Full1!J:J,MATCH(F1705,Full1!D:D,0))</f>
        <v>400</v>
      </c>
      <c r="Q1705" s="6">
        <f t="shared" si="53"/>
        <v>0</v>
      </c>
    </row>
    <row r="1706" spans="1:17" hidden="1" x14ac:dyDescent="0.25">
      <c r="A1706" s="2">
        <v>7</v>
      </c>
      <c r="B1706" s="2">
        <v>23102</v>
      </c>
      <c r="C1706" s="2" t="s">
        <v>507</v>
      </c>
      <c r="D1706" s="2">
        <v>4800181</v>
      </c>
      <c r="E1706" s="2" t="s">
        <v>507</v>
      </c>
      <c r="F1706" s="2" t="str">
        <f t="shared" si="52"/>
        <v>7231024800181</v>
      </c>
      <c r="G1706" s="2" t="s">
        <v>379</v>
      </c>
      <c r="H1706" s="4">
        <v>10500</v>
      </c>
      <c r="I1706" s="4">
        <v>10000</v>
      </c>
      <c r="J1706" s="4">
        <v>20500</v>
      </c>
      <c r="K1706" s="4">
        <v>20000</v>
      </c>
      <c r="L1706" s="4">
        <v>10000</v>
      </c>
      <c r="M1706" s="4">
        <v>10000</v>
      </c>
      <c r="N1706" s="4">
        <v>0</v>
      </c>
      <c r="O1706" s="4">
        <v>10500</v>
      </c>
      <c r="P1706">
        <f>INDEX(Full1!J:J,MATCH(F1706,Full1!D:D,0))</f>
        <v>10000</v>
      </c>
      <c r="Q1706" s="6">
        <f t="shared" si="53"/>
        <v>0</v>
      </c>
    </row>
    <row r="1707" spans="1:17" hidden="1" x14ac:dyDescent="0.25">
      <c r="A1707" s="2">
        <v>7</v>
      </c>
      <c r="B1707" s="2">
        <v>23102</v>
      </c>
      <c r="C1707" s="2" t="s">
        <v>511</v>
      </c>
      <c r="D1707" s="2">
        <v>7800016</v>
      </c>
      <c r="E1707" s="2" t="s">
        <v>511</v>
      </c>
      <c r="F1707" s="2" t="str">
        <f t="shared" si="52"/>
        <v>7231027800016</v>
      </c>
      <c r="G1707" s="2" t="s">
        <v>380</v>
      </c>
      <c r="H1707" s="4">
        <v>6000</v>
      </c>
      <c r="I1707" s="4">
        <v>0</v>
      </c>
      <c r="J1707" s="4">
        <v>6000</v>
      </c>
      <c r="K1707" s="4">
        <v>6000</v>
      </c>
      <c r="L1707" s="4">
        <v>6000</v>
      </c>
      <c r="M1707" s="4">
        <v>6000</v>
      </c>
      <c r="N1707" s="4">
        <v>0</v>
      </c>
      <c r="O1707" s="4">
        <v>0</v>
      </c>
      <c r="P1707">
        <f>INDEX(Full1!J:J,MATCH(F1707,Full1!D:D,0))</f>
        <v>6000</v>
      </c>
      <c r="Q1707" s="6">
        <f t="shared" si="53"/>
        <v>0</v>
      </c>
    </row>
    <row r="1708" spans="1:17" hidden="1" x14ac:dyDescent="0.25">
      <c r="A1708" s="2">
        <v>7</v>
      </c>
      <c r="B1708" s="2">
        <v>23103</v>
      </c>
      <c r="C1708" s="2" t="s">
        <v>505</v>
      </c>
      <c r="D1708" s="2">
        <v>2200001</v>
      </c>
      <c r="E1708" s="2" t="s">
        <v>505</v>
      </c>
      <c r="F1708" s="2" t="str">
        <f t="shared" si="52"/>
        <v>7231032200001</v>
      </c>
      <c r="G1708" s="2" t="s">
        <v>37</v>
      </c>
      <c r="H1708" s="4">
        <v>300</v>
      </c>
      <c r="I1708" s="4">
        <v>0</v>
      </c>
      <c r="J1708" s="4">
        <v>300</v>
      </c>
      <c r="K1708" s="4">
        <v>70.61</v>
      </c>
      <c r="L1708" s="4">
        <v>0</v>
      </c>
      <c r="M1708" s="4">
        <v>0</v>
      </c>
      <c r="N1708" s="4">
        <v>0</v>
      </c>
      <c r="O1708" s="4">
        <v>300</v>
      </c>
      <c r="P1708">
        <f>INDEX(Full1!J:J,MATCH(F1708,Full1!D:D,0))</f>
        <v>0</v>
      </c>
      <c r="Q1708" s="6">
        <f t="shared" si="53"/>
        <v>0</v>
      </c>
    </row>
    <row r="1709" spans="1:17" hidden="1" x14ac:dyDescent="0.25">
      <c r="A1709" s="2">
        <v>7</v>
      </c>
      <c r="B1709" s="2">
        <v>23103</v>
      </c>
      <c r="C1709" s="2" t="s">
        <v>505</v>
      </c>
      <c r="D1709" s="2">
        <v>2219905</v>
      </c>
      <c r="E1709" s="2" t="s">
        <v>505</v>
      </c>
      <c r="F1709" s="2" t="str">
        <f t="shared" si="52"/>
        <v>7231032219905</v>
      </c>
      <c r="G1709" s="2" t="s">
        <v>77</v>
      </c>
      <c r="H1709" s="4">
        <v>100</v>
      </c>
      <c r="I1709" s="4">
        <v>0</v>
      </c>
      <c r="J1709" s="4">
        <v>100</v>
      </c>
      <c r="K1709" s="4">
        <v>0</v>
      </c>
      <c r="L1709" s="4">
        <v>0</v>
      </c>
      <c r="M1709" s="4">
        <v>0</v>
      </c>
      <c r="N1709" s="4">
        <v>0</v>
      </c>
      <c r="O1709" s="4">
        <v>100</v>
      </c>
      <c r="P1709">
        <f>INDEX(Full1!J:J,MATCH(F1709,Full1!D:D,0))</f>
        <v>0</v>
      </c>
      <c r="Q1709" s="6">
        <f t="shared" si="53"/>
        <v>0</v>
      </c>
    </row>
    <row r="1710" spans="1:17" hidden="1" x14ac:dyDescent="0.25">
      <c r="A1710" s="2">
        <v>7</v>
      </c>
      <c r="B1710" s="2">
        <v>23103</v>
      </c>
      <c r="C1710" s="2" t="s">
        <v>505</v>
      </c>
      <c r="D1710" s="2">
        <v>2240001</v>
      </c>
      <c r="E1710" s="2" t="s">
        <v>505</v>
      </c>
      <c r="F1710" s="2" t="str">
        <f t="shared" si="52"/>
        <v>7231032240001</v>
      </c>
      <c r="G1710" s="2" t="s">
        <v>96</v>
      </c>
      <c r="H1710" s="4">
        <v>213.3</v>
      </c>
      <c r="I1710" s="4">
        <v>0</v>
      </c>
      <c r="J1710" s="4">
        <v>213.3</v>
      </c>
      <c r="K1710" s="4">
        <v>0</v>
      </c>
      <c r="L1710" s="4">
        <v>0</v>
      </c>
      <c r="M1710" s="4">
        <v>0</v>
      </c>
      <c r="N1710" s="4">
        <v>0</v>
      </c>
      <c r="O1710" s="4">
        <v>213.3</v>
      </c>
      <c r="P1710">
        <f>INDEX(Full1!J:J,MATCH(F1710,Full1!D:D,0))</f>
        <v>0</v>
      </c>
      <c r="Q1710" s="6">
        <f t="shared" si="53"/>
        <v>0</v>
      </c>
    </row>
    <row r="1711" spans="1:17" hidden="1" x14ac:dyDescent="0.25">
      <c r="A1711" s="2">
        <v>7</v>
      </c>
      <c r="B1711" s="2">
        <v>23103</v>
      </c>
      <c r="C1711" s="2" t="s">
        <v>505</v>
      </c>
      <c r="D1711" s="2">
        <v>2269926</v>
      </c>
      <c r="E1711" s="2" t="s">
        <v>505</v>
      </c>
      <c r="F1711" s="2" t="str">
        <f t="shared" si="52"/>
        <v>7231032269926</v>
      </c>
      <c r="G1711" s="2" t="s">
        <v>381</v>
      </c>
      <c r="H1711" s="4">
        <v>1000</v>
      </c>
      <c r="I1711" s="4">
        <v>0</v>
      </c>
      <c r="J1711" s="4">
        <v>1000</v>
      </c>
      <c r="K1711" s="4">
        <v>0</v>
      </c>
      <c r="L1711" s="4">
        <v>0</v>
      </c>
      <c r="M1711" s="4">
        <v>0</v>
      </c>
      <c r="N1711" s="4">
        <v>0</v>
      </c>
      <c r="O1711" s="4">
        <v>1000</v>
      </c>
      <c r="P1711">
        <f>INDEX(Full1!J:J,MATCH(F1711,Full1!D:D,0))</f>
        <v>0</v>
      </c>
      <c r="Q1711" s="6">
        <f t="shared" si="53"/>
        <v>0</v>
      </c>
    </row>
    <row r="1712" spans="1:17" hidden="1" x14ac:dyDescent="0.25">
      <c r="A1712" s="2">
        <v>7</v>
      </c>
      <c r="B1712" s="2">
        <v>23103</v>
      </c>
      <c r="C1712" s="2" t="s">
        <v>505</v>
      </c>
      <c r="D1712" s="2">
        <v>2269930</v>
      </c>
      <c r="E1712" s="2" t="s">
        <v>505</v>
      </c>
      <c r="F1712" s="2" t="str">
        <f t="shared" si="52"/>
        <v>7231032269930</v>
      </c>
      <c r="G1712" s="2" t="s">
        <v>382</v>
      </c>
      <c r="H1712" s="4">
        <v>2500</v>
      </c>
      <c r="I1712" s="4">
        <v>0</v>
      </c>
      <c r="J1712" s="4">
        <v>2500</v>
      </c>
      <c r="K1712" s="4">
        <v>1618.1</v>
      </c>
      <c r="L1712" s="4">
        <v>1618.1</v>
      </c>
      <c r="M1712" s="4">
        <v>1618.1</v>
      </c>
      <c r="N1712" s="4">
        <v>0</v>
      </c>
      <c r="O1712" s="4">
        <v>881.9</v>
      </c>
      <c r="P1712">
        <f>INDEX(Full1!J:J,MATCH(F1712,Full1!D:D,0))</f>
        <v>1618.1</v>
      </c>
      <c r="Q1712" s="6">
        <f t="shared" si="53"/>
        <v>0</v>
      </c>
    </row>
    <row r="1713" spans="1:17" hidden="1" x14ac:dyDescent="0.25">
      <c r="A1713" s="2">
        <v>7</v>
      </c>
      <c r="B1713" s="2">
        <v>23103</v>
      </c>
      <c r="C1713" s="2" t="s">
        <v>505</v>
      </c>
      <c r="D1713" s="2">
        <v>2269931</v>
      </c>
      <c r="E1713" s="2" t="s">
        <v>505</v>
      </c>
      <c r="F1713" s="2" t="str">
        <f t="shared" si="52"/>
        <v>7231032269931</v>
      </c>
      <c r="G1713" s="2" t="s">
        <v>383</v>
      </c>
      <c r="H1713" s="4">
        <v>5000</v>
      </c>
      <c r="I1713" s="4">
        <v>0</v>
      </c>
      <c r="J1713" s="4">
        <v>5000</v>
      </c>
      <c r="K1713" s="4">
        <v>3900.39</v>
      </c>
      <c r="L1713" s="4">
        <v>3900.39</v>
      </c>
      <c r="M1713" s="4">
        <v>3900.39</v>
      </c>
      <c r="N1713" s="4">
        <v>0</v>
      </c>
      <c r="O1713" s="4">
        <v>1099.6099999999999</v>
      </c>
      <c r="P1713">
        <f>INDEX(Full1!J:J,MATCH(F1713,Full1!D:D,0))</f>
        <v>3900.39</v>
      </c>
      <c r="Q1713" s="6">
        <f t="shared" si="53"/>
        <v>0</v>
      </c>
    </row>
    <row r="1714" spans="1:17" hidden="1" x14ac:dyDescent="0.25">
      <c r="A1714" s="2">
        <v>7</v>
      </c>
      <c r="B1714" s="2">
        <v>23103</v>
      </c>
      <c r="C1714" s="2" t="s">
        <v>505</v>
      </c>
      <c r="D1714" s="2">
        <v>2279900</v>
      </c>
      <c r="E1714" s="2" t="s">
        <v>505</v>
      </c>
      <c r="F1714" s="2" t="str">
        <f t="shared" si="52"/>
        <v>7231032279900</v>
      </c>
      <c r="G1714" s="2" t="s">
        <v>68</v>
      </c>
      <c r="H1714" s="4">
        <v>200</v>
      </c>
      <c r="I1714" s="4">
        <v>0</v>
      </c>
      <c r="J1714" s="4">
        <v>200</v>
      </c>
      <c r="K1714" s="4">
        <v>0</v>
      </c>
      <c r="L1714" s="4">
        <v>0</v>
      </c>
      <c r="M1714" s="4">
        <v>0</v>
      </c>
      <c r="N1714" s="4">
        <v>0</v>
      </c>
      <c r="O1714" s="4">
        <v>200</v>
      </c>
      <c r="P1714">
        <f>INDEX(Full1!J:J,MATCH(F1714,Full1!D:D,0))</f>
        <v>0</v>
      </c>
      <c r="Q1714" s="6">
        <f t="shared" si="53"/>
        <v>0</v>
      </c>
    </row>
    <row r="1715" spans="1:17" hidden="1" x14ac:dyDescent="0.25">
      <c r="A1715" s="2">
        <v>7</v>
      </c>
      <c r="B1715" s="2">
        <v>23103</v>
      </c>
      <c r="C1715" s="2" t="s">
        <v>505</v>
      </c>
      <c r="D1715" s="2">
        <v>2302000</v>
      </c>
      <c r="E1715" s="2" t="s">
        <v>505</v>
      </c>
      <c r="F1715" s="2" t="str">
        <f t="shared" si="52"/>
        <v>7231032302000</v>
      </c>
      <c r="G1715" s="2" t="s">
        <v>72</v>
      </c>
      <c r="H1715" s="4">
        <v>50</v>
      </c>
      <c r="I1715" s="4">
        <v>0</v>
      </c>
      <c r="J1715" s="4">
        <v>50</v>
      </c>
      <c r="K1715" s="4">
        <v>0.35</v>
      </c>
      <c r="L1715" s="4">
        <v>0.35</v>
      </c>
      <c r="M1715" s="4">
        <v>0.35</v>
      </c>
      <c r="N1715" s="4">
        <v>0</v>
      </c>
      <c r="O1715" s="4">
        <v>49.65</v>
      </c>
      <c r="P1715">
        <f>INDEX(Full1!J:J,MATCH(F1715,Full1!D:D,0))</f>
        <v>0.35</v>
      </c>
      <c r="Q1715" s="6">
        <f t="shared" si="53"/>
        <v>0</v>
      </c>
    </row>
    <row r="1716" spans="1:17" hidden="1" x14ac:dyDescent="0.25">
      <c r="A1716" s="2">
        <v>7</v>
      </c>
      <c r="B1716" s="2">
        <v>23103</v>
      </c>
      <c r="C1716" s="2" t="s">
        <v>505</v>
      </c>
      <c r="D1716" s="2">
        <v>2312000</v>
      </c>
      <c r="E1716" s="2" t="s">
        <v>505</v>
      </c>
      <c r="F1716" s="2" t="str">
        <f t="shared" si="52"/>
        <v>7231032312000</v>
      </c>
      <c r="G1716" s="2" t="s">
        <v>73</v>
      </c>
      <c r="H1716" s="4">
        <v>50</v>
      </c>
      <c r="I1716" s="4">
        <v>0</v>
      </c>
      <c r="J1716" s="4">
        <v>50</v>
      </c>
      <c r="K1716" s="4">
        <v>65.459999999999994</v>
      </c>
      <c r="L1716" s="4">
        <v>65.459999999999994</v>
      </c>
      <c r="M1716" s="4">
        <v>65.459999999999994</v>
      </c>
      <c r="N1716" s="4">
        <v>0</v>
      </c>
      <c r="O1716" s="4">
        <v>-15.46</v>
      </c>
      <c r="P1716">
        <f>INDEX(Full1!J:J,MATCH(F1716,Full1!D:D,0))</f>
        <v>65.459999999999994</v>
      </c>
      <c r="Q1716" s="6">
        <f t="shared" si="53"/>
        <v>0</v>
      </c>
    </row>
    <row r="1717" spans="1:17" hidden="1" x14ac:dyDescent="0.25">
      <c r="A1717" s="2">
        <v>7</v>
      </c>
      <c r="B1717" s="2">
        <v>23104</v>
      </c>
      <c r="C1717" s="2" t="s">
        <v>505</v>
      </c>
      <c r="D1717" s="2">
        <v>2200001</v>
      </c>
      <c r="E1717" s="2" t="s">
        <v>505</v>
      </c>
      <c r="F1717" s="2" t="str">
        <f t="shared" si="52"/>
        <v>7231042200001</v>
      </c>
      <c r="G1717" s="2" t="s">
        <v>37</v>
      </c>
      <c r="H1717" s="4">
        <v>500</v>
      </c>
      <c r="I1717" s="4">
        <v>0</v>
      </c>
      <c r="J1717" s="4">
        <v>500</v>
      </c>
      <c r="K1717" s="4">
        <v>581.79</v>
      </c>
      <c r="L1717" s="4">
        <v>546.49</v>
      </c>
      <c r="M1717" s="4">
        <v>546.49</v>
      </c>
      <c r="N1717" s="4">
        <v>0</v>
      </c>
      <c r="O1717" s="4">
        <v>-46.49</v>
      </c>
      <c r="P1717">
        <f>INDEX(Full1!J:J,MATCH(F1717,Full1!D:D,0))</f>
        <v>546.49</v>
      </c>
      <c r="Q1717" s="6">
        <f t="shared" si="53"/>
        <v>0</v>
      </c>
    </row>
    <row r="1718" spans="1:17" hidden="1" x14ac:dyDescent="0.25">
      <c r="A1718" s="2">
        <v>7</v>
      </c>
      <c r="B1718" s="2">
        <v>23104</v>
      </c>
      <c r="C1718" s="2" t="s">
        <v>505</v>
      </c>
      <c r="D1718" s="2">
        <v>2210501</v>
      </c>
      <c r="E1718" s="2" t="s">
        <v>505</v>
      </c>
      <c r="F1718" s="2" t="str">
        <f t="shared" si="52"/>
        <v>7231042210501</v>
      </c>
      <c r="G1718" s="2" t="s">
        <v>108</v>
      </c>
      <c r="H1718" s="4">
        <v>12000</v>
      </c>
      <c r="I1718" s="4">
        <v>0</v>
      </c>
      <c r="J1718" s="4">
        <v>12000</v>
      </c>
      <c r="K1718" s="4">
        <v>11995.51</v>
      </c>
      <c r="L1718" s="4">
        <v>11881.57</v>
      </c>
      <c r="M1718" s="4">
        <v>11881.57</v>
      </c>
      <c r="N1718" s="4">
        <v>0</v>
      </c>
      <c r="O1718" s="4">
        <v>118.43</v>
      </c>
      <c r="P1718">
        <f>INDEX(Full1!J:J,MATCH(F1718,Full1!D:D,0))</f>
        <v>11881.57</v>
      </c>
      <c r="Q1718" s="6">
        <f t="shared" si="53"/>
        <v>0</v>
      </c>
    </row>
    <row r="1719" spans="1:17" hidden="1" x14ac:dyDescent="0.25">
      <c r="A1719" s="2">
        <v>7</v>
      </c>
      <c r="B1719" s="2">
        <v>23104</v>
      </c>
      <c r="C1719" s="2" t="s">
        <v>505</v>
      </c>
      <c r="D1719" s="2">
        <v>2219905</v>
      </c>
      <c r="E1719" s="2" t="s">
        <v>505</v>
      </c>
      <c r="F1719" s="2" t="str">
        <f t="shared" si="52"/>
        <v>7231042219905</v>
      </c>
      <c r="G1719" s="2" t="s">
        <v>77</v>
      </c>
      <c r="H1719" s="4">
        <v>100</v>
      </c>
      <c r="I1719" s="4">
        <v>0</v>
      </c>
      <c r="J1719" s="4">
        <v>100</v>
      </c>
      <c r="K1719" s="4">
        <v>0</v>
      </c>
      <c r="L1719" s="4">
        <v>0</v>
      </c>
      <c r="M1719" s="4">
        <v>0</v>
      </c>
      <c r="N1719" s="4">
        <v>0</v>
      </c>
      <c r="O1719" s="4">
        <v>100</v>
      </c>
      <c r="P1719">
        <f>INDEX(Full1!J:J,MATCH(F1719,Full1!D:D,0))</f>
        <v>0</v>
      </c>
      <c r="Q1719" s="6">
        <f t="shared" si="53"/>
        <v>0</v>
      </c>
    </row>
    <row r="1720" spans="1:17" hidden="1" x14ac:dyDescent="0.25">
      <c r="A1720" s="2">
        <v>7</v>
      </c>
      <c r="B1720" s="2">
        <v>23104</v>
      </c>
      <c r="C1720" s="2" t="s">
        <v>505</v>
      </c>
      <c r="D1720" s="2">
        <v>2269900</v>
      </c>
      <c r="E1720" s="2" t="s">
        <v>505</v>
      </c>
      <c r="F1720" s="2" t="str">
        <f t="shared" si="52"/>
        <v>7231042269900</v>
      </c>
      <c r="G1720" s="2" t="s">
        <v>65</v>
      </c>
      <c r="H1720" s="4">
        <v>100</v>
      </c>
      <c r="I1720" s="4">
        <v>0</v>
      </c>
      <c r="J1720" s="4">
        <v>100</v>
      </c>
      <c r="K1720" s="4">
        <v>2275.2600000000002</v>
      </c>
      <c r="L1720" s="4">
        <v>2275.2600000000002</v>
      </c>
      <c r="M1720" s="4">
        <v>2275.2600000000002</v>
      </c>
      <c r="N1720" s="4">
        <v>0</v>
      </c>
      <c r="O1720" s="4">
        <v>-2175.2600000000002</v>
      </c>
      <c r="P1720">
        <f>INDEX(Full1!J:J,MATCH(F1720,Full1!D:D,0))</f>
        <v>2275.2600000000002</v>
      </c>
      <c r="Q1720" s="6">
        <f t="shared" si="53"/>
        <v>0</v>
      </c>
    </row>
    <row r="1721" spans="1:17" hidden="1" x14ac:dyDescent="0.25">
      <c r="A1721" s="2">
        <v>7</v>
      </c>
      <c r="B1721" s="2">
        <v>23104</v>
      </c>
      <c r="C1721" s="2" t="s">
        <v>505</v>
      </c>
      <c r="D1721" s="2">
        <v>2279900</v>
      </c>
      <c r="E1721" s="2" t="s">
        <v>505</v>
      </c>
      <c r="F1721" s="2" t="str">
        <f t="shared" si="52"/>
        <v>7231042279900</v>
      </c>
      <c r="G1721" s="2" t="s">
        <v>384</v>
      </c>
      <c r="H1721" s="4">
        <v>45306.5</v>
      </c>
      <c r="I1721" s="4">
        <v>3775.54</v>
      </c>
      <c r="J1721" s="4">
        <v>49082.04</v>
      </c>
      <c r="K1721" s="4">
        <v>49292.03</v>
      </c>
      <c r="L1721" s="4">
        <v>45516.480000000003</v>
      </c>
      <c r="M1721" s="4">
        <v>45516.480000000003</v>
      </c>
      <c r="N1721" s="4">
        <v>0</v>
      </c>
      <c r="O1721" s="4">
        <v>3565.56</v>
      </c>
      <c r="P1721">
        <f>INDEX(Full1!J:J,MATCH(F1721,Full1!D:D,0))</f>
        <v>45516.480000000003</v>
      </c>
      <c r="Q1721" s="6">
        <f t="shared" si="53"/>
        <v>0</v>
      </c>
    </row>
    <row r="1722" spans="1:17" hidden="1" x14ac:dyDescent="0.25">
      <c r="A1722" s="2">
        <v>7</v>
      </c>
      <c r="B1722" s="2">
        <v>23104</v>
      </c>
      <c r="C1722" s="2" t="s">
        <v>507</v>
      </c>
      <c r="D1722" s="2">
        <v>4800183</v>
      </c>
      <c r="E1722" s="2" t="s">
        <v>507</v>
      </c>
      <c r="F1722" s="2" t="str">
        <f t="shared" si="52"/>
        <v>7231044800183</v>
      </c>
      <c r="G1722" s="2" t="s">
        <v>385</v>
      </c>
      <c r="H1722" s="4">
        <v>500</v>
      </c>
      <c r="I1722" s="4">
        <v>0</v>
      </c>
      <c r="J1722" s="4">
        <v>500</v>
      </c>
      <c r="K1722" s="4">
        <v>500</v>
      </c>
      <c r="L1722" s="4">
        <v>500</v>
      </c>
      <c r="M1722" s="4">
        <v>500</v>
      </c>
      <c r="N1722" s="4">
        <v>0</v>
      </c>
      <c r="O1722" s="4">
        <v>0</v>
      </c>
      <c r="P1722">
        <f>INDEX(Full1!J:J,MATCH(F1722,Full1!D:D,0))</f>
        <v>500</v>
      </c>
      <c r="Q1722" s="6">
        <f t="shared" si="53"/>
        <v>0</v>
      </c>
    </row>
    <row r="1723" spans="1:17" hidden="1" x14ac:dyDescent="0.25">
      <c r="A1723" s="2">
        <v>7</v>
      </c>
      <c r="B1723" s="2">
        <v>23105</v>
      </c>
      <c r="C1723" s="2" t="s">
        <v>505</v>
      </c>
      <c r="D1723" s="2">
        <v>2269900</v>
      </c>
      <c r="E1723" s="2" t="s">
        <v>505</v>
      </c>
      <c r="F1723" s="2" t="str">
        <f t="shared" si="52"/>
        <v>7231052269900</v>
      </c>
      <c r="G1723" s="2" t="s">
        <v>65</v>
      </c>
      <c r="H1723" s="4">
        <v>100</v>
      </c>
      <c r="I1723" s="4">
        <v>0</v>
      </c>
      <c r="J1723" s="4">
        <v>100</v>
      </c>
      <c r="K1723" s="4">
        <v>0</v>
      </c>
      <c r="L1723" s="4">
        <v>0</v>
      </c>
      <c r="M1723" s="4">
        <v>0</v>
      </c>
      <c r="N1723" s="4">
        <v>0</v>
      </c>
      <c r="O1723" s="4">
        <v>100</v>
      </c>
      <c r="P1723">
        <f>INDEX(Full1!J:J,MATCH(F1723,Full1!D:D,0))</f>
        <v>0</v>
      </c>
      <c r="Q1723" s="6">
        <f t="shared" si="53"/>
        <v>0</v>
      </c>
    </row>
    <row r="1724" spans="1:17" hidden="1" x14ac:dyDescent="0.25">
      <c r="A1724" s="2">
        <v>7</v>
      </c>
      <c r="B1724" s="2">
        <v>23105</v>
      </c>
      <c r="C1724" s="2" t="s">
        <v>507</v>
      </c>
      <c r="D1724" s="2">
        <v>4800002</v>
      </c>
      <c r="E1724" s="2" t="s">
        <v>507</v>
      </c>
      <c r="F1724" s="2" t="str">
        <f t="shared" si="52"/>
        <v>7231054800002</v>
      </c>
      <c r="G1724" s="2" t="s">
        <v>386</v>
      </c>
      <c r="H1724" s="4">
        <v>30000</v>
      </c>
      <c r="I1724" s="4">
        <v>12656.62</v>
      </c>
      <c r="J1724" s="4">
        <v>42656.62</v>
      </c>
      <c r="K1724" s="4">
        <v>42656.62</v>
      </c>
      <c r="L1724" s="4">
        <v>25931.5</v>
      </c>
      <c r="M1724" s="4">
        <v>22101.73</v>
      </c>
      <c r="N1724" s="4">
        <v>3829.77</v>
      </c>
      <c r="O1724" s="4">
        <v>16725.12</v>
      </c>
      <c r="P1724">
        <f>INDEX(Full1!J:J,MATCH(F1724,Full1!D:D,0))</f>
        <v>25931.5</v>
      </c>
      <c r="Q1724" s="6">
        <f t="shared" si="53"/>
        <v>0</v>
      </c>
    </row>
    <row r="1725" spans="1:17" hidden="1" x14ac:dyDescent="0.25">
      <c r="A1725" s="2">
        <v>7</v>
      </c>
      <c r="B1725" s="2">
        <v>23105</v>
      </c>
      <c r="C1725" s="2" t="s">
        <v>507</v>
      </c>
      <c r="D1725" s="2">
        <v>4800005</v>
      </c>
      <c r="E1725" s="2" t="s">
        <v>507</v>
      </c>
      <c r="F1725" s="2" t="str">
        <f t="shared" si="52"/>
        <v>7231054800005</v>
      </c>
      <c r="G1725" s="2" t="s">
        <v>387</v>
      </c>
      <c r="H1725" s="4">
        <v>500</v>
      </c>
      <c r="I1725" s="4">
        <v>0</v>
      </c>
      <c r="J1725" s="4">
        <v>500</v>
      </c>
      <c r="K1725" s="4">
        <v>0</v>
      </c>
      <c r="L1725" s="4">
        <v>0</v>
      </c>
      <c r="M1725" s="4">
        <v>0</v>
      </c>
      <c r="N1725" s="4">
        <v>0</v>
      </c>
      <c r="O1725" s="4">
        <v>500</v>
      </c>
      <c r="P1725">
        <f>INDEX(Full1!J:J,MATCH(F1725,Full1!D:D,0))</f>
        <v>0</v>
      </c>
      <c r="Q1725" s="6">
        <f t="shared" si="53"/>
        <v>0</v>
      </c>
    </row>
    <row r="1726" spans="1:17" hidden="1" x14ac:dyDescent="0.25">
      <c r="A1726" s="2">
        <v>7</v>
      </c>
      <c r="B1726" s="2">
        <v>23106</v>
      </c>
      <c r="C1726" s="2" t="s">
        <v>505</v>
      </c>
      <c r="D1726" s="2">
        <v>2000001</v>
      </c>
      <c r="E1726" s="2" t="s">
        <v>505</v>
      </c>
      <c r="F1726" s="2" t="str">
        <f t="shared" si="52"/>
        <v>7231062000001</v>
      </c>
      <c r="G1726" s="2" t="s">
        <v>388</v>
      </c>
      <c r="H1726" s="4">
        <v>6000</v>
      </c>
      <c r="I1726" s="4">
        <v>0</v>
      </c>
      <c r="J1726" s="4">
        <v>6000</v>
      </c>
      <c r="K1726" s="4">
        <v>5765.71</v>
      </c>
      <c r="L1726" s="4">
        <v>5765.71</v>
      </c>
      <c r="M1726" s="4">
        <v>0</v>
      </c>
      <c r="N1726" s="4">
        <v>5765.71</v>
      </c>
      <c r="O1726" s="4">
        <v>234.29</v>
      </c>
      <c r="P1726">
        <f>INDEX(Full1!J:J,MATCH(F1726,Full1!D:D,0))</f>
        <v>5765.71</v>
      </c>
      <c r="Q1726" s="6">
        <f t="shared" si="53"/>
        <v>0</v>
      </c>
    </row>
    <row r="1727" spans="1:17" hidden="1" x14ac:dyDescent="0.25">
      <c r="A1727" s="2">
        <v>7</v>
      </c>
      <c r="B1727" s="2">
        <v>23106</v>
      </c>
      <c r="C1727" s="2" t="s">
        <v>505</v>
      </c>
      <c r="D1727" s="2">
        <v>2269900</v>
      </c>
      <c r="E1727" s="2" t="s">
        <v>505</v>
      </c>
      <c r="F1727" s="2" t="str">
        <f t="shared" si="52"/>
        <v>7231062269900</v>
      </c>
      <c r="G1727" s="2" t="s">
        <v>65</v>
      </c>
      <c r="H1727" s="4">
        <v>1200</v>
      </c>
      <c r="I1727" s="4">
        <v>0</v>
      </c>
      <c r="J1727" s="4">
        <v>1200</v>
      </c>
      <c r="K1727" s="4">
        <v>1070.08</v>
      </c>
      <c r="L1727" s="4">
        <v>1070.08</v>
      </c>
      <c r="M1727" s="4">
        <v>1070.08</v>
      </c>
      <c r="N1727" s="4">
        <v>0</v>
      </c>
      <c r="O1727" s="4">
        <v>129.91999999999999</v>
      </c>
      <c r="P1727">
        <f>INDEX(Full1!J:J,MATCH(F1727,Full1!D:D,0))</f>
        <v>1070.08</v>
      </c>
      <c r="Q1727" s="6">
        <f t="shared" si="53"/>
        <v>0</v>
      </c>
    </row>
    <row r="1728" spans="1:17" hidden="1" x14ac:dyDescent="0.25">
      <c r="A1728" s="2">
        <v>7</v>
      </c>
      <c r="B1728" s="2">
        <v>23106</v>
      </c>
      <c r="C1728" s="2" t="s">
        <v>505</v>
      </c>
      <c r="D1728" s="2">
        <v>2279900</v>
      </c>
      <c r="E1728" s="2" t="s">
        <v>505</v>
      </c>
      <c r="F1728" s="2" t="str">
        <f t="shared" si="52"/>
        <v>7231062279900</v>
      </c>
      <c r="G1728" s="2" t="s">
        <v>389</v>
      </c>
      <c r="H1728" s="4">
        <v>3200</v>
      </c>
      <c r="I1728" s="4">
        <v>0</v>
      </c>
      <c r="J1728" s="4">
        <v>3200</v>
      </c>
      <c r="K1728" s="4">
        <v>3150</v>
      </c>
      <c r="L1728" s="4">
        <v>3148.08</v>
      </c>
      <c r="M1728" s="4">
        <v>3148.08</v>
      </c>
      <c r="N1728" s="4">
        <v>0</v>
      </c>
      <c r="O1728" s="4">
        <v>51.92</v>
      </c>
      <c r="P1728">
        <f>INDEX(Full1!J:J,MATCH(F1728,Full1!D:D,0))</f>
        <v>3148.08</v>
      </c>
      <c r="Q1728" s="6">
        <f t="shared" si="53"/>
        <v>0</v>
      </c>
    </row>
    <row r="1729" spans="1:17" hidden="1" x14ac:dyDescent="0.25">
      <c r="A1729" s="2">
        <v>7</v>
      </c>
      <c r="B1729" s="2">
        <v>91200</v>
      </c>
      <c r="C1729" s="2" t="s">
        <v>507</v>
      </c>
      <c r="D1729" s="2">
        <v>4800012</v>
      </c>
      <c r="E1729" s="2" t="s">
        <v>507</v>
      </c>
      <c r="F1729" s="2" t="str">
        <f t="shared" si="52"/>
        <v>7912004800012</v>
      </c>
      <c r="G1729" s="2" t="s">
        <v>390</v>
      </c>
      <c r="H1729" s="4">
        <v>4000</v>
      </c>
      <c r="I1729" s="4">
        <v>-4000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>
        <f>INDEX(Full1!J:J,MATCH(F1729,Full1!D:D,0))</f>
        <v>0</v>
      </c>
      <c r="Q1729" s="6">
        <f t="shared" si="53"/>
        <v>0</v>
      </c>
    </row>
    <row r="1730" spans="1:17" hidden="1" x14ac:dyDescent="0.25">
      <c r="A1730" s="2">
        <v>7</v>
      </c>
      <c r="B1730" s="2">
        <v>91200</v>
      </c>
      <c r="C1730" s="2" t="s">
        <v>507</v>
      </c>
      <c r="D1730" s="2">
        <v>4800061</v>
      </c>
      <c r="E1730" s="2" t="s">
        <v>507</v>
      </c>
      <c r="F1730" s="2" t="str">
        <f t="shared" si="52"/>
        <v>7912004800061</v>
      </c>
      <c r="G1730" s="2" t="s">
        <v>391</v>
      </c>
      <c r="H1730" s="4">
        <v>1600</v>
      </c>
      <c r="I1730" s="4">
        <v>-1600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>
        <f>INDEX(Full1!J:J,MATCH(F1730,Full1!D:D,0))</f>
        <v>0</v>
      </c>
      <c r="Q1730" s="6">
        <f t="shared" si="53"/>
        <v>0</v>
      </c>
    </row>
    <row r="1731" spans="1:17" hidden="1" x14ac:dyDescent="0.25">
      <c r="A1731" s="2">
        <v>7</v>
      </c>
      <c r="B1731" s="2">
        <v>91200</v>
      </c>
      <c r="C1731" s="2" t="s">
        <v>507</v>
      </c>
      <c r="D1731" s="2">
        <v>4800078</v>
      </c>
      <c r="E1731" s="2" t="s">
        <v>507</v>
      </c>
      <c r="F1731" s="2" t="str">
        <f t="shared" ref="F1731:F1794" si="54">_xlfn.CONCAT(A1731,B1731,D1731)</f>
        <v>7912004800078</v>
      </c>
      <c r="G1731" s="2" t="s">
        <v>392</v>
      </c>
      <c r="H1731" s="4">
        <v>7500</v>
      </c>
      <c r="I1731" s="4">
        <v>0</v>
      </c>
      <c r="J1731" s="4">
        <v>7500</v>
      </c>
      <c r="K1731" s="4">
        <v>0</v>
      </c>
      <c r="L1731" s="4">
        <v>0</v>
      </c>
      <c r="M1731" s="4">
        <v>0</v>
      </c>
      <c r="N1731" s="4">
        <v>0</v>
      </c>
      <c r="O1731" s="4">
        <v>7500</v>
      </c>
      <c r="P1731">
        <f>INDEX(Full1!J:J,MATCH(F1731,Full1!D:D,0))</f>
        <v>0</v>
      </c>
      <c r="Q1731" s="6">
        <f t="shared" ref="Q1731:Q1794" si="55">+L1731-P1731</f>
        <v>0</v>
      </c>
    </row>
    <row r="1732" spans="1:17" hidden="1" x14ac:dyDescent="0.25">
      <c r="A1732" s="2">
        <v>7</v>
      </c>
      <c r="B1732" s="2">
        <v>91200</v>
      </c>
      <c r="C1732" s="2" t="s">
        <v>507</v>
      </c>
      <c r="D1732" s="2">
        <v>4800157</v>
      </c>
      <c r="E1732" s="2" t="s">
        <v>507</v>
      </c>
      <c r="F1732" s="2" t="str">
        <f t="shared" si="54"/>
        <v>7912004800157</v>
      </c>
      <c r="G1732" s="2" t="s">
        <v>393</v>
      </c>
      <c r="H1732" s="4">
        <v>1500</v>
      </c>
      <c r="I1732" s="4">
        <v>0</v>
      </c>
      <c r="J1732" s="4">
        <v>1500</v>
      </c>
      <c r="K1732" s="4">
        <v>0</v>
      </c>
      <c r="L1732" s="4">
        <v>0</v>
      </c>
      <c r="M1732" s="4">
        <v>0</v>
      </c>
      <c r="N1732" s="4">
        <v>0</v>
      </c>
      <c r="O1732" s="4">
        <v>1500</v>
      </c>
      <c r="P1732">
        <f>INDEX(Full1!J:J,MATCH(F1732,Full1!D:D,0))</f>
        <v>0</v>
      </c>
      <c r="Q1732" s="6">
        <f t="shared" si="55"/>
        <v>0</v>
      </c>
    </row>
    <row r="1733" spans="1:17" hidden="1" x14ac:dyDescent="0.25">
      <c r="A1733" s="2">
        <v>7</v>
      </c>
      <c r="B1733" s="2">
        <v>91200</v>
      </c>
      <c r="C1733" s="2" t="s">
        <v>511</v>
      </c>
      <c r="D1733" s="2">
        <v>7800026</v>
      </c>
      <c r="E1733" s="2" t="s">
        <v>511</v>
      </c>
      <c r="F1733" s="2" t="str">
        <f t="shared" si="54"/>
        <v>7912007800026</v>
      </c>
      <c r="G1733" s="2" t="s">
        <v>390</v>
      </c>
      <c r="H1733" s="4">
        <v>0</v>
      </c>
      <c r="I1733" s="4">
        <v>4000</v>
      </c>
      <c r="J1733" s="4">
        <v>4000</v>
      </c>
      <c r="K1733" s="4">
        <v>4000</v>
      </c>
      <c r="L1733" s="4">
        <v>4000</v>
      </c>
      <c r="M1733" s="4">
        <v>4000</v>
      </c>
      <c r="N1733" s="4">
        <v>0</v>
      </c>
      <c r="O1733" s="4">
        <v>0</v>
      </c>
      <c r="P1733">
        <f>INDEX(Full1!J:J,MATCH(F1733,Full1!D:D,0))</f>
        <v>4000</v>
      </c>
      <c r="Q1733" s="6">
        <f t="shared" si="55"/>
        <v>0</v>
      </c>
    </row>
    <row r="1734" spans="1:17" hidden="1" x14ac:dyDescent="0.25">
      <c r="A1734" s="2">
        <v>7</v>
      </c>
      <c r="B1734" s="2">
        <v>91200</v>
      </c>
      <c r="C1734" s="2" t="s">
        <v>511</v>
      </c>
      <c r="D1734" s="2">
        <v>7800028</v>
      </c>
      <c r="E1734" s="2" t="s">
        <v>511</v>
      </c>
      <c r="F1734" s="2" t="str">
        <f t="shared" si="54"/>
        <v>7912007800028</v>
      </c>
      <c r="G1734" s="2" t="s">
        <v>394</v>
      </c>
      <c r="H1734" s="4">
        <v>0</v>
      </c>
      <c r="I1734" s="4">
        <v>1600</v>
      </c>
      <c r="J1734" s="4">
        <v>1600</v>
      </c>
      <c r="K1734" s="4">
        <v>1600</v>
      </c>
      <c r="L1734" s="4">
        <v>0</v>
      </c>
      <c r="M1734" s="4">
        <v>0</v>
      </c>
      <c r="N1734" s="4">
        <v>0</v>
      </c>
      <c r="O1734" s="4">
        <v>1600</v>
      </c>
      <c r="P1734">
        <f>INDEX(Full1!J:J,MATCH(F1734,Full1!D:D,0))</f>
        <v>0</v>
      </c>
      <c r="Q1734" s="6">
        <f t="shared" si="55"/>
        <v>0</v>
      </c>
    </row>
    <row r="1735" spans="1:17" hidden="1" x14ac:dyDescent="0.25">
      <c r="A1735" s="2">
        <v>8</v>
      </c>
      <c r="B1735" s="2">
        <v>31100</v>
      </c>
      <c r="C1735" s="2" t="s">
        <v>505</v>
      </c>
      <c r="D1735" s="2">
        <v>2200001</v>
      </c>
      <c r="E1735" s="2" t="s">
        <v>505</v>
      </c>
      <c r="F1735" s="2" t="str">
        <f t="shared" si="54"/>
        <v>8311002200001</v>
      </c>
      <c r="G1735" s="2" t="s">
        <v>323</v>
      </c>
      <c r="H1735" s="4">
        <v>0</v>
      </c>
      <c r="I1735" s="4">
        <v>0</v>
      </c>
      <c r="J1735" s="4">
        <v>0</v>
      </c>
      <c r="K1735" s="4">
        <v>255.55</v>
      </c>
      <c r="L1735" s="4">
        <v>255.55</v>
      </c>
      <c r="M1735" s="4">
        <v>255.55</v>
      </c>
      <c r="N1735" s="4">
        <v>0</v>
      </c>
      <c r="O1735" s="4">
        <v>-255.55</v>
      </c>
      <c r="P1735">
        <f>INDEX(Full1!J:J,MATCH(F1735,Full1!D:D,0))</f>
        <v>255.55</v>
      </c>
      <c r="Q1735" s="6">
        <f t="shared" si="55"/>
        <v>0</v>
      </c>
    </row>
    <row r="1736" spans="1:17" hidden="1" x14ac:dyDescent="0.25">
      <c r="A1736" s="2">
        <v>8</v>
      </c>
      <c r="B1736" s="2">
        <v>31100</v>
      </c>
      <c r="C1736" s="2" t="s">
        <v>505</v>
      </c>
      <c r="D1736" s="2">
        <v>2211001</v>
      </c>
      <c r="E1736" s="2" t="s">
        <v>505</v>
      </c>
      <c r="F1736" s="2" t="str">
        <f t="shared" si="54"/>
        <v>8311002211001</v>
      </c>
      <c r="G1736" s="2" t="s">
        <v>76</v>
      </c>
      <c r="H1736" s="4">
        <v>0</v>
      </c>
      <c r="I1736" s="4">
        <v>0</v>
      </c>
      <c r="J1736" s="4">
        <v>0</v>
      </c>
      <c r="K1736" s="4">
        <v>93.12</v>
      </c>
      <c r="L1736" s="4">
        <v>93.12</v>
      </c>
      <c r="M1736" s="4">
        <v>93.12</v>
      </c>
      <c r="N1736" s="4">
        <v>0</v>
      </c>
      <c r="O1736" s="4">
        <v>-93.12</v>
      </c>
      <c r="P1736">
        <f>INDEX(Full1!J:J,MATCH(F1736,Full1!D:D,0))</f>
        <v>93.12</v>
      </c>
      <c r="Q1736" s="6">
        <f t="shared" si="55"/>
        <v>0</v>
      </c>
    </row>
    <row r="1737" spans="1:17" hidden="1" x14ac:dyDescent="0.25">
      <c r="A1737" s="2">
        <v>8</v>
      </c>
      <c r="B1737" s="2">
        <v>31100</v>
      </c>
      <c r="C1737" s="2" t="s">
        <v>505</v>
      </c>
      <c r="D1737" s="2">
        <v>2240001</v>
      </c>
      <c r="E1737" s="2" t="s">
        <v>505</v>
      </c>
      <c r="F1737" s="2" t="str">
        <f t="shared" si="54"/>
        <v>8311002240001</v>
      </c>
      <c r="G1737" s="2" t="s">
        <v>96</v>
      </c>
      <c r="H1737" s="4">
        <v>150</v>
      </c>
      <c r="I1737" s="4">
        <v>0</v>
      </c>
      <c r="J1737" s="4">
        <v>150</v>
      </c>
      <c r="K1737" s="4">
        <v>0</v>
      </c>
      <c r="L1737" s="4">
        <v>0</v>
      </c>
      <c r="M1737" s="4">
        <v>0</v>
      </c>
      <c r="N1737" s="4">
        <v>0</v>
      </c>
      <c r="O1737" s="4">
        <v>150</v>
      </c>
      <c r="P1737">
        <f>INDEX(Full1!J:J,MATCH(F1737,Full1!D:D,0))</f>
        <v>0</v>
      </c>
      <c r="Q1737" s="6">
        <f t="shared" si="55"/>
        <v>0</v>
      </c>
    </row>
    <row r="1738" spans="1:17" hidden="1" x14ac:dyDescent="0.25">
      <c r="A1738" s="2">
        <v>8</v>
      </c>
      <c r="B1738" s="2">
        <v>31100</v>
      </c>
      <c r="C1738" s="2" t="s">
        <v>505</v>
      </c>
      <c r="D1738" s="2">
        <v>2260201</v>
      </c>
      <c r="E1738" s="2" t="s">
        <v>505</v>
      </c>
      <c r="F1738" s="2" t="str">
        <f t="shared" si="54"/>
        <v>8311002260201</v>
      </c>
      <c r="G1738" s="2" t="s">
        <v>62</v>
      </c>
      <c r="H1738" s="4">
        <v>500</v>
      </c>
      <c r="I1738" s="4">
        <v>0</v>
      </c>
      <c r="J1738" s="4">
        <v>500</v>
      </c>
      <c r="K1738" s="4">
        <v>290.39999999999998</v>
      </c>
      <c r="L1738" s="4">
        <v>290.39999999999998</v>
      </c>
      <c r="M1738" s="4">
        <v>290.39999999999998</v>
      </c>
      <c r="N1738" s="4">
        <v>0</v>
      </c>
      <c r="O1738" s="4">
        <v>209.6</v>
      </c>
      <c r="P1738">
        <f>INDEX(Full1!J:J,MATCH(F1738,Full1!D:D,0))</f>
        <v>290.39999999999998</v>
      </c>
      <c r="Q1738" s="6">
        <f t="shared" si="55"/>
        <v>0</v>
      </c>
    </row>
    <row r="1739" spans="1:17" hidden="1" x14ac:dyDescent="0.25">
      <c r="A1739" s="2">
        <v>8</v>
      </c>
      <c r="B1739" s="2">
        <v>31100</v>
      </c>
      <c r="C1739" s="2" t="s">
        <v>505</v>
      </c>
      <c r="D1739" s="2">
        <v>2269900</v>
      </c>
      <c r="E1739" s="2" t="s">
        <v>505</v>
      </c>
      <c r="F1739" s="2" t="str">
        <f t="shared" si="54"/>
        <v>8311002269900</v>
      </c>
      <c r="G1739" s="2" t="s">
        <v>65</v>
      </c>
      <c r="H1739" s="4">
        <v>1000</v>
      </c>
      <c r="I1739" s="4">
        <v>0</v>
      </c>
      <c r="J1739" s="4">
        <v>1000</v>
      </c>
      <c r="K1739" s="4">
        <v>858.82</v>
      </c>
      <c r="L1739" s="4">
        <v>858.82</v>
      </c>
      <c r="M1739" s="4">
        <v>858.82</v>
      </c>
      <c r="N1739" s="4">
        <v>0</v>
      </c>
      <c r="O1739" s="4">
        <v>141.18</v>
      </c>
      <c r="P1739">
        <f>INDEX(Full1!J:J,MATCH(F1739,Full1!D:D,0))</f>
        <v>858.82</v>
      </c>
      <c r="Q1739" s="6">
        <f t="shared" si="55"/>
        <v>0</v>
      </c>
    </row>
    <row r="1740" spans="1:17" hidden="1" x14ac:dyDescent="0.25">
      <c r="A1740" s="2">
        <v>8</v>
      </c>
      <c r="B1740" s="2">
        <v>31100</v>
      </c>
      <c r="C1740" s="2" t="s">
        <v>505</v>
      </c>
      <c r="D1740" s="2">
        <v>2269914</v>
      </c>
      <c r="E1740" s="2" t="s">
        <v>505</v>
      </c>
      <c r="F1740" s="2" t="str">
        <f t="shared" si="54"/>
        <v>8311002269914</v>
      </c>
      <c r="G1740" s="2" t="s">
        <v>395</v>
      </c>
      <c r="H1740" s="4">
        <v>25600</v>
      </c>
      <c r="I1740" s="4">
        <v>331</v>
      </c>
      <c r="J1740" s="4">
        <v>25931</v>
      </c>
      <c r="K1740" s="4">
        <v>9968.2199999999993</v>
      </c>
      <c r="L1740" s="4">
        <v>9968.2199999999993</v>
      </c>
      <c r="M1740" s="4">
        <v>9968.2199999999993</v>
      </c>
      <c r="N1740" s="4">
        <v>0</v>
      </c>
      <c r="O1740" s="4">
        <v>15962.78</v>
      </c>
      <c r="P1740">
        <f>INDEX(Full1!J:J,MATCH(F1740,Full1!D:D,0))</f>
        <v>9968.2199999999993</v>
      </c>
      <c r="Q1740" s="6">
        <f t="shared" si="55"/>
        <v>0</v>
      </c>
    </row>
    <row r="1741" spans="1:17" hidden="1" x14ac:dyDescent="0.25">
      <c r="A1741" s="2">
        <v>8</v>
      </c>
      <c r="B1741" s="2">
        <v>31100</v>
      </c>
      <c r="C1741" s="2" t="s">
        <v>505</v>
      </c>
      <c r="D1741" s="2">
        <v>2279900</v>
      </c>
      <c r="E1741" s="2" t="s">
        <v>505</v>
      </c>
      <c r="F1741" s="2" t="str">
        <f t="shared" si="54"/>
        <v>8311002279900</v>
      </c>
      <c r="G1741" s="2" t="s">
        <v>68</v>
      </c>
      <c r="H1741" s="4">
        <v>5000</v>
      </c>
      <c r="I1741" s="4">
        <v>0</v>
      </c>
      <c r="J1741" s="4">
        <v>5000</v>
      </c>
      <c r="K1741" s="4">
        <v>1175.6199999999999</v>
      </c>
      <c r="L1741" s="4">
        <v>1175.6199999999999</v>
      </c>
      <c r="M1741" s="4">
        <v>1175.6199999999999</v>
      </c>
      <c r="N1741" s="4">
        <v>0</v>
      </c>
      <c r="O1741" s="4">
        <v>3824.38</v>
      </c>
      <c r="P1741">
        <f>INDEX(Full1!J:J,MATCH(F1741,Full1!D:D,0))</f>
        <v>1175.6199999999999</v>
      </c>
      <c r="Q1741" s="6">
        <f t="shared" si="55"/>
        <v>0</v>
      </c>
    </row>
    <row r="1742" spans="1:17" hidden="1" x14ac:dyDescent="0.25">
      <c r="A1742" s="2">
        <v>8</v>
      </c>
      <c r="B1742" s="2">
        <v>31100</v>
      </c>
      <c r="C1742" s="2" t="s">
        <v>505</v>
      </c>
      <c r="D1742" s="2">
        <v>2279956</v>
      </c>
      <c r="E1742" s="2" t="s">
        <v>505</v>
      </c>
      <c r="F1742" s="2" t="str">
        <f t="shared" si="54"/>
        <v>8311002279956</v>
      </c>
      <c r="G1742" s="2" t="s">
        <v>287</v>
      </c>
      <c r="H1742" s="4">
        <v>1000</v>
      </c>
      <c r="I1742" s="4">
        <v>0</v>
      </c>
      <c r="J1742" s="4">
        <v>1000</v>
      </c>
      <c r="K1742" s="4">
        <v>1200</v>
      </c>
      <c r="L1742" s="4">
        <v>1200</v>
      </c>
      <c r="M1742" s="4">
        <v>1200</v>
      </c>
      <c r="N1742" s="4">
        <v>0</v>
      </c>
      <c r="O1742" s="4">
        <v>-200</v>
      </c>
      <c r="P1742">
        <f>INDEX(Full1!J:J,MATCH(F1742,Full1!D:D,0))</f>
        <v>1200</v>
      </c>
      <c r="Q1742" s="6">
        <f t="shared" si="55"/>
        <v>0</v>
      </c>
    </row>
    <row r="1743" spans="1:17" hidden="1" x14ac:dyDescent="0.25">
      <c r="A1743" s="2">
        <v>8</v>
      </c>
      <c r="B1743" s="2">
        <v>31100</v>
      </c>
      <c r="C1743" s="2" t="s">
        <v>505</v>
      </c>
      <c r="D1743" s="2">
        <v>2279960</v>
      </c>
      <c r="E1743" s="2" t="s">
        <v>505</v>
      </c>
      <c r="F1743" s="2" t="str">
        <f t="shared" si="54"/>
        <v>8311002279960</v>
      </c>
      <c r="G1743" s="2" t="s">
        <v>396</v>
      </c>
      <c r="H1743" s="4">
        <v>1800</v>
      </c>
      <c r="I1743" s="4">
        <v>0</v>
      </c>
      <c r="J1743" s="4">
        <v>1800</v>
      </c>
      <c r="K1743" s="4">
        <v>3280.31</v>
      </c>
      <c r="L1743" s="4">
        <v>1108.3599999999999</v>
      </c>
      <c r="M1743" s="4">
        <v>1108.3599999999999</v>
      </c>
      <c r="N1743" s="4">
        <v>0</v>
      </c>
      <c r="O1743" s="4">
        <v>691.64</v>
      </c>
      <c r="P1743">
        <f>INDEX(Full1!J:J,MATCH(F1743,Full1!D:D,0))</f>
        <v>1108.3599999999999</v>
      </c>
      <c r="Q1743" s="6">
        <f t="shared" si="55"/>
        <v>0</v>
      </c>
    </row>
    <row r="1744" spans="1:17" hidden="1" x14ac:dyDescent="0.25">
      <c r="A1744" s="2">
        <v>8</v>
      </c>
      <c r="B1744" s="2">
        <v>31100</v>
      </c>
      <c r="C1744" s="2" t="s">
        <v>505</v>
      </c>
      <c r="D1744" s="2">
        <v>2302000</v>
      </c>
      <c r="E1744" s="2" t="s">
        <v>505</v>
      </c>
      <c r="F1744" s="2" t="str">
        <f t="shared" si="54"/>
        <v>8311002302000</v>
      </c>
      <c r="G1744" s="2" t="s">
        <v>72</v>
      </c>
      <c r="H1744" s="4">
        <v>50</v>
      </c>
      <c r="I1744" s="4">
        <v>0</v>
      </c>
      <c r="J1744" s="4">
        <v>50</v>
      </c>
      <c r="K1744" s="4">
        <v>0</v>
      </c>
      <c r="L1744" s="4">
        <v>0</v>
      </c>
      <c r="M1744" s="4">
        <v>0</v>
      </c>
      <c r="N1744" s="4">
        <v>0</v>
      </c>
      <c r="O1744" s="4">
        <v>50</v>
      </c>
      <c r="P1744">
        <f>INDEX(Full1!J:J,MATCH(F1744,Full1!D:D,0))</f>
        <v>0</v>
      </c>
      <c r="Q1744" s="6">
        <f t="shared" si="55"/>
        <v>0</v>
      </c>
    </row>
    <row r="1745" spans="1:17" hidden="1" x14ac:dyDescent="0.25">
      <c r="A1745" s="2">
        <v>8</v>
      </c>
      <c r="B1745" s="2">
        <v>31100</v>
      </c>
      <c r="C1745" s="2" t="s">
        <v>505</v>
      </c>
      <c r="D1745" s="2">
        <v>2312000</v>
      </c>
      <c r="E1745" s="2" t="s">
        <v>505</v>
      </c>
      <c r="F1745" s="2" t="str">
        <f t="shared" si="54"/>
        <v>8311002312000</v>
      </c>
      <c r="G1745" s="2" t="s">
        <v>73</v>
      </c>
      <c r="H1745" s="4">
        <v>50</v>
      </c>
      <c r="I1745" s="4">
        <v>0</v>
      </c>
      <c r="J1745" s="4">
        <v>50</v>
      </c>
      <c r="K1745" s="4">
        <v>60.6</v>
      </c>
      <c r="L1745" s="4">
        <v>60.6</v>
      </c>
      <c r="M1745" s="4">
        <v>60.6</v>
      </c>
      <c r="N1745" s="4">
        <v>0</v>
      </c>
      <c r="O1745" s="4">
        <v>-10.6</v>
      </c>
      <c r="P1745">
        <f>INDEX(Full1!J:J,MATCH(F1745,Full1!D:D,0))</f>
        <v>60.6</v>
      </c>
      <c r="Q1745" s="6">
        <f t="shared" si="55"/>
        <v>0</v>
      </c>
    </row>
    <row r="1746" spans="1:17" hidden="1" x14ac:dyDescent="0.25">
      <c r="A1746" s="2">
        <v>8</v>
      </c>
      <c r="B1746" s="2">
        <v>31100</v>
      </c>
      <c r="C1746" s="2" t="s">
        <v>507</v>
      </c>
      <c r="D1746" s="2">
        <v>4800011</v>
      </c>
      <c r="E1746" s="2" t="s">
        <v>507</v>
      </c>
      <c r="F1746" s="2" t="str">
        <f t="shared" si="54"/>
        <v>8311004800011</v>
      </c>
      <c r="G1746" s="2" t="s">
        <v>397</v>
      </c>
      <c r="H1746" s="4">
        <v>500</v>
      </c>
      <c r="I1746" s="4">
        <v>0</v>
      </c>
      <c r="J1746" s="4">
        <v>500</v>
      </c>
      <c r="K1746" s="4">
        <v>500</v>
      </c>
      <c r="L1746" s="4">
        <v>498.42</v>
      </c>
      <c r="M1746" s="4">
        <v>498.42</v>
      </c>
      <c r="N1746" s="4">
        <v>0</v>
      </c>
      <c r="O1746" s="4">
        <v>1.58</v>
      </c>
      <c r="P1746">
        <f>INDEX(Full1!J:J,MATCH(F1746,Full1!D:D,0))</f>
        <v>498.42</v>
      </c>
      <c r="Q1746" s="6">
        <f t="shared" si="55"/>
        <v>0</v>
      </c>
    </row>
    <row r="1747" spans="1:17" hidden="1" x14ac:dyDescent="0.25">
      <c r="A1747" s="2">
        <v>8</v>
      </c>
      <c r="B1747" s="2">
        <v>31100</v>
      </c>
      <c r="C1747" s="2" t="s">
        <v>507</v>
      </c>
      <c r="D1747" s="2">
        <v>4800027</v>
      </c>
      <c r="E1747" s="2" t="s">
        <v>507</v>
      </c>
      <c r="F1747" s="2" t="str">
        <f t="shared" si="54"/>
        <v>8311004800027</v>
      </c>
      <c r="G1747" s="2" t="s">
        <v>398</v>
      </c>
      <c r="H1747" s="4">
        <v>700</v>
      </c>
      <c r="I1747" s="4">
        <v>700</v>
      </c>
      <c r="J1747" s="4">
        <v>1400</v>
      </c>
      <c r="K1747" s="4">
        <v>1400</v>
      </c>
      <c r="L1747" s="4">
        <v>700</v>
      </c>
      <c r="M1747" s="4">
        <v>700</v>
      </c>
      <c r="N1747" s="4">
        <v>0</v>
      </c>
      <c r="O1747" s="4">
        <v>700</v>
      </c>
      <c r="P1747">
        <f>INDEX(Full1!J:J,MATCH(F1747,Full1!D:D,0))</f>
        <v>700</v>
      </c>
      <c r="Q1747" s="6">
        <f t="shared" si="55"/>
        <v>0</v>
      </c>
    </row>
    <row r="1748" spans="1:17" hidden="1" x14ac:dyDescent="0.25">
      <c r="A1748" s="2">
        <v>8</v>
      </c>
      <c r="B1748" s="2">
        <v>31100</v>
      </c>
      <c r="C1748" s="2" t="s">
        <v>507</v>
      </c>
      <c r="D1748" s="2">
        <v>4800030</v>
      </c>
      <c r="E1748" s="2" t="s">
        <v>507</v>
      </c>
      <c r="F1748" s="2" t="str">
        <f t="shared" si="54"/>
        <v>8311004800030</v>
      </c>
      <c r="G1748" s="2" t="s">
        <v>399</v>
      </c>
      <c r="H1748" s="4">
        <v>700</v>
      </c>
      <c r="I1748" s="4">
        <v>700</v>
      </c>
      <c r="J1748" s="4">
        <v>1400</v>
      </c>
      <c r="K1748" s="4">
        <v>700</v>
      </c>
      <c r="L1748" s="4">
        <v>0</v>
      </c>
      <c r="M1748" s="4">
        <v>0</v>
      </c>
      <c r="N1748" s="4">
        <v>0</v>
      </c>
      <c r="O1748" s="4">
        <v>1400</v>
      </c>
      <c r="P1748">
        <f>INDEX(Full1!J:J,MATCH(F1748,Full1!D:D,0))</f>
        <v>0</v>
      </c>
      <c r="Q1748" s="6">
        <f t="shared" si="55"/>
        <v>0</v>
      </c>
    </row>
    <row r="1749" spans="1:17" hidden="1" x14ac:dyDescent="0.25">
      <c r="A1749" s="2">
        <v>8</v>
      </c>
      <c r="B1749" s="2">
        <v>31100</v>
      </c>
      <c r="C1749" s="2" t="s">
        <v>507</v>
      </c>
      <c r="D1749" s="2">
        <v>4800077</v>
      </c>
      <c r="E1749" s="2" t="s">
        <v>507</v>
      </c>
      <c r="F1749" s="2" t="str">
        <f t="shared" si="54"/>
        <v>8311004800077</v>
      </c>
      <c r="G1749" s="2" t="s">
        <v>400</v>
      </c>
      <c r="H1749" s="4">
        <v>1800</v>
      </c>
      <c r="I1749" s="4">
        <v>1800</v>
      </c>
      <c r="J1749" s="4">
        <v>3600</v>
      </c>
      <c r="K1749" s="4">
        <v>3600</v>
      </c>
      <c r="L1749" s="4">
        <v>1800</v>
      </c>
      <c r="M1749" s="4">
        <v>1800</v>
      </c>
      <c r="N1749" s="4">
        <v>0</v>
      </c>
      <c r="O1749" s="4">
        <v>1800</v>
      </c>
      <c r="P1749">
        <f>INDEX(Full1!J:J,MATCH(F1749,Full1!D:D,0))</f>
        <v>1800</v>
      </c>
      <c r="Q1749" s="6">
        <f t="shared" si="55"/>
        <v>0</v>
      </c>
    </row>
    <row r="1750" spans="1:17" hidden="1" x14ac:dyDescent="0.25">
      <c r="A1750" s="2">
        <v>8</v>
      </c>
      <c r="B1750" s="2">
        <v>31100</v>
      </c>
      <c r="C1750" s="2" t="s">
        <v>507</v>
      </c>
      <c r="D1750" s="2">
        <v>4800088</v>
      </c>
      <c r="E1750" s="2" t="s">
        <v>507</v>
      </c>
      <c r="F1750" s="2" t="str">
        <f t="shared" si="54"/>
        <v>8311004800088</v>
      </c>
      <c r="G1750" s="2" t="s">
        <v>401</v>
      </c>
      <c r="H1750" s="4">
        <v>2700</v>
      </c>
      <c r="I1750" s="4">
        <v>0</v>
      </c>
      <c r="J1750" s="4">
        <v>2700</v>
      </c>
      <c r="K1750" s="4">
        <v>2700</v>
      </c>
      <c r="L1750" s="4">
        <v>2700</v>
      </c>
      <c r="M1750" s="4">
        <v>2700</v>
      </c>
      <c r="N1750" s="4">
        <v>0</v>
      </c>
      <c r="O1750" s="4">
        <v>0</v>
      </c>
      <c r="P1750">
        <f>INDEX(Full1!J:J,MATCH(F1750,Full1!D:D,0))</f>
        <v>2700</v>
      </c>
      <c r="Q1750" s="6">
        <f t="shared" si="55"/>
        <v>0</v>
      </c>
    </row>
    <row r="1751" spans="1:17" hidden="1" x14ac:dyDescent="0.25">
      <c r="A1751" s="2">
        <v>8</v>
      </c>
      <c r="B1751" s="2">
        <v>32702</v>
      </c>
      <c r="C1751" s="2" t="s">
        <v>505</v>
      </c>
      <c r="D1751" s="2">
        <v>2020001</v>
      </c>
      <c r="E1751" s="2" t="s">
        <v>505</v>
      </c>
      <c r="F1751" s="2" t="str">
        <f t="shared" si="54"/>
        <v>8327022020001</v>
      </c>
      <c r="G1751" s="2" t="s">
        <v>195</v>
      </c>
      <c r="H1751" s="4">
        <v>10890</v>
      </c>
      <c r="I1751" s="4">
        <v>0</v>
      </c>
      <c r="J1751" s="4">
        <v>10890</v>
      </c>
      <c r="K1751" s="4">
        <v>10890</v>
      </c>
      <c r="L1751" s="4">
        <v>10890</v>
      </c>
      <c r="M1751" s="4">
        <v>10890</v>
      </c>
      <c r="N1751" s="4">
        <v>0</v>
      </c>
      <c r="O1751" s="4">
        <v>0</v>
      </c>
      <c r="P1751">
        <f>INDEX(Full1!J:J,MATCH(F1751,Full1!D:D,0))</f>
        <v>10890</v>
      </c>
      <c r="Q1751" s="6">
        <f t="shared" si="55"/>
        <v>0</v>
      </c>
    </row>
    <row r="1752" spans="1:17" hidden="1" x14ac:dyDescent="0.25">
      <c r="A1752" s="2">
        <v>8</v>
      </c>
      <c r="B1752" s="2">
        <v>32702</v>
      </c>
      <c r="C1752" s="2" t="s">
        <v>505</v>
      </c>
      <c r="D1752" s="2">
        <v>2200001</v>
      </c>
      <c r="E1752" s="2" t="s">
        <v>505</v>
      </c>
      <c r="F1752" s="2" t="str">
        <f t="shared" si="54"/>
        <v>8327022200001</v>
      </c>
      <c r="G1752" s="2" t="s">
        <v>37</v>
      </c>
      <c r="H1752" s="4">
        <v>400</v>
      </c>
      <c r="I1752" s="4">
        <v>0</v>
      </c>
      <c r="J1752" s="4">
        <v>400</v>
      </c>
      <c r="K1752" s="4">
        <v>224.57</v>
      </c>
      <c r="L1752" s="4">
        <v>83.35</v>
      </c>
      <c r="M1752" s="4">
        <v>83.35</v>
      </c>
      <c r="N1752" s="4">
        <v>0</v>
      </c>
      <c r="O1752" s="4">
        <v>316.64999999999998</v>
      </c>
      <c r="P1752">
        <f>INDEX(Full1!J:J,MATCH(F1752,Full1!D:D,0))</f>
        <v>83.35</v>
      </c>
      <c r="Q1752" s="6">
        <f t="shared" si="55"/>
        <v>0</v>
      </c>
    </row>
    <row r="1753" spans="1:17" hidden="1" x14ac:dyDescent="0.25">
      <c r="A1753" s="2">
        <v>8</v>
      </c>
      <c r="B1753" s="2">
        <v>32702</v>
      </c>
      <c r="C1753" s="2" t="s">
        <v>505</v>
      </c>
      <c r="D1753" s="2">
        <v>2210501</v>
      </c>
      <c r="E1753" s="2" t="s">
        <v>505</v>
      </c>
      <c r="F1753" s="2" t="str">
        <f t="shared" si="54"/>
        <v>8327022210501</v>
      </c>
      <c r="G1753" s="2" t="s">
        <v>108</v>
      </c>
      <c r="H1753" s="4">
        <v>100</v>
      </c>
      <c r="I1753" s="4">
        <v>0</v>
      </c>
      <c r="J1753" s="4">
        <v>100</v>
      </c>
      <c r="K1753" s="4">
        <v>75.510000000000005</v>
      </c>
      <c r="L1753" s="4">
        <v>75.510000000000005</v>
      </c>
      <c r="M1753" s="4">
        <v>75.510000000000005</v>
      </c>
      <c r="N1753" s="4">
        <v>0</v>
      </c>
      <c r="O1753" s="4">
        <v>24.49</v>
      </c>
      <c r="P1753">
        <f>INDEX(Full1!J:J,MATCH(F1753,Full1!D:D,0))</f>
        <v>75.510000000000005</v>
      </c>
      <c r="Q1753" s="6">
        <f t="shared" si="55"/>
        <v>0</v>
      </c>
    </row>
    <row r="1754" spans="1:17" hidden="1" x14ac:dyDescent="0.25">
      <c r="A1754" s="2">
        <v>8</v>
      </c>
      <c r="B1754" s="2">
        <v>32702</v>
      </c>
      <c r="C1754" s="2" t="s">
        <v>505</v>
      </c>
      <c r="D1754" s="2">
        <v>2211001</v>
      </c>
      <c r="E1754" s="2" t="s">
        <v>505</v>
      </c>
      <c r="F1754" s="2" t="str">
        <f t="shared" si="54"/>
        <v>8327022211001</v>
      </c>
      <c r="G1754" s="2" t="s">
        <v>76</v>
      </c>
      <c r="H1754" s="4">
        <v>102.43</v>
      </c>
      <c r="I1754" s="4">
        <v>0</v>
      </c>
      <c r="J1754" s="4">
        <v>102.43</v>
      </c>
      <c r="K1754" s="4">
        <v>0</v>
      </c>
      <c r="L1754" s="4">
        <v>0</v>
      </c>
      <c r="M1754" s="4">
        <v>0</v>
      </c>
      <c r="N1754" s="4">
        <v>0</v>
      </c>
      <c r="O1754" s="4">
        <v>102.43</v>
      </c>
      <c r="P1754">
        <f>INDEX(Full1!J:J,MATCH(F1754,Full1!D:D,0))</f>
        <v>0</v>
      </c>
      <c r="Q1754" s="6">
        <f t="shared" si="55"/>
        <v>0</v>
      </c>
    </row>
    <row r="1755" spans="1:17" hidden="1" x14ac:dyDescent="0.25">
      <c r="A1755" s="2">
        <v>8</v>
      </c>
      <c r="B1755" s="2">
        <v>32702</v>
      </c>
      <c r="C1755" s="2" t="s">
        <v>505</v>
      </c>
      <c r="D1755" s="2">
        <v>2219905</v>
      </c>
      <c r="E1755" s="2" t="s">
        <v>505</v>
      </c>
      <c r="F1755" s="2" t="str">
        <f t="shared" si="54"/>
        <v>8327022219905</v>
      </c>
      <c r="G1755" s="2" t="s">
        <v>77</v>
      </c>
      <c r="H1755" s="4">
        <v>300</v>
      </c>
      <c r="I1755" s="4">
        <v>0</v>
      </c>
      <c r="J1755" s="4">
        <v>300</v>
      </c>
      <c r="K1755" s="4">
        <v>0</v>
      </c>
      <c r="L1755" s="4">
        <v>0</v>
      </c>
      <c r="M1755" s="4">
        <v>0</v>
      </c>
      <c r="N1755" s="4">
        <v>0</v>
      </c>
      <c r="O1755" s="4">
        <v>300</v>
      </c>
      <c r="P1755">
        <f>INDEX(Full1!J:J,MATCH(F1755,Full1!D:D,0))</f>
        <v>0</v>
      </c>
      <c r="Q1755" s="6">
        <f t="shared" si="55"/>
        <v>0</v>
      </c>
    </row>
    <row r="1756" spans="1:17" hidden="1" x14ac:dyDescent="0.25">
      <c r="A1756" s="2">
        <v>8</v>
      </c>
      <c r="B1756" s="2">
        <v>32702</v>
      </c>
      <c r="C1756" s="2" t="s">
        <v>505</v>
      </c>
      <c r="D1756" s="2">
        <v>2240001</v>
      </c>
      <c r="E1756" s="2" t="s">
        <v>505</v>
      </c>
      <c r="F1756" s="2" t="str">
        <f t="shared" si="54"/>
        <v>8327022240001</v>
      </c>
      <c r="G1756" s="2" t="s">
        <v>96</v>
      </c>
      <c r="H1756" s="4">
        <v>350</v>
      </c>
      <c r="I1756" s="4">
        <v>0</v>
      </c>
      <c r="J1756" s="4">
        <v>350</v>
      </c>
      <c r="K1756" s="4">
        <v>0</v>
      </c>
      <c r="L1756" s="4">
        <v>0</v>
      </c>
      <c r="M1756" s="4">
        <v>0</v>
      </c>
      <c r="N1756" s="4">
        <v>0</v>
      </c>
      <c r="O1756" s="4">
        <v>350</v>
      </c>
      <c r="P1756">
        <f>INDEX(Full1!J:J,MATCH(F1756,Full1!D:D,0))</f>
        <v>0</v>
      </c>
      <c r="Q1756" s="6">
        <f t="shared" si="55"/>
        <v>0</v>
      </c>
    </row>
    <row r="1757" spans="1:17" hidden="1" x14ac:dyDescent="0.25">
      <c r="A1757" s="2">
        <v>8</v>
      </c>
      <c r="B1757" s="2">
        <v>32702</v>
      </c>
      <c r="C1757" s="2" t="s">
        <v>505</v>
      </c>
      <c r="D1757" s="2">
        <v>2260201</v>
      </c>
      <c r="E1757" s="2" t="s">
        <v>505</v>
      </c>
      <c r="F1757" s="2" t="str">
        <f t="shared" si="54"/>
        <v>8327022260201</v>
      </c>
      <c r="G1757" s="2" t="s">
        <v>62</v>
      </c>
      <c r="H1757" s="4">
        <v>250</v>
      </c>
      <c r="I1757" s="4">
        <v>0</v>
      </c>
      <c r="J1757" s="4">
        <v>250</v>
      </c>
      <c r="K1757" s="4">
        <v>1093.6099999999999</v>
      </c>
      <c r="L1757" s="4">
        <v>1093.6099999999999</v>
      </c>
      <c r="M1757" s="4">
        <v>1093.6099999999999</v>
      </c>
      <c r="N1757" s="4">
        <v>0</v>
      </c>
      <c r="O1757" s="4">
        <v>-843.61</v>
      </c>
      <c r="P1757">
        <f>INDEX(Full1!J:J,MATCH(F1757,Full1!D:D,0))</f>
        <v>1093.6099999999999</v>
      </c>
      <c r="Q1757" s="6">
        <f t="shared" si="55"/>
        <v>0</v>
      </c>
    </row>
    <row r="1758" spans="1:17" hidden="1" x14ac:dyDescent="0.25">
      <c r="A1758" s="2">
        <v>8</v>
      </c>
      <c r="B1758" s="2">
        <v>32702</v>
      </c>
      <c r="C1758" s="2" t="s">
        <v>505</v>
      </c>
      <c r="D1758" s="2">
        <v>2269900</v>
      </c>
      <c r="E1758" s="2" t="s">
        <v>505</v>
      </c>
      <c r="F1758" s="2" t="str">
        <f t="shared" si="54"/>
        <v>8327022269900</v>
      </c>
      <c r="G1758" s="2" t="s">
        <v>65</v>
      </c>
      <c r="H1758" s="4">
        <v>600</v>
      </c>
      <c r="I1758" s="4">
        <v>0</v>
      </c>
      <c r="J1758" s="4">
        <v>600</v>
      </c>
      <c r="K1758" s="4">
        <v>4541.96</v>
      </c>
      <c r="L1758" s="4">
        <v>4541.96</v>
      </c>
      <c r="M1758" s="4">
        <v>4541.96</v>
      </c>
      <c r="N1758" s="4">
        <v>0</v>
      </c>
      <c r="O1758" s="4">
        <v>-3941.96</v>
      </c>
      <c r="P1758">
        <f>INDEX(Full1!J:J,MATCH(F1758,Full1!D:D,0))</f>
        <v>4541.96</v>
      </c>
      <c r="Q1758" s="6">
        <f t="shared" si="55"/>
        <v>0</v>
      </c>
    </row>
    <row r="1759" spans="1:17" hidden="1" x14ac:dyDescent="0.25">
      <c r="A1759" s="2">
        <v>8</v>
      </c>
      <c r="B1759" s="2">
        <v>32702</v>
      </c>
      <c r="C1759" s="2" t="s">
        <v>505</v>
      </c>
      <c r="D1759" s="2">
        <v>2269909</v>
      </c>
      <c r="E1759" s="2" t="s">
        <v>505</v>
      </c>
      <c r="F1759" s="2" t="str">
        <f t="shared" si="54"/>
        <v>8327022269909</v>
      </c>
      <c r="G1759" s="2" t="s">
        <v>402</v>
      </c>
      <c r="H1759" s="4">
        <v>16000</v>
      </c>
      <c r="I1759" s="4">
        <v>0</v>
      </c>
      <c r="J1759" s="4">
        <v>16000</v>
      </c>
      <c r="K1759" s="4">
        <v>17151.11</v>
      </c>
      <c r="L1759" s="4">
        <v>17151.11</v>
      </c>
      <c r="M1759" s="4">
        <v>17151.11</v>
      </c>
      <c r="N1759" s="4">
        <v>0</v>
      </c>
      <c r="O1759" s="4">
        <v>-1151.1099999999999</v>
      </c>
      <c r="P1759">
        <f>INDEX(Full1!J:J,MATCH(F1759,Full1!D:D,0))</f>
        <v>17151.11</v>
      </c>
      <c r="Q1759" s="6">
        <f t="shared" si="55"/>
        <v>0</v>
      </c>
    </row>
    <row r="1760" spans="1:17" hidden="1" x14ac:dyDescent="0.25">
      <c r="A1760" s="2">
        <v>8</v>
      </c>
      <c r="B1760" s="2">
        <v>32702</v>
      </c>
      <c r="C1760" s="2" t="s">
        <v>505</v>
      </c>
      <c r="D1760" s="2">
        <v>2269917</v>
      </c>
      <c r="E1760" s="2" t="s">
        <v>505</v>
      </c>
      <c r="F1760" s="2" t="str">
        <f t="shared" si="54"/>
        <v>8327022269917</v>
      </c>
      <c r="G1760" s="2" t="s">
        <v>403</v>
      </c>
      <c r="H1760" s="4">
        <v>6000</v>
      </c>
      <c r="I1760" s="4">
        <v>0</v>
      </c>
      <c r="J1760" s="4">
        <v>6000</v>
      </c>
      <c r="K1760" s="4">
        <v>8791.3700000000008</v>
      </c>
      <c r="L1760" s="4">
        <v>8791.3700000000008</v>
      </c>
      <c r="M1760" s="4">
        <v>8791.3700000000008</v>
      </c>
      <c r="N1760" s="4">
        <v>0</v>
      </c>
      <c r="O1760" s="4">
        <v>-2791.37</v>
      </c>
      <c r="P1760">
        <f>INDEX(Full1!J:J,MATCH(F1760,Full1!D:D,0))</f>
        <v>8791.3700000000008</v>
      </c>
      <c r="Q1760" s="6">
        <f t="shared" si="55"/>
        <v>0</v>
      </c>
    </row>
    <row r="1761" spans="1:17" hidden="1" x14ac:dyDescent="0.25">
      <c r="A1761" s="2">
        <v>8</v>
      </c>
      <c r="B1761" s="2">
        <v>32702</v>
      </c>
      <c r="C1761" s="2" t="s">
        <v>505</v>
      </c>
      <c r="D1761" s="2">
        <v>2269920</v>
      </c>
      <c r="E1761" s="2" t="s">
        <v>505</v>
      </c>
      <c r="F1761" s="2" t="str">
        <f t="shared" si="54"/>
        <v>8327022269920</v>
      </c>
      <c r="G1761" s="2" t="s">
        <v>404</v>
      </c>
      <c r="H1761" s="4">
        <v>2500</v>
      </c>
      <c r="I1761" s="4">
        <v>0</v>
      </c>
      <c r="J1761" s="4">
        <v>2500</v>
      </c>
      <c r="K1761" s="4">
        <v>0</v>
      </c>
      <c r="L1761" s="4">
        <v>0</v>
      </c>
      <c r="M1761" s="4">
        <v>0</v>
      </c>
      <c r="N1761" s="4">
        <v>0</v>
      </c>
      <c r="O1761" s="4">
        <v>2500</v>
      </c>
      <c r="P1761">
        <f>INDEX(Full1!J:J,MATCH(F1761,Full1!D:D,0))</f>
        <v>0</v>
      </c>
      <c r="Q1761" s="6">
        <f t="shared" si="55"/>
        <v>0</v>
      </c>
    </row>
    <row r="1762" spans="1:17" hidden="1" x14ac:dyDescent="0.25">
      <c r="A1762" s="2">
        <v>8</v>
      </c>
      <c r="B1762" s="2">
        <v>32702</v>
      </c>
      <c r="C1762" s="2" t="s">
        <v>505</v>
      </c>
      <c r="D1762" s="2">
        <v>2269927</v>
      </c>
      <c r="E1762" s="2" t="s">
        <v>505</v>
      </c>
      <c r="F1762" s="2" t="str">
        <f t="shared" si="54"/>
        <v>8327022269927</v>
      </c>
      <c r="G1762" s="2" t="s">
        <v>405</v>
      </c>
      <c r="H1762" s="4">
        <v>2000</v>
      </c>
      <c r="I1762" s="4">
        <v>0</v>
      </c>
      <c r="J1762" s="4">
        <v>2000</v>
      </c>
      <c r="K1762" s="4">
        <v>0</v>
      </c>
      <c r="L1762" s="4">
        <v>0</v>
      </c>
      <c r="M1762" s="4">
        <v>0</v>
      </c>
      <c r="N1762" s="4">
        <v>0</v>
      </c>
      <c r="O1762" s="4">
        <v>2000</v>
      </c>
      <c r="P1762">
        <f>INDEX(Full1!J:J,MATCH(F1762,Full1!D:D,0))</f>
        <v>0</v>
      </c>
      <c r="Q1762" s="6">
        <f t="shared" si="55"/>
        <v>0</v>
      </c>
    </row>
    <row r="1763" spans="1:17" hidden="1" x14ac:dyDescent="0.25">
      <c r="A1763" s="2">
        <v>8</v>
      </c>
      <c r="B1763" s="2">
        <v>32702</v>
      </c>
      <c r="C1763" s="2" t="s">
        <v>505</v>
      </c>
      <c r="D1763" s="2">
        <v>2269942</v>
      </c>
      <c r="E1763" s="2" t="s">
        <v>505</v>
      </c>
      <c r="F1763" s="2" t="str">
        <f t="shared" si="54"/>
        <v>8327022269942</v>
      </c>
      <c r="G1763" s="2" t="s">
        <v>406</v>
      </c>
      <c r="H1763" s="4">
        <v>0</v>
      </c>
      <c r="I1763" s="4">
        <v>20000</v>
      </c>
      <c r="J1763" s="4">
        <v>20000</v>
      </c>
      <c r="K1763" s="4">
        <v>20000</v>
      </c>
      <c r="L1763" s="4">
        <v>20000</v>
      </c>
      <c r="M1763" s="4">
        <v>20000</v>
      </c>
      <c r="N1763" s="4">
        <v>0</v>
      </c>
      <c r="O1763" s="4">
        <v>0</v>
      </c>
      <c r="P1763">
        <f>INDEX(Full1!J:J,MATCH(F1763,Full1!D:D,0))</f>
        <v>20000</v>
      </c>
      <c r="Q1763" s="6">
        <f t="shared" si="55"/>
        <v>0</v>
      </c>
    </row>
    <row r="1764" spans="1:17" hidden="1" x14ac:dyDescent="0.25">
      <c r="A1764" s="2">
        <v>8</v>
      </c>
      <c r="B1764" s="2">
        <v>32702</v>
      </c>
      <c r="C1764" s="2" t="s">
        <v>505</v>
      </c>
      <c r="D1764" s="2">
        <v>2279927</v>
      </c>
      <c r="E1764" s="2" t="s">
        <v>505</v>
      </c>
      <c r="F1764" s="2" t="str">
        <f t="shared" si="54"/>
        <v>8327022279927</v>
      </c>
      <c r="G1764" s="2" t="s">
        <v>293</v>
      </c>
      <c r="H1764" s="4">
        <v>6000</v>
      </c>
      <c r="I1764" s="4">
        <v>0</v>
      </c>
      <c r="J1764" s="4">
        <v>6000</v>
      </c>
      <c r="K1764" s="4">
        <v>1321.11</v>
      </c>
      <c r="L1764" s="4">
        <v>1321.11</v>
      </c>
      <c r="M1764" s="4">
        <v>1321.11</v>
      </c>
      <c r="N1764" s="4">
        <v>0</v>
      </c>
      <c r="O1764" s="4">
        <v>4678.8900000000003</v>
      </c>
      <c r="P1764">
        <f>INDEX(Full1!J:J,MATCH(F1764,Full1!D:D,0))</f>
        <v>1321.11</v>
      </c>
      <c r="Q1764" s="6">
        <f t="shared" si="55"/>
        <v>0</v>
      </c>
    </row>
    <row r="1765" spans="1:17" hidden="1" x14ac:dyDescent="0.25">
      <c r="A1765" s="2">
        <v>8</v>
      </c>
      <c r="B1765" s="2">
        <v>32702</v>
      </c>
      <c r="C1765" s="2" t="s">
        <v>505</v>
      </c>
      <c r="D1765" s="2">
        <v>2279957</v>
      </c>
      <c r="E1765" s="2" t="s">
        <v>505</v>
      </c>
      <c r="F1765" s="2" t="str">
        <f t="shared" si="54"/>
        <v>8327022279957</v>
      </c>
      <c r="G1765" s="2" t="s">
        <v>407</v>
      </c>
      <c r="H1765" s="4">
        <v>15241.28</v>
      </c>
      <c r="I1765" s="4">
        <v>4911.8500000000004</v>
      </c>
      <c r="J1765" s="4">
        <v>20153.13</v>
      </c>
      <c r="K1765" s="4">
        <v>20903.439999999999</v>
      </c>
      <c r="L1765" s="4">
        <v>20685.14</v>
      </c>
      <c r="M1765" s="4">
        <v>20685.14</v>
      </c>
      <c r="N1765" s="4">
        <v>0</v>
      </c>
      <c r="O1765" s="4">
        <v>-532.01</v>
      </c>
      <c r="P1765">
        <f>INDEX(Full1!J:J,MATCH(F1765,Full1!D:D,0))</f>
        <v>20685.14</v>
      </c>
      <c r="Q1765" s="6">
        <f t="shared" si="55"/>
        <v>0</v>
      </c>
    </row>
    <row r="1766" spans="1:17" hidden="1" x14ac:dyDescent="0.25">
      <c r="A1766" s="2">
        <v>8</v>
      </c>
      <c r="B1766" s="2">
        <v>32702</v>
      </c>
      <c r="C1766" s="2" t="s">
        <v>505</v>
      </c>
      <c r="D1766" s="2">
        <v>2279967</v>
      </c>
      <c r="E1766" s="2" t="s">
        <v>505</v>
      </c>
      <c r="F1766" s="2" t="str">
        <f t="shared" si="54"/>
        <v>8327022279967</v>
      </c>
      <c r="G1766" s="2" t="s">
        <v>408</v>
      </c>
      <c r="H1766" s="4">
        <v>3309.6</v>
      </c>
      <c r="I1766" s="4">
        <v>0</v>
      </c>
      <c r="J1766" s="4">
        <v>3309.6</v>
      </c>
      <c r="K1766" s="4">
        <v>6630</v>
      </c>
      <c r="L1766" s="4">
        <v>6630</v>
      </c>
      <c r="M1766" s="4">
        <v>6630</v>
      </c>
      <c r="N1766" s="4">
        <v>0</v>
      </c>
      <c r="O1766" s="4">
        <v>-3320.4</v>
      </c>
      <c r="P1766">
        <f>INDEX(Full1!J:J,MATCH(F1766,Full1!D:D,0))</f>
        <v>6630</v>
      </c>
      <c r="Q1766" s="6">
        <f t="shared" si="55"/>
        <v>0</v>
      </c>
    </row>
    <row r="1767" spans="1:17" hidden="1" x14ac:dyDescent="0.25">
      <c r="A1767" s="2">
        <v>8</v>
      </c>
      <c r="B1767" s="2">
        <v>32702</v>
      </c>
      <c r="C1767" s="2" t="s">
        <v>505</v>
      </c>
      <c r="D1767" s="2">
        <v>2302000</v>
      </c>
      <c r="E1767" s="2" t="s">
        <v>505</v>
      </c>
      <c r="F1767" s="2" t="str">
        <f t="shared" si="54"/>
        <v>8327022302000</v>
      </c>
      <c r="G1767" s="2" t="s">
        <v>72</v>
      </c>
      <c r="H1767" s="4">
        <v>50</v>
      </c>
      <c r="I1767" s="4">
        <v>0</v>
      </c>
      <c r="J1767" s="4">
        <v>50</v>
      </c>
      <c r="K1767" s="4">
        <v>1.35</v>
      </c>
      <c r="L1767" s="4">
        <v>1.35</v>
      </c>
      <c r="M1767" s="4">
        <v>1.35</v>
      </c>
      <c r="N1767" s="4">
        <v>0</v>
      </c>
      <c r="O1767" s="4">
        <v>48.65</v>
      </c>
      <c r="P1767">
        <f>INDEX(Full1!J:J,MATCH(F1767,Full1!D:D,0))</f>
        <v>1.35</v>
      </c>
      <c r="Q1767" s="6">
        <f t="shared" si="55"/>
        <v>0</v>
      </c>
    </row>
    <row r="1768" spans="1:17" hidden="1" x14ac:dyDescent="0.25">
      <c r="A1768" s="2">
        <v>8</v>
      </c>
      <c r="B1768" s="2">
        <v>32702</v>
      </c>
      <c r="C1768" s="2" t="s">
        <v>505</v>
      </c>
      <c r="D1768" s="2">
        <v>2312000</v>
      </c>
      <c r="E1768" s="2" t="s">
        <v>505</v>
      </c>
      <c r="F1768" s="2" t="str">
        <f t="shared" si="54"/>
        <v>8327022312000</v>
      </c>
      <c r="G1768" s="2" t="s">
        <v>73</v>
      </c>
      <c r="H1768" s="4">
        <v>50</v>
      </c>
      <c r="I1768" s="4">
        <v>0</v>
      </c>
      <c r="J1768" s="4">
        <v>50</v>
      </c>
      <c r="K1768" s="4">
        <v>124.5</v>
      </c>
      <c r="L1768" s="4">
        <v>124.5</v>
      </c>
      <c r="M1768" s="4">
        <v>124.5</v>
      </c>
      <c r="N1768" s="4">
        <v>0</v>
      </c>
      <c r="O1768" s="4">
        <v>-74.5</v>
      </c>
      <c r="P1768">
        <f>INDEX(Full1!J:J,MATCH(F1768,Full1!D:D,0))</f>
        <v>124.5</v>
      </c>
      <c r="Q1768" s="6">
        <f t="shared" si="55"/>
        <v>0</v>
      </c>
    </row>
    <row r="1769" spans="1:17" hidden="1" x14ac:dyDescent="0.25">
      <c r="A1769" s="2">
        <v>8</v>
      </c>
      <c r="B1769" s="2">
        <v>32702</v>
      </c>
      <c r="C1769" s="2" t="s">
        <v>505</v>
      </c>
      <c r="D1769" s="2">
        <v>2400000</v>
      </c>
      <c r="E1769" s="2" t="s">
        <v>505</v>
      </c>
      <c r="F1769" s="2" t="str">
        <f t="shared" si="54"/>
        <v>8327022400000</v>
      </c>
      <c r="G1769" s="2" t="s">
        <v>84</v>
      </c>
      <c r="H1769" s="4">
        <v>2500</v>
      </c>
      <c r="I1769" s="4">
        <v>0</v>
      </c>
      <c r="J1769" s="4">
        <v>2500</v>
      </c>
      <c r="K1769" s="4">
        <v>2630.01</v>
      </c>
      <c r="L1769" s="4">
        <v>2630.01</v>
      </c>
      <c r="M1769" s="4">
        <v>2630.01</v>
      </c>
      <c r="N1769" s="4">
        <v>0</v>
      </c>
      <c r="O1769" s="4">
        <v>-130.01</v>
      </c>
      <c r="P1769">
        <f>INDEX(Full1!J:J,MATCH(F1769,Full1!D:D,0))</f>
        <v>2630.01</v>
      </c>
      <c r="Q1769" s="6">
        <f t="shared" si="55"/>
        <v>0</v>
      </c>
    </row>
    <row r="1770" spans="1:17" hidden="1" x14ac:dyDescent="0.25">
      <c r="A1770" s="2">
        <v>8</v>
      </c>
      <c r="B1770" s="2">
        <v>32702</v>
      </c>
      <c r="C1770" s="2" t="s">
        <v>507</v>
      </c>
      <c r="D1770" s="2">
        <v>4800023</v>
      </c>
      <c r="E1770" s="2" t="s">
        <v>507</v>
      </c>
      <c r="F1770" s="2" t="str">
        <f t="shared" si="54"/>
        <v>8327024800023</v>
      </c>
      <c r="G1770" s="2" t="s">
        <v>409</v>
      </c>
      <c r="H1770" s="4">
        <v>800</v>
      </c>
      <c r="I1770" s="4">
        <v>0</v>
      </c>
      <c r="J1770" s="4">
        <v>800</v>
      </c>
      <c r="K1770" s="4">
        <v>0</v>
      </c>
      <c r="L1770" s="4">
        <v>0</v>
      </c>
      <c r="M1770" s="4">
        <v>0</v>
      </c>
      <c r="N1770" s="4">
        <v>0</v>
      </c>
      <c r="O1770" s="4">
        <v>800</v>
      </c>
      <c r="P1770">
        <f>INDEX(Full1!J:J,MATCH(F1770,Full1!D:D,0))</f>
        <v>0</v>
      </c>
      <c r="Q1770" s="6">
        <f t="shared" si="55"/>
        <v>0</v>
      </c>
    </row>
    <row r="1771" spans="1:17" hidden="1" x14ac:dyDescent="0.25">
      <c r="A1771" s="2">
        <v>8</v>
      </c>
      <c r="B1771" s="2">
        <v>32702</v>
      </c>
      <c r="C1771" s="2" t="s">
        <v>507</v>
      </c>
      <c r="D1771" s="2">
        <v>4800127</v>
      </c>
      <c r="E1771" s="2" t="s">
        <v>507</v>
      </c>
      <c r="F1771" s="2" t="str">
        <f t="shared" si="54"/>
        <v>8327024800127</v>
      </c>
      <c r="G1771" s="2" t="s">
        <v>410</v>
      </c>
      <c r="H1771" s="4">
        <v>250</v>
      </c>
      <c r="I1771" s="4">
        <v>0</v>
      </c>
      <c r="J1771" s="4">
        <v>250</v>
      </c>
      <c r="K1771" s="4">
        <v>0</v>
      </c>
      <c r="L1771" s="4">
        <v>0</v>
      </c>
      <c r="M1771" s="4">
        <v>0</v>
      </c>
      <c r="N1771" s="4">
        <v>0</v>
      </c>
      <c r="O1771" s="4">
        <v>250</v>
      </c>
      <c r="P1771">
        <f>INDEX(Full1!J:J,MATCH(F1771,Full1!D:D,0))</f>
        <v>0</v>
      </c>
      <c r="Q1771" s="6">
        <f t="shared" si="55"/>
        <v>0</v>
      </c>
    </row>
    <row r="1772" spans="1:17" hidden="1" x14ac:dyDescent="0.25">
      <c r="A1772" s="2">
        <v>8</v>
      </c>
      <c r="B1772" s="2">
        <v>32702</v>
      </c>
      <c r="C1772" s="2" t="s">
        <v>507</v>
      </c>
      <c r="D1772" s="2">
        <v>4800153</v>
      </c>
      <c r="E1772" s="2" t="s">
        <v>507</v>
      </c>
      <c r="F1772" s="2" t="str">
        <f t="shared" si="54"/>
        <v>8327024800153</v>
      </c>
      <c r="G1772" s="2" t="s">
        <v>411</v>
      </c>
      <c r="H1772" s="4">
        <v>250</v>
      </c>
      <c r="I1772" s="4">
        <v>0</v>
      </c>
      <c r="J1772" s="4">
        <v>250</v>
      </c>
      <c r="K1772" s="4">
        <v>0</v>
      </c>
      <c r="L1772" s="4">
        <v>0</v>
      </c>
      <c r="M1772" s="4">
        <v>0</v>
      </c>
      <c r="N1772" s="4">
        <v>0</v>
      </c>
      <c r="O1772" s="4">
        <v>250</v>
      </c>
      <c r="P1772">
        <f>INDEX(Full1!J:J,MATCH(F1772,Full1!D:D,0))</f>
        <v>0</v>
      </c>
      <c r="Q1772" s="6">
        <f t="shared" si="55"/>
        <v>0</v>
      </c>
    </row>
    <row r="1773" spans="1:17" hidden="1" x14ac:dyDescent="0.25">
      <c r="A1773" s="2">
        <v>8</v>
      </c>
      <c r="B1773" s="2">
        <v>32702</v>
      </c>
      <c r="C1773" s="2" t="s">
        <v>507</v>
      </c>
      <c r="D1773" s="2">
        <v>4800158</v>
      </c>
      <c r="E1773" s="2" t="s">
        <v>507</v>
      </c>
      <c r="F1773" s="2" t="str">
        <f t="shared" si="54"/>
        <v>8327024800158</v>
      </c>
      <c r="G1773" s="2" t="s">
        <v>412</v>
      </c>
      <c r="H1773" s="4">
        <v>300</v>
      </c>
      <c r="I1773" s="4">
        <v>300</v>
      </c>
      <c r="J1773" s="4">
        <v>600</v>
      </c>
      <c r="K1773" s="4">
        <v>300</v>
      </c>
      <c r="L1773" s="4">
        <v>300</v>
      </c>
      <c r="M1773" s="4">
        <v>300</v>
      </c>
      <c r="N1773" s="4">
        <v>0</v>
      </c>
      <c r="O1773" s="4">
        <v>300</v>
      </c>
      <c r="P1773">
        <f>INDEX(Full1!J:J,MATCH(F1773,Full1!D:D,0))</f>
        <v>300</v>
      </c>
      <c r="Q1773" s="6">
        <f t="shared" si="55"/>
        <v>0</v>
      </c>
    </row>
    <row r="1774" spans="1:17" hidden="1" x14ac:dyDescent="0.25">
      <c r="A1774" s="2">
        <v>9</v>
      </c>
      <c r="B1774" s="2">
        <v>34000</v>
      </c>
      <c r="C1774" s="2" t="s">
        <v>505</v>
      </c>
      <c r="D1774" s="2">
        <v>2020002</v>
      </c>
      <c r="E1774" s="2" t="s">
        <v>505</v>
      </c>
      <c r="F1774" s="2" t="str">
        <f t="shared" si="54"/>
        <v>9340002020002</v>
      </c>
      <c r="G1774" s="2" t="s">
        <v>139</v>
      </c>
      <c r="H1774" s="4">
        <v>12729.86</v>
      </c>
      <c r="I1774" s="4">
        <v>0</v>
      </c>
      <c r="J1774" s="4">
        <v>12729.86</v>
      </c>
      <c r="K1774" s="4">
        <v>12729.86</v>
      </c>
      <c r="L1774" s="4">
        <v>11669.02</v>
      </c>
      <c r="M1774" s="4">
        <v>11669.02</v>
      </c>
      <c r="N1774" s="4">
        <v>0</v>
      </c>
      <c r="O1774" s="4">
        <v>1060.8399999999999</v>
      </c>
      <c r="P1774">
        <f>INDEX(Full1!J:J,MATCH(F1774,Full1!D:D,0))</f>
        <v>11669.02</v>
      </c>
      <c r="Q1774" s="6">
        <f t="shared" si="55"/>
        <v>0</v>
      </c>
    </row>
    <row r="1775" spans="1:17" hidden="1" x14ac:dyDescent="0.25">
      <c r="A1775" s="2">
        <v>9</v>
      </c>
      <c r="B1775" s="2">
        <v>34000</v>
      </c>
      <c r="C1775" s="2" t="s">
        <v>505</v>
      </c>
      <c r="D1775" s="2">
        <v>2200001</v>
      </c>
      <c r="E1775" s="2" t="s">
        <v>505</v>
      </c>
      <c r="F1775" s="2" t="str">
        <f t="shared" si="54"/>
        <v>9340002200001</v>
      </c>
      <c r="G1775" s="2" t="s">
        <v>37</v>
      </c>
      <c r="H1775" s="4">
        <v>1500</v>
      </c>
      <c r="I1775" s="4">
        <v>0</v>
      </c>
      <c r="J1775" s="4">
        <v>1500</v>
      </c>
      <c r="K1775" s="4">
        <v>671.9</v>
      </c>
      <c r="L1775" s="4">
        <v>171.9</v>
      </c>
      <c r="M1775" s="4">
        <v>171.9</v>
      </c>
      <c r="N1775" s="4">
        <v>0</v>
      </c>
      <c r="O1775" s="4">
        <v>1328.1</v>
      </c>
      <c r="P1775">
        <f>INDEX(Full1!J:J,MATCH(F1775,Full1!D:D,0))</f>
        <v>171.9</v>
      </c>
      <c r="Q1775" s="6">
        <f t="shared" si="55"/>
        <v>0</v>
      </c>
    </row>
    <row r="1776" spans="1:17" hidden="1" x14ac:dyDescent="0.25">
      <c r="A1776" s="2">
        <v>9</v>
      </c>
      <c r="B1776" s="2">
        <v>34000</v>
      </c>
      <c r="C1776" s="2" t="s">
        <v>505</v>
      </c>
      <c r="D1776" s="2">
        <v>2210401</v>
      </c>
      <c r="E1776" s="2" t="s">
        <v>505</v>
      </c>
      <c r="F1776" s="2" t="str">
        <f t="shared" si="54"/>
        <v>9340002210401</v>
      </c>
      <c r="G1776" s="2" t="s">
        <v>133</v>
      </c>
      <c r="H1776" s="4">
        <v>400</v>
      </c>
      <c r="I1776" s="4">
        <v>0</v>
      </c>
      <c r="J1776" s="4">
        <v>400</v>
      </c>
      <c r="K1776" s="4">
        <v>171.97</v>
      </c>
      <c r="L1776" s="4">
        <v>171.97</v>
      </c>
      <c r="M1776" s="4">
        <v>171.97</v>
      </c>
      <c r="N1776" s="4">
        <v>0</v>
      </c>
      <c r="O1776" s="4">
        <v>228.03</v>
      </c>
      <c r="P1776">
        <f>INDEX(Full1!J:J,MATCH(F1776,Full1!D:D,0))</f>
        <v>171.97</v>
      </c>
      <c r="Q1776" s="6">
        <f t="shared" si="55"/>
        <v>0</v>
      </c>
    </row>
    <row r="1777" spans="1:17" hidden="1" x14ac:dyDescent="0.25">
      <c r="A1777" s="2">
        <v>9</v>
      </c>
      <c r="B1777" s="2">
        <v>34000</v>
      </c>
      <c r="C1777" s="2" t="s">
        <v>505</v>
      </c>
      <c r="D1777" s="2">
        <v>2210501</v>
      </c>
      <c r="E1777" s="2" t="s">
        <v>505</v>
      </c>
      <c r="F1777" s="2" t="str">
        <f t="shared" si="54"/>
        <v>9340002210501</v>
      </c>
      <c r="G1777" s="2" t="s">
        <v>108</v>
      </c>
      <c r="H1777" s="4">
        <v>475</v>
      </c>
      <c r="I1777" s="4">
        <v>0</v>
      </c>
      <c r="J1777" s="4">
        <v>475</v>
      </c>
      <c r="K1777" s="4">
        <v>285.08</v>
      </c>
      <c r="L1777" s="4">
        <v>285.08</v>
      </c>
      <c r="M1777" s="4">
        <v>285.08</v>
      </c>
      <c r="N1777" s="4">
        <v>0</v>
      </c>
      <c r="O1777" s="4">
        <v>189.92</v>
      </c>
      <c r="P1777">
        <f>INDEX(Full1!J:J,MATCH(F1777,Full1!D:D,0))</f>
        <v>285.08</v>
      </c>
      <c r="Q1777" s="6">
        <f t="shared" si="55"/>
        <v>0</v>
      </c>
    </row>
    <row r="1778" spans="1:17" hidden="1" x14ac:dyDescent="0.25">
      <c r="A1778" s="2">
        <v>9</v>
      </c>
      <c r="B1778" s="2">
        <v>34000</v>
      </c>
      <c r="C1778" s="2" t="s">
        <v>505</v>
      </c>
      <c r="D1778" s="2">
        <v>2210601</v>
      </c>
      <c r="E1778" s="2" t="s">
        <v>505</v>
      </c>
      <c r="F1778" s="2" t="str">
        <f t="shared" si="54"/>
        <v>9340002210601</v>
      </c>
      <c r="G1778" s="2" t="s">
        <v>413</v>
      </c>
      <c r="H1778" s="4">
        <v>400</v>
      </c>
      <c r="I1778" s="4">
        <v>0</v>
      </c>
      <c r="J1778" s="4">
        <v>400</v>
      </c>
      <c r="K1778" s="4">
        <v>217</v>
      </c>
      <c r="L1778" s="4">
        <v>217</v>
      </c>
      <c r="M1778" s="4">
        <v>217</v>
      </c>
      <c r="N1778" s="4">
        <v>0</v>
      </c>
      <c r="O1778" s="4">
        <v>183</v>
      </c>
      <c r="P1778">
        <f>INDEX(Full1!J:J,MATCH(F1778,Full1!D:D,0))</f>
        <v>217</v>
      </c>
      <c r="Q1778" s="6">
        <f t="shared" si="55"/>
        <v>0</v>
      </c>
    </row>
    <row r="1779" spans="1:17" hidden="1" x14ac:dyDescent="0.25">
      <c r="A1779" s="2">
        <v>9</v>
      </c>
      <c r="B1779" s="2">
        <v>34000</v>
      </c>
      <c r="C1779" s="2" t="s">
        <v>505</v>
      </c>
      <c r="D1779" s="2">
        <v>2219901</v>
      </c>
      <c r="E1779" s="2" t="s">
        <v>505</v>
      </c>
      <c r="F1779" s="2" t="str">
        <f t="shared" si="54"/>
        <v>9340002219901</v>
      </c>
      <c r="G1779" s="2" t="s">
        <v>414</v>
      </c>
      <c r="H1779" s="4">
        <v>0</v>
      </c>
      <c r="I1779" s="4">
        <v>0</v>
      </c>
      <c r="J1779" s="4">
        <v>0</v>
      </c>
      <c r="K1779" s="4">
        <v>665.5</v>
      </c>
      <c r="L1779" s="4">
        <v>665.5</v>
      </c>
      <c r="M1779" s="4">
        <v>665.5</v>
      </c>
      <c r="N1779" s="4">
        <v>0</v>
      </c>
      <c r="O1779" s="4">
        <v>-665.5</v>
      </c>
      <c r="P1779">
        <f>INDEX(Full1!J:J,MATCH(F1779,Full1!D:D,0))</f>
        <v>665.5</v>
      </c>
      <c r="Q1779" s="6">
        <f t="shared" si="55"/>
        <v>0</v>
      </c>
    </row>
    <row r="1780" spans="1:17" hidden="1" x14ac:dyDescent="0.25">
      <c r="A1780" s="2">
        <v>9</v>
      </c>
      <c r="B1780" s="2">
        <v>34000</v>
      </c>
      <c r="C1780" s="2" t="s">
        <v>505</v>
      </c>
      <c r="D1780" s="2">
        <v>2230001</v>
      </c>
      <c r="E1780" s="2" t="s">
        <v>505</v>
      </c>
      <c r="F1780" s="2" t="str">
        <f t="shared" si="54"/>
        <v>9340002230001</v>
      </c>
      <c r="G1780" s="2" t="s">
        <v>60</v>
      </c>
      <c r="H1780" s="4">
        <v>400</v>
      </c>
      <c r="I1780" s="4">
        <v>0</v>
      </c>
      <c r="J1780" s="4">
        <v>400</v>
      </c>
      <c r="K1780" s="4">
        <v>0</v>
      </c>
      <c r="L1780" s="4">
        <v>0</v>
      </c>
      <c r="M1780" s="4">
        <v>0</v>
      </c>
      <c r="N1780" s="4">
        <v>0</v>
      </c>
      <c r="O1780" s="4">
        <v>400</v>
      </c>
      <c r="P1780">
        <f>INDEX(Full1!J:J,MATCH(F1780,Full1!D:D,0))</f>
        <v>0</v>
      </c>
      <c r="Q1780" s="6">
        <f t="shared" si="55"/>
        <v>0</v>
      </c>
    </row>
    <row r="1781" spans="1:17" hidden="1" x14ac:dyDescent="0.25">
      <c r="A1781" s="2">
        <v>9</v>
      </c>
      <c r="B1781" s="2">
        <v>34000</v>
      </c>
      <c r="C1781" s="2" t="s">
        <v>505</v>
      </c>
      <c r="D1781" s="2">
        <v>2260101</v>
      </c>
      <c r="E1781" s="2" t="s">
        <v>505</v>
      </c>
      <c r="F1781" s="2" t="str">
        <f t="shared" si="54"/>
        <v>9340002260101</v>
      </c>
      <c r="G1781" s="2" t="s">
        <v>61</v>
      </c>
      <c r="H1781" s="4">
        <v>1500</v>
      </c>
      <c r="I1781" s="4">
        <v>0</v>
      </c>
      <c r="J1781" s="4">
        <v>1500</v>
      </c>
      <c r="K1781" s="4">
        <v>1333.18</v>
      </c>
      <c r="L1781" s="4">
        <v>1333.18</v>
      </c>
      <c r="M1781" s="4">
        <v>1333.18</v>
      </c>
      <c r="N1781" s="4">
        <v>0</v>
      </c>
      <c r="O1781" s="4">
        <v>166.82</v>
      </c>
      <c r="P1781">
        <f>INDEX(Full1!J:J,MATCH(F1781,Full1!D:D,0))</f>
        <v>1333.18</v>
      </c>
      <c r="Q1781" s="6">
        <f t="shared" si="55"/>
        <v>0</v>
      </c>
    </row>
    <row r="1782" spans="1:17" hidden="1" x14ac:dyDescent="0.25">
      <c r="A1782" s="2">
        <v>9</v>
      </c>
      <c r="B1782" s="2">
        <v>34000</v>
      </c>
      <c r="C1782" s="2" t="s">
        <v>505</v>
      </c>
      <c r="D1782" s="2">
        <v>2260201</v>
      </c>
      <c r="E1782" s="2" t="s">
        <v>505</v>
      </c>
      <c r="F1782" s="2" t="str">
        <f t="shared" si="54"/>
        <v>9340002260201</v>
      </c>
      <c r="G1782" s="2" t="s">
        <v>62</v>
      </c>
      <c r="H1782" s="4">
        <v>2500</v>
      </c>
      <c r="I1782" s="4">
        <v>0</v>
      </c>
      <c r="J1782" s="4">
        <v>2500</v>
      </c>
      <c r="K1782" s="4">
        <v>2421.69</v>
      </c>
      <c r="L1782" s="4">
        <v>2421.69</v>
      </c>
      <c r="M1782" s="4">
        <v>2421.69</v>
      </c>
      <c r="N1782" s="4">
        <v>0</v>
      </c>
      <c r="O1782" s="4">
        <v>78.31</v>
      </c>
      <c r="P1782">
        <f>INDEX(Full1!J:J,MATCH(F1782,Full1!D:D,0))</f>
        <v>2421.69</v>
      </c>
      <c r="Q1782" s="6">
        <f t="shared" si="55"/>
        <v>0</v>
      </c>
    </row>
    <row r="1783" spans="1:17" hidden="1" x14ac:dyDescent="0.25">
      <c r="A1783" s="2">
        <v>9</v>
      </c>
      <c r="B1783" s="2">
        <v>34000</v>
      </c>
      <c r="C1783" s="2" t="s">
        <v>505</v>
      </c>
      <c r="D1783" s="2">
        <v>2260901</v>
      </c>
      <c r="E1783" s="2" t="s">
        <v>505</v>
      </c>
      <c r="F1783" s="2" t="str">
        <f t="shared" si="54"/>
        <v>9340002260901</v>
      </c>
      <c r="G1783" s="2" t="s">
        <v>230</v>
      </c>
      <c r="H1783" s="4">
        <v>4500</v>
      </c>
      <c r="I1783" s="4">
        <v>0</v>
      </c>
      <c r="J1783" s="4">
        <v>4500</v>
      </c>
      <c r="K1783" s="4">
        <v>3430.28</v>
      </c>
      <c r="L1783" s="4">
        <v>3430.28</v>
      </c>
      <c r="M1783" s="4">
        <v>3430.28</v>
      </c>
      <c r="N1783" s="4">
        <v>0</v>
      </c>
      <c r="O1783" s="4">
        <v>1069.72</v>
      </c>
      <c r="P1783">
        <f>INDEX(Full1!J:J,MATCH(F1783,Full1!D:D,0))</f>
        <v>3430.28</v>
      </c>
      <c r="Q1783" s="6">
        <f t="shared" si="55"/>
        <v>0</v>
      </c>
    </row>
    <row r="1784" spans="1:17" hidden="1" x14ac:dyDescent="0.25">
      <c r="A1784" s="2">
        <v>9</v>
      </c>
      <c r="B1784" s="2">
        <v>34000</v>
      </c>
      <c r="C1784" s="2" t="s">
        <v>505</v>
      </c>
      <c r="D1784" s="2">
        <v>2269900</v>
      </c>
      <c r="E1784" s="2" t="s">
        <v>505</v>
      </c>
      <c r="F1784" s="2" t="str">
        <f t="shared" si="54"/>
        <v>9340002269900</v>
      </c>
      <c r="G1784" s="2" t="s">
        <v>65</v>
      </c>
      <c r="H1784" s="4">
        <v>9500</v>
      </c>
      <c r="I1784" s="4">
        <v>-5500</v>
      </c>
      <c r="J1784" s="4">
        <v>4000</v>
      </c>
      <c r="K1784" s="4">
        <v>0</v>
      </c>
      <c r="L1784" s="4">
        <v>0</v>
      </c>
      <c r="M1784" s="4">
        <v>0</v>
      </c>
      <c r="N1784" s="4">
        <v>0</v>
      </c>
      <c r="O1784" s="4">
        <v>4000</v>
      </c>
      <c r="P1784">
        <f>INDEX(Full1!J:J,MATCH(F1784,Full1!D:D,0))</f>
        <v>0</v>
      </c>
      <c r="Q1784" s="6">
        <f t="shared" si="55"/>
        <v>0</v>
      </c>
    </row>
    <row r="1785" spans="1:17" hidden="1" x14ac:dyDescent="0.25">
      <c r="A1785" s="2">
        <v>9</v>
      </c>
      <c r="B1785" s="2">
        <v>34000</v>
      </c>
      <c r="C1785" s="2" t="s">
        <v>505</v>
      </c>
      <c r="D1785" s="2">
        <v>2279956</v>
      </c>
      <c r="E1785" s="2" t="s">
        <v>505</v>
      </c>
      <c r="F1785" s="2" t="str">
        <f t="shared" si="54"/>
        <v>9340002279956</v>
      </c>
      <c r="G1785" s="2" t="s">
        <v>287</v>
      </c>
      <c r="H1785" s="4">
        <v>1500</v>
      </c>
      <c r="I1785" s="4">
        <v>0</v>
      </c>
      <c r="J1785" s="4">
        <v>1500</v>
      </c>
      <c r="K1785" s="4">
        <v>0</v>
      </c>
      <c r="L1785" s="4">
        <v>0</v>
      </c>
      <c r="M1785" s="4">
        <v>0</v>
      </c>
      <c r="N1785" s="4">
        <v>0</v>
      </c>
      <c r="O1785" s="4">
        <v>1500</v>
      </c>
      <c r="P1785">
        <f>INDEX(Full1!J:J,MATCH(F1785,Full1!D:D,0))</f>
        <v>0</v>
      </c>
      <c r="Q1785" s="6">
        <f t="shared" si="55"/>
        <v>0</v>
      </c>
    </row>
    <row r="1786" spans="1:17" hidden="1" x14ac:dyDescent="0.25">
      <c r="A1786" s="2">
        <v>9</v>
      </c>
      <c r="B1786" s="2">
        <v>34000</v>
      </c>
      <c r="C1786" s="2" t="s">
        <v>505</v>
      </c>
      <c r="D1786" s="2">
        <v>2312000</v>
      </c>
      <c r="E1786" s="2" t="s">
        <v>505</v>
      </c>
      <c r="F1786" s="2" t="str">
        <f t="shared" si="54"/>
        <v>9340002312000</v>
      </c>
      <c r="G1786" s="2" t="s">
        <v>73</v>
      </c>
      <c r="H1786" s="4">
        <v>50</v>
      </c>
      <c r="I1786" s="4">
        <v>0</v>
      </c>
      <c r="J1786" s="4">
        <v>50</v>
      </c>
      <c r="K1786" s="4">
        <v>56.1</v>
      </c>
      <c r="L1786" s="4">
        <v>56.1</v>
      </c>
      <c r="M1786" s="4">
        <v>56.1</v>
      </c>
      <c r="N1786" s="4">
        <v>0</v>
      </c>
      <c r="O1786" s="4">
        <v>-6.1</v>
      </c>
      <c r="P1786">
        <f>INDEX(Full1!J:J,MATCH(F1786,Full1!D:D,0))</f>
        <v>56.1</v>
      </c>
      <c r="Q1786" s="6">
        <f t="shared" si="55"/>
        <v>0</v>
      </c>
    </row>
    <row r="1787" spans="1:17" hidden="1" x14ac:dyDescent="0.25">
      <c r="A1787" s="2">
        <v>9</v>
      </c>
      <c r="B1787" s="2">
        <v>34100</v>
      </c>
      <c r="C1787" s="2" t="s">
        <v>505</v>
      </c>
      <c r="D1787" s="2">
        <v>2219901</v>
      </c>
      <c r="E1787" s="2" t="s">
        <v>505</v>
      </c>
      <c r="F1787" s="2" t="str">
        <f t="shared" si="54"/>
        <v>9341002219901</v>
      </c>
      <c r="G1787" s="2" t="s">
        <v>134</v>
      </c>
      <c r="H1787" s="4">
        <v>6000</v>
      </c>
      <c r="I1787" s="4">
        <v>2700</v>
      </c>
      <c r="J1787" s="4">
        <v>8700</v>
      </c>
      <c r="K1787" s="4">
        <v>1759.58</v>
      </c>
      <c r="L1787" s="4">
        <v>1759.58</v>
      </c>
      <c r="M1787" s="4">
        <v>1759.58</v>
      </c>
      <c r="N1787" s="4">
        <v>0</v>
      </c>
      <c r="O1787" s="4">
        <v>6940.42</v>
      </c>
      <c r="P1787">
        <f>INDEX(Full1!J:J,MATCH(F1787,Full1!D:D,0))</f>
        <v>1759.58</v>
      </c>
      <c r="Q1787" s="6">
        <f t="shared" si="55"/>
        <v>0</v>
      </c>
    </row>
    <row r="1788" spans="1:17" hidden="1" x14ac:dyDescent="0.25">
      <c r="A1788" s="2">
        <v>9</v>
      </c>
      <c r="B1788" s="2">
        <v>34100</v>
      </c>
      <c r="C1788" s="2" t="s">
        <v>505</v>
      </c>
      <c r="D1788" s="2">
        <v>2260901</v>
      </c>
      <c r="E1788" s="2" t="s">
        <v>505</v>
      </c>
      <c r="F1788" s="2" t="str">
        <f t="shared" si="54"/>
        <v>9341002260901</v>
      </c>
      <c r="G1788" s="2" t="s">
        <v>230</v>
      </c>
      <c r="H1788" s="4">
        <v>8000</v>
      </c>
      <c r="I1788" s="4">
        <v>0</v>
      </c>
      <c r="J1788" s="4">
        <v>8000</v>
      </c>
      <c r="K1788" s="4">
        <v>5508.15</v>
      </c>
      <c r="L1788" s="4">
        <v>5508.15</v>
      </c>
      <c r="M1788" s="4">
        <v>5508.15</v>
      </c>
      <c r="N1788" s="4">
        <v>0</v>
      </c>
      <c r="O1788" s="4">
        <v>2491.85</v>
      </c>
      <c r="P1788">
        <f>INDEX(Full1!J:J,MATCH(F1788,Full1!D:D,0))</f>
        <v>5508.15</v>
      </c>
      <c r="Q1788" s="6">
        <f t="shared" si="55"/>
        <v>0</v>
      </c>
    </row>
    <row r="1789" spans="1:17" hidden="1" x14ac:dyDescent="0.25">
      <c r="A1789" s="2">
        <v>9</v>
      </c>
      <c r="B1789" s="2">
        <v>34100</v>
      </c>
      <c r="C1789" s="2" t="s">
        <v>505</v>
      </c>
      <c r="D1789" s="2">
        <v>2312000</v>
      </c>
      <c r="E1789" s="2" t="s">
        <v>505</v>
      </c>
      <c r="F1789" s="2" t="str">
        <f t="shared" si="54"/>
        <v>9341002312000</v>
      </c>
      <c r="G1789" s="2" t="s">
        <v>73</v>
      </c>
      <c r="H1789" s="4">
        <v>300</v>
      </c>
      <c r="I1789" s="4">
        <v>0</v>
      </c>
      <c r="J1789" s="4">
        <v>300</v>
      </c>
      <c r="K1789" s="4">
        <v>0</v>
      </c>
      <c r="L1789" s="4">
        <v>0</v>
      </c>
      <c r="M1789" s="4">
        <v>0</v>
      </c>
      <c r="N1789" s="4">
        <v>0</v>
      </c>
      <c r="O1789" s="4">
        <v>300</v>
      </c>
      <c r="P1789">
        <f>INDEX(Full1!J:J,MATCH(F1789,Full1!D:D,0))</f>
        <v>0</v>
      </c>
      <c r="Q1789" s="6">
        <f t="shared" si="55"/>
        <v>0</v>
      </c>
    </row>
    <row r="1790" spans="1:17" hidden="1" x14ac:dyDescent="0.25">
      <c r="A1790" s="2">
        <v>9</v>
      </c>
      <c r="B1790" s="2">
        <v>34100</v>
      </c>
      <c r="C1790" s="2" t="s">
        <v>507</v>
      </c>
      <c r="D1790" s="2">
        <v>4800003</v>
      </c>
      <c r="E1790" s="2" t="s">
        <v>507</v>
      </c>
      <c r="F1790" s="2" t="str">
        <f t="shared" si="54"/>
        <v>9341004800003</v>
      </c>
      <c r="G1790" s="2" t="s">
        <v>415</v>
      </c>
      <c r="H1790" s="4">
        <v>2500</v>
      </c>
      <c r="I1790" s="4">
        <v>-2500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>
        <f>INDEX(Full1!J:J,MATCH(F1790,Full1!D:D,0))</f>
        <v>0</v>
      </c>
      <c r="Q1790" s="6">
        <f t="shared" si="55"/>
        <v>0</v>
      </c>
    </row>
    <row r="1791" spans="1:17" hidden="1" x14ac:dyDescent="0.25">
      <c r="A1791" s="2">
        <v>9</v>
      </c>
      <c r="B1791" s="2">
        <v>34100</v>
      </c>
      <c r="C1791" s="2" t="s">
        <v>507</v>
      </c>
      <c r="D1791" s="2">
        <v>4800036</v>
      </c>
      <c r="E1791" s="2" t="s">
        <v>507</v>
      </c>
      <c r="F1791" s="2" t="str">
        <f t="shared" si="54"/>
        <v>9341004800036</v>
      </c>
      <c r="G1791" s="2" t="s">
        <v>416</v>
      </c>
      <c r="H1791" s="4">
        <v>15000</v>
      </c>
      <c r="I1791" s="4">
        <v>14000</v>
      </c>
      <c r="J1791" s="4">
        <v>29000</v>
      </c>
      <c r="K1791" s="4">
        <v>29000</v>
      </c>
      <c r="L1791" s="4">
        <v>18000</v>
      </c>
      <c r="M1791" s="4">
        <v>18000</v>
      </c>
      <c r="N1791" s="4">
        <v>0</v>
      </c>
      <c r="O1791" s="4">
        <v>11000</v>
      </c>
      <c r="P1791">
        <f>INDEX(Full1!J:J,MATCH(F1791,Full1!D:D,0))</f>
        <v>18000</v>
      </c>
      <c r="Q1791" s="6">
        <f t="shared" si="55"/>
        <v>0</v>
      </c>
    </row>
    <row r="1792" spans="1:17" hidden="1" x14ac:dyDescent="0.25">
      <c r="A1792" s="2">
        <v>9</v>
      </c>
      <c r="B1792" s="2">
        <v>34100</v>
      </c>
      <c r="C1792" s="2" t="s">
        <v>507</v>
      </c>
      <c r="D1792" s="2">
        <v>4800038</v>
      </c>
      <c r="E1792" s="2" t="s">
        <v>507</v>
      </c>
      <c r="F1792" s="2" t="str">
        <f t="shared" si="54"/>
        <v>9341004800038</v>
      </c>
      <c r="G1792" s="2" t="s">
        <v>417</v>
      </c>
      <c r="H1792" s="4">
        <v>1000</v>
      </c>
      <c r="I1792" s="4">
        <v>1000</v>
      </c>
      <c r="J1792" s="4">
        <v>2000</v>
      </c>
      <c r="K1792" s="4">
        <v>2000</v>
      </c>
      <c r="L1792" s="4">
        <v>1000</v>
      </c>
      <c r="M1792" s="4">
        <v>1000</v>
      </c>
      <c r="N1792" s="4">
        <v>0</v>
      </c>
      <c r="O1792" s="4">
        <v>1000</v>
      </c>
      <c r="P1792">
        <f>INDEX(Full1!J:J,MATCH(F1792,Full1!D:D,0))</f>
        <v>1000</v>
      </c>
      <c r="Q1792" s="6">
        <f t="shared" si="55"/>
        <v>0</v>
      </c>
    </row>
    <row r="1793" spans="1:17" hidden="1" x14ac:dyDescent="0.25">
      <c r="A1793" s="2">
        <v>9</v>
      </c>
      <c r="B1793" s="2">
        <v>34100</v>
      </c>
      <c r="C1793" s="2" t="s">
        <v>507</v>
      </c>
      <c r="D1793" s="2">
        <v>4800039</v>
      </c>
      <c r="E1793" s="2" t="s">
        <v>507</v>
      </c>
      <c r="F1793" s="2" t="str">
        <f t="shared" si="54"/>
        <v>9341004800039</v>
      </c>
      <c r="G1793" s="2" t="s">
        <v>418</v>
      </c>
      <c r="H1793" s="4">
        <v>22000</v>
      </c>
      <c r="I1793" s="4">
        <v>4500</v>
      </c>
      <c r="J1793" s="4">
        <v>26500</v>
      </c>
      <c r="K1793" s="4">
        <v>26500</v>
      </c>
      <c r="L1793" s="4">
        <v>18143.759999999998</v>
      </c>
      <c r="M1793" s="4">
        <v>18143.759999999998</v>
      </c>
      <c r="N1793" s="4">
        <v>0</v>
      </c>
      <c r="O1793" s="4">
        <v>8356.24</v>
      </c>
      <c r="P1793">
        <f>INDEX(Full1!J:J,MATCH(F1793,Full1!D:D,0))</f>
        <v>18143.759999999998</v>
      </c>
      <c r="Q1793" s="6">
        <f t="shared" si="55"/>
        <v>0</v>
      </c>
    </row>
    <row r="1794" spans="1:17" hidden="1" x14ac:dyDescent="0.25">
      <c r="A1794" s="2">
        <v>9</v>
      </c>
      <c r="B1794" s="2">
        <v>34100</v>
      </c>
      <c r="C1794" s="2" t="s">
        <v>507</v>
      </c>
      <c r="D1794" s="2">
        <v>4800041</v>
      </c>
      <c r="E1794" s="2" t="s">
        <v>507</v>
      </c>
      <c r="F1794" s="2" t="str">
        <f t="shared" si="54"/>
        <v>9341004800041</v>
      </c>
      <c r="G1794" s="2" t="s">
        <v>419</v>
      </c>
      <c r="H1794" s="4">
        <v>7500</v>
      </c>
      <c r="I1794" s="4">
        <v>7500</v>
      </c>
      <c r="J1794" s="4">
        <v>15000</v>
      </c>
      <c r="K1794" s="4">
        <v>15000</v>
      </c>
      <c r="L1794" s="4">
        <v>7500</v>
      </c>
      <c r="M1794" s="4">
        <v>7500</v>
      </c>
      <c r="N1794" s="4">
        <v>0</v>
      </c>
      <c r="O1794" s="4">
        <v>7500</v>
      </c>
      <c r="P1794">
        <f>INDEX(Full1!J:J,MATCH(F1794,Full1!D:D,0))</f>
        <v>7500</v>
      </c>
      <c r="Q1794" s="6">
        <f t="shared" si="55"/>
        <v>0</v>
      </c>
    </row>
    <row r="1795" spans="1:17" hidden="1" x14ac:dyDescent="0.25">
      <c r="A1795" s="2">
        <v>9</v>
      </c>
      <c r="B1795" s="2">
        <v>34100</v>
      </c>
      <c r="C1795" s="2" t="s">
        <v>507</v>
      </c>
      <c r="D1795" s="2">
        <v>4800042</v>
      </c>
      <c r="E1795" s="2" t="s">
        <v>507</v>
      </c>
      <c r="F1795" s="2" t="str">
        <f t="shared" ref="F1795:F1858" si="56">_xlfn.CONCAT(A1795,B1795,D1795)</f>
        <v>9341004800042</v>
      </c>
      <c r="G1795" s="2" t="s">
        <v>420</v>
      </c>
      <c r="H1795" s="4">
        <v>1000</v>
      </c>
      <c r="I1795" s="4">
        <v>1000</v>
      </c>
      <c r="J1795" s="4">
        <v>2000</v>
      </c>
      <c r="K1795" s="4">
        <v>1000</v>
      </c>
      <c r="L1795" s="4">
        <v>1000</v>
      </c>
      <c r="M1795" s="4">
        <v>1000</v>
      </c>
      <c r="N1795" s="4">
        <v>0</v>
      </c>
      <c r="O1795" s="4">
        <v>1000</v>
      </c>
      <c r="P1795">
        <f>INDEX(Full1!J:J,MATCH(F1795,Full1!D:D,0))</f>
        <v>1000</v>
      </c>
      <c r="Q1795" s="6">
        <f t="shared" ref="Q1795:Q1858" si="57">+L1795-P1795</f>
        <v>0</v>
      </c>
    </row>
    <row r="1796" spans="1:17" hidden="1" x14ac:dyDescent="0.25">
      <c r="A1796" s="2">
        <v>9</v>
      </c>
      <c r="B1796" s="2">
        <v>34100</v>
      </c>
      <c r="C1796" s="2" t="s">
        <v>507</v>
      </c>
      <c r="D1796" s="2">
        <v>4800043</v>
      </c>
      <c r="E1796" s="2" t="s">
        <v>507</v>
      </c>
      <c r="F1796" s="2" t="str">
        <f t="shared" si="56"/>
        <v>9341004800043</v>
      </c>
      <c r="G1796" s="2" t="s">
        <v>421</v>
      </c>
      <c r="H1796" s="4">
        <v>2000</v>
      </c>
      <c r="I1796" s="4">
        <v>2000</v>
      </c>
      <c r="J1796" s="4">
        <v>4000</v>
      </c>
      <c r="K1796" s="4">
        <v>4000</v>
      </c>
      <c r="L1796" s="4">
        <v>2000</v>
      </c>
      <c r="M1796" s="4">
        <v>2000</v>
      </c>
      <c r="N1796" s="4">
        <v>0</v>
      </c>
      <c r="O1796" s="4">
        <v>2000</v>
      </c>
      <c r="P1796">
        <f>INDEX(Full1!J:J,MATCH(F1796,Full1!D:D,0))</f>
        <v>2000</v>
      </c>
      <c r="Q1796" s="6">
        <f t="shared" si="57"/>
        <v>0</v>
      </c>
    </row>
    <row r="1797" spans="1:17" hidden="1" x14ac:dyDescent="0.25">
      <c r="A1797" s="2">
        <v>9</v>
      </c>
      <c r="B1797" s="2">
        <v>34100</v>
      </c>
      <c r="C1797" s="2" t="s">
        <v>507</v>
      </c>
      <c r="D1797" s="2">
        <v>4800044</v>
      </c>
      <c r="E1797" s="2" t="s">
        <v>507</v>
      </c>
      <c r="F1797" s="2" t="str">
        <f t="shared" si="56"/>
        <v>9341004800044</v>
      </c>
      <c r="G1797" s="2" t="s">
        <v>422</v>
      </c>
      <c r="H1797" s="4">
        <v>2500</v>
      </c>
      <c r="I1797" s="4">
        <v>500</v>
      </c>
      <c r="J1797" s="4">
        <v>3000</v>
      </c>
      <c r="K1797" s="4">
        <v>2800</v>
      </c>
      <c r="L1797" s="4">
        <v>1000</v>
      </c>
      <c r="M1797" s="4">
        <v>1000</v>
      </c>
      <c r="N1797" s="4">
        <v>0</v>
      </c>
      <c r="O1797" s="4">
        <v>2000</v>
      </c>
      <c r="P1797">
        <f>INDEX(Full1!J:J,MATCH(F1797,Full1!D:D,0))</f>
        <v>1000</v>
      </c>
      <c r="Q1797" s="6">
        <f t="shared" si="57"/>
        <v>0</v>
      </c>
    </row>
    <row r="1798" spans="1:17" hidden="1" x14ac:dyDescent="0.25">
      <c r="A1798" s="2">
        <v>9</v>
      </c>
      <c r="B1798" s="2">
        <v>34100</v>
      </c>
      <c r="C1798" s="2" t="s">
        <v>507</v>
      </c>
      <c r="D1798" s="2">
        <v>4800045</v>
      </c>
      <c r="E1798" s="2" t="s">
        <v>507</v>
      </c>
      <c r="F1798" s="2" t="str">
        <f t="shared" si="56"/>
        <v>9341004800045</v>
      </c>
      <c r="G1798" s="2" t="s">
        <v>423</v>
      </c>
      <c r="H1798" s="4">
        <v>25000</v>
      </c>
      <c r="I1798" s="4">
        <v>-25000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>
        <f>INDEX(Full1!J:J,MATCH(F1798,Full1!D:D,0))</f>
        <v>0</v>
      </c>
      <c r="Q1798" s="6">
        <f t="shared" si="57"/>
        <v>0</v>
      </c>
    </row>
    <row r="1799" spans="1:17" hidden="1" x14ac:dyDescent="0.25">
      <c r="A1799" s="2">
        <v>9</v>
      </c>
      <c r="B1799" s="2">
        <v>34100</v>
      </c>
      <c r="C1799" s="2" t="s">
        <v>507</v>
      </c>
      <c r="D1799" s="2">
        <v>4800046</v>
      </c>
      <c r="E1799" s="2" t="s">
        <v>507</v>
      </c>
      <c r="F1799" s="2" t="str">
        <f t="shared" si="56"/>
        <v>9341004800046</v>
      </c>
      <c r="G1799" s="2" t="s">
        <v>424</v>
      </c>
      <c r="H1799" s="4">
        <v>8200</v>
      </c>
      <c r="I1799" s="4">
        <v>1640</v>
      </c>
      <c r="J1799" s="4">
        <v>9840</v>
      </c>
      <c r="K1799" s="4">
        <v>9840</v>
      </c>
      <c r="L1799" s="4">
        <v>8200</v>
      </c>
      <c r="M1799" s="4">
        <v>8200</v>
      </c>
      <c r="N1799" s="4">
        <v>0</v>
      </c>
      <c r="O1799" s="4">
        <v>1640</v>
      </c>
      <c r="P1799">
        <f>INDEX(Full1!J:J,MATCH(F1799,Full1!D:D,0))</f>
        <v>8200</v>
      </c>
      <c r="Q1799" s="6">
        <f t="shared" si="57"/>
        <v>0</v>
      </c>
    </row>
    <row r="1800" spans="1:17" hidden="1" x14ac:dyDescent="0.25">
      <c r="A1800" s="2">
        <v>9</v>
      </c>
      <c r="B1800" s="2">
        <v>34100</v>
      </c>
      <c r="C1800" s="2" t="s">
        <v>507</v>
      </c>
      <c r="D1800" s="2">
        <v>4800047</v>
      </c>
      <c r="E1800" s="2" t="s">
        <v>507</v>
      </c>
      <c r="F1800" s="2" t="str">
        <f t="shared" si="56"/>
        <v>9341004800047</v>
      </c>
      <c r="G1800" s="2" t="s">
        <v>425</v>
      </c>
      <c r="H1800" s="4">
        <v>5500</v>
      </c>
      <c r="I1800" s="4">
        <v>0</v>
      </c>
      <c r="J1800" s="4">
        <v>5500</v>
      </c>
      <c r="K1800" s="4">
        <v>5500</v>
      </c>
      <c r="L1800" s="4">
        <v>5500</v>
      </c>
      <c r="M1800" s="4">
        <v>5500</v>
      </c>
      <c r="N1800" s="4">
        <v>0</v>
      </c>
      <c r="O1800" s="4">
        <v>0</v>
      </c>
      <c r="P1800">
        <f>INDEX(Full1!J:J,MATCH(F1800,Full1!D:D,0))</f>
        <v>5500</v>
      </c>
      <c r="Q1800" s="6">
        <f t="shared" si="57"/>
        <v>0</v>
      </c>
    </row>
    <row r="1801" spans="1:17" hidden="1" x14ac:dyDescent="0.25">
      <c r="A1801" s="2">
        <v>9</v>
      </c>
      <c r="B1801" s="2">
        <v>34100</v>
      </c>
      <c r="C1801" s="2" t="s">
        <v>507</v>
      </c>
      <c r="D1801" s="2">
        <v>4800048</v>
      </c>
      <c r="E1801" s="2" t="s">
        <v>507</v>
      </c>
      <c r="F1801" s="2" t="str">
        <f t="shared" si="56"/>
        <v>9341004800048</v>
      </c>
      <c r="G1801" s="2" t="s">
        <v>426</v>
      </c>
      <c r="H1801" s="4">
        <v>1000</v>
      </c>
      <c r="I1801" s="4">
        <v>0</v>
      </c>
      <c r="J1801" s="4">
        <v>1000</v>
      </c>
      <c r="K1801" s="4">
        <v>1000</v>
      </c>
      <c r="L1801" s="4">
        <v>995.22</v>
      </c>
      <c r="M1801" s="4">
        <v>995.22</v>
      </c>
      <c r="N1801" s="4">
        <v>0</v>
      </c>
      <c r="O1801" s="4">
        <v>4.78</v>
      </c>
      <c r="P1801">
        <f>INDEX(Full1!J:J,MATCH(F1801,Full1!D:D,0))</f>
        <v>995.22</v>
      </c>
      <c r="Q1801" s="6">
        <f t="shared" si="57"/>
        <v>0</v>
      </c>
    </row>
    <row r="1802" spans="1:17" hidden="1" x14ac:dyDescent="0.25">
      <c r="A1802" s="2">
        <v>9</v>
      </c>
      <c r="B1802" s="2">
        <v>34100</v>
      </c>
      <c r="C1802" s="2" t="s">
        <v>507</v>
      </c>
      <c r="D1802" s="2">
        <v>4800050</v>
      </c>
      <c r="E1802" s="2" t="s">
        <v>507</v>
      </c>
      <c r="F1802" s="2" t="str">
        <f t="shared" si="56"/>
        <v>9341004800050</v>
      </c>
      <c r="G1802" s="2" t="s">
        <v>427</v>
      </c>
      <c r="H1802" s="4">
        <v>1000</v>
      </c>
      <c r="I1802" s="4">
        <v>1000</v>
      </c>
      <c r="J1802" s="4">
        <v>2000</v>
      </c>
      <c r="K1802" s="4">
        <v>2000</v>
      </c>
      <c r="L1802" s="4">
        <v>1000</v>
      </c>
      <c r="M1802" s="4">
        <v>1000</v>
      </c>
      <c r="N1802" s="4">
        <v>0</v>
      </c>
      <c r="O1802" s="4">
        <v>1000</v>
      </c>
      <c r="P1802">
        <f>INDEX(Full1!J:J,MATCH(F1802,Full1!D:D,0))</f>
        <v>1000</v>
      </c>
      <c r="Q1802" s="6">
        <f t="shared" si="57"/>
        <v>0</v>
      </c>
    </row>
    <row r="1803" spans="1:17" hidden="1" x14ac:dyDescent="0.25">
      <c r="A1803" s="2">
        <v>9</v>
      </c>
      <c r="B1803" s="2">
        <v>34100</v>
      </c>
      <c r="C1803" s="2" t="s">
        <v>507</v>
      </c>
      <c r="D1803" s="2">
        <v>4800052</v>
      </c>
      <c r="E1803" s="2" t="s">
        <v>507</v>
      </c>
      <c r="F1803" s="2" t="str">
        <f t="shared" si="56"/>
        <v>9341004800052</v>
      </c>
      <c r="G1803" s="2" t="s">
        <v>428</v>
      </c>
      <c r="H1803" s="4">
        <v>5000</v>
      </c>
      <c r="I1803" s="4">
        <v>4300</v>
      </c>
      <c r="J1803" s="4">
        <v>9300</v>
      </c>
      <c r="K1803" s="4">
        <v>9300</v>
      </c>
      <c r="L1803" s="4">
        <v>5000</v>
      </c>
      <c r="M1803" s="4">
        <v>5000</v>
      </c>
      <c r="N1803" s="4">
        <v>0</v>
      </c>
      <c r="O1803" s="4">
        <v>4300</v>
      </c>
      <c r="P1803">
        <f>INDEX(Full1!J:J,MATCH(F1803,Full1!D:D,0))</f>
        <v>5000</v>
      </c>
      <c r="Q1803" s="6">
        <f t="shared" si="57"/>
        <v>0</v>
      </c>
    </row>
    <row r="1804" spans="1:17" hidden="1" x14ac:dyDescent="0.25">
      <c r="A1804" s="2">
        <v>9</v>
      </c>
      <c r="B1804" s="2">
        <v>34100</v>
      </c>
      <c r="C1804" s="2" t="s">
        <v>507</v>
      </c>
      <c r="D1804" s="2">
        <v>4800053</v>
      </c>
      <c r="E1804" s="2" t="s">
        <v>507</v>
      </c>
      <c r="F1804" s="2" t="str">
        <f t="shared" si="56"/>
        <v>9341004800053</v>
      </c>
      <c r="G1804" s="2" t="s">
        <v>429</v>
      </c>
      <c r="H1804" s="4">
        <v>3500</v>
      </c>
      <c r="I1804" s="4">
        <v>0</v>
      </c>
      <c r="J1804" s="4">
        <v>3500</v>
      </c>
      <c r="K1804" s="4">
        <v>3500</v>
      </c>
      <c r="L1804" s="4">
        <v>2800</v>
      </c>
      <c r="M1804" s="4">
        <v>2800</v>
      </c>
      <c r="N1804" s="4">
        <v>0</v>
      </c>
      <c r="O1804" s="4">
        <v>700</v>
      </c>
      <c r="P1804">
        <f>INDEX(Full1!J:J,MATCH(F1804,Full1!D:D,0))</f>
        <v>2800</v>
      </c>
      <c r="Q1804" s="6">
        <f t="shared" si="57"/>
        <v>0</v>
      </c>
    </row>
    <row r="1805" spans="1:17" hidden="1" x14ac:dyDescent="0.25">
      <c r="A1805" s="2">
        <v>9</v>
      </c>
      <c r="B1805" s="2">
        <v>34100</v>
      </c>
      <c r="C1805" s="2" t="s">
        <v>507</v>
      </c>
      <c r="D1805" s="2">
        <v>4800060</v>
      </c>
      <c r="E1805" s="2" t="s">
        <v>507</v>
      </c>
      <c r="F1805" s="2" t="str">
        <f t="shared" si="56"/>
        <v>9341004800060</v>
      </c>
      <c r="G1805" s="2" t="s">
        <v>430</v>
      </c>
      <c r="H1805" s="4">
        <v>500</v>
      </c>
      <c r="I1805" s="4">
        <v>0</v>
      </c>
      <c r="J1805" s="4">
        <v>500</v>
      </c>
      <c r="K1805" s="4">
        <v>0</v>
      </c>
      <c r="L1805" s="4">
        <v>0</v>
      </c>
      <c r="M1805" s="4">
        <v>0</v>
      </c>
      <c r="N1805" s="4">
        <v>0</v>
      </c>
      <c r="O1805" s="4">
        <v>500</v>
      </c>
      <c r="P1805">
        <f>INDEX(Full1!J:J,MATCH(F1805,Full1!D:D,0))</f>
        <v>0</v>
      </c>
      <c r="Q1805" s="6">
        <f t="shared" si="57"/>
        <v>0</v>
      </c>
    </row>
    <row r="1806" spans="1:17" hidden="1" x14ac:dyDescent="0.25">
      <c r="A1806" s="2">
        <v>9</v>
      </c>
      <c r="B1806" s="2">
        <v>34100</v>
      </c>
      <c r="C1806" s="2" t="s">
        <v>507</v>
      </c>
      <c r="D1806" s="2">
        <v>4800064</v>
      </c>
      <c r="E1806" s="2" t="s">
        <v>507</v>
      </c>
      <c r="F1806" s="2" t="str">
        <f t="shared" si="56"/>
        <v>9341004800064</v>
      </c>
      <c r="G1806" s="2" t="s">
        <v>431</v>
      </c>
      <c r="H1806" s="4">
        <v>3000</v>
      </c>
      <c r="I1806" s="4">
        <v>3000</v>
      </c>
      <c r="J1806" s="4">
        <v>6000</v>
      </c>
      <c r="K1806" s="4">
        <v>6000</v>
      </c>
      <c r="L1806" s="4">
        <v>3000</v>
      </c>
      <c r="M1806" s="4">
        <v>3000</v>
      </c>
      <c r="N1806" s="4">
        <v>0</v>
      </c>
      <c r="O1806" s="4">
        <v>3000</v>
      </c>
      <c r="P1806">
        <f>INDEX(Full1!J:J,MATCH(F1806,Full1!D:D,0))</f>
        <v>3000</v>
      </c>
      <c r="Q1806" s="6">
        <f t="shared" si="57"/>
        <v>0</v>
      </c>
    </row>
    <row r="1807" spans="1:17" hidden="1" x14ac:dyDescent="0.25">
      <c r="A1807" s="2">
        <v>9</v>
      </c>
      <c r="B1807" s="2">
        <v>34100</v>
      </c>
      <c r="C1807" s="2" t="s">
        <v>507</v>
      </c>
      <c r="D1807" s="2">
        <v>4800065</v>
      </c>
      <c r="E1807" s="2" t="s">
        <v>507</v>
      </c>
      <c r="F1807" s="2" t="str">
        <f t="shared" si="56"/>
        <v>9341004800065</v>
      </c>
      <c r="G1807" s="2" t="s">
        <v>432</v>
      </c>
      <c r="H1807" s="4">
        <v>1500</v>
      </c>
      <c r="I1807" s="4">
        <v>1500</v>
      </c>
      <c r="J1807" s="4">
        <v>3000</v>
      </c>
      <c r="K1807" s="4">
        <v>3000</v>
      </c>
      <c r="L1807" s="4">
        <v>1500</v>
      </c>
      <c r="M1807" s="4">
        <v>1500</v>
      </c>
      <c r="N1807" s="4">
        <v>0</v>
      </c>
      <c r="O1807" s="4">
        <v>1500</v>
      </c>
      <c r="P1807">
        <f>INDEX(Full1!J:J,MATCH(F1807,Full1!D:D,0))</f>
        <v>1500</v>
      </c>
      <c r="Q1807" s="6">
        <f t="shared" si="57"/>
        <v>0</v>
      </c>
    </row>
    <row r="1808" spans="1:17" hidden="1" x14ac:dyDescent="0.25">
      <c r="A1808" s="2">
        <v>9</v>
      </c>
      <c r="B1808" s="2">
        <v>34100</v>
      </c>
      <c r="C1808" s="2" t="s">
        <v>507</v>
      </c>
      <c r="D1808" s="2">
        <v>4800066</v>
      </c>
      <c r="E1808" s="2" t="s">
        <v>507</v>
      </c>
      <c r="F1808" s="2" t="str">
        <f t="shared" si="56"/>
        <v>9341004800066</v>
      </c>
      <c r="G1808" s="2" t="s">
        <v>433</v>
      </c>
      <c r="H1808" s="4">
        <v>500</v>
      </c>
      <c r="I1808" s="4">
        <v>-500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>
        <f>INDEX(Full1!J:J,MATCH(F1808,Full1!D:D,0))</f>
        <v>0</v>
      </c>
      <c r="Q1808" s="6">
        <f t="shared" si="57"/>
        <v>0</v>
      </c>
    </row>
    <row r="1809" spans="1:17" hidden="1" x14ac:dyDescent="0.25">
      <c r="A1809" s="2">
        <v>9</v>
      </c>
      <c r="B1809" s="2">
        <v>34100</v>
      </c>
      <c r="C1809" s="2" t="s">
        <v>507</v>
      </c>
      <c r="D1809" s="2">
        <v>4800067</v>
      </c>
      <c r="E1809" s="2" t="s">
        <v>507</v>
      </c>
      <c r="F1809" s="2" t="str">
        <f t="shared" si="56"/>
        <v>9341004800067</v>
      </c>
      <c r="G1809" s="2" t="s">
        <v>434</v>
      </c>
      <c r="H1809" s="4">
        <v>2000</v>
      </c>
      <c r="I1809" s="4">
        <v>0</v>
      </c>
      <c r="J1809" s="4">
        <v>2000</v>
      </c>
      <c r="K1809" s="4">
        <v>0</v>
      </c>
      <c r="L1809" s="4">
        <v>0</v>
      </c>
      <c r="M1809" s="4">
        <v>0</v>
      </c>
      <c r="N1809" s="4">
        <v>0</v>
      </c>
      <c r="O1809" s="4">
        <v>2000</v>
      </c>
      <c r="P1809">
        <f>INDEX(Full1!J:J,MATCH(F1809,Full1!D:D,0))</f>
        <v>0</v>
      </c>
      <c r="Q1809" s="6">
        <f t="shared" si="57"/>
        <v>0</v>
      </c>
    </row>
    <row r="1810" spans="1:17" hidden="1" x14ac:dyDescent="0.25">
      <c r="A1810" s="2">
        <v>9</v>
      </c>
      <c r="B1810" s="2">
        <v>34100</v>
      </c>
      <c r="C1810" s="2" t="s">
        <v>507</v>
      </c>
      <c r="D1810" s="2">
        <v>4800093</v>
      </c>
      <c r="E1810" s="2" t="s">
        <v>507</v>
      </c>
      <c r="F1810" s="2" t="str">
        <f t="shared" si="56"/>
        <v>9341004800093</v>
      </c>
      <c r="G1810" s="2" t="s">
        <v>435</v>
      </c>
      <c r="H1810" s="4">
        <v>4400</v>
      </c>
      <c r="I1810" s="4">
        <v>-2000</v>
      </c>
      <c r="J1810" s="4">
        <v>2400</v>
      </c>
      <c r="K1810" s="4">
        <v>0</v>
      </c>
      <c r="L1810" s="4">
        <v>0</v>
      </c>
      <c r="M1810" s="4">
        <v>0</v>
      </c>
      <c r="N1810" s="4">
        <v>0</v>
      </c>
      <c r="O1810" s="4">
        <v>2400</v>
      </c>
      <c r="P1810">
        <f>INDEX(Full1!J:J,MATCH(F1810,Full1!D:D,0))</f>
        <v>0</v>
      </c>
      <c r="Q1810" s="6">
        <f t="shared" si="57"/>
        <v>0</v>
      </c>
    </row>
    <row r="1811" spans="1:17" hidden="1" x14ac:dyDescent="0.25">
      <c r="A1811" s="2">
        <v>9</v>
      </c>
      <c r="B1811" s="2">
        <v>34100</v>
      </c>
      <c r="C1811" s="2" t="s">
        <v>507</v>
      </c>
      <c r="D1811" s="2">
        <v>4800124</v>
      </c>
      <c r="E1811" s="2" t="s">
        <v>507</v>
      </c>
      <c r="F1811" s="2" t="str">
        <f t="shared" si="56"/>
        <v>9341004800124</v>
      </c>
      <c r="G1811" s="2" t="s">
        <v>436</v>
      </c>
      <c r="H1811" s="4">
        <v>800</v>
      </c>
      <c r="I1811" s="4">
        <v>160</v>
      </c>
      <c r="J1811" s="4">
        <v>960</v>
      </c>
      <c r="K1811" s="4">
        <v>960</v>
      </c>
      <c r="L1811" s="4">
        <v>800</v>
      </c>
      <c r="M1811" s="4">
        <v>800</v>
      </c>
      <c r="N1811" s="4">
        <v>0</v>
      </c>
      <c r="O1811" s="4">
        <v>160</v>
      </c>
      <c r="P1811">
        <f>INDEX(Full1!J:J,MATCH(F1811,Full1!D:D,0))</f>
        <v>800</v>
      </c>
      <c r="Q1811" s="6">
        <f t="shared" si="57"/>
        <v>0</v>
      </c>
    </row>
    <row r="1812" spans="1:17" hidden="1" x14ac:dyDescent="0.25">
      <c r="A1812" s="2">
        <v>9</v>
      </c>
      <c r="B1812" s="2">
        <v>34100</v>
      </c>
      <c r="C1812" s="2" t="s">
        <v>507</v>
      </c>
      <c r="D1812" s="2">
        <v>4800130</v>
      </c>
      <c r="E1812" s="2" t="s">
        <v>507</v>
      </c>
      <c r="F1812" s="2" t="str">
        <f t="shared" si="56"/>
        <v>9341004800130</v>
      </c>
      <c r="G1812" s="2" t="s">
        <v>437</v>
      </c>
      <c r="H1812" s="4">
        <v>2000</v>
      </c>
      <c r="I1812" s="4">
        <v>0</v>
      </c>
      <c r="J1812" s="4">
        <v>2000</v>
      </c>
      <c r="K1812" s="4">
        <v>2000</v>
      </c>
      <c r="L1812" s="4">
        <v>0</v>
      </c>
      <c r="M1812" s="4">
        <v>0</v>
      </c>
      <c r="N1812" s="4">
        <v>0</v>
      </c>
      <c r="O1812" s="4">
        <v>2000</v>
      </c>
      <c r="P1812">
        <f>INDEX(Full1!J:J,MATCH(F1812,Full1!D:D,0))</f>
        <v>0</v>
      </c>
      <c r="Q1812" s="6">
        <f t="shared" si="57"/>
        <v>0</v>
      </c>
    </row>
    <row r="1813" spans="1:17" hidden="1" x14ac:dyDescent="0.25">
      <c r="A1813" s="2">
        <v>9</v>
      </c>
      <c r="B1813" s="2">
        <v>34100</v>
      </c>
      <c r="C1813" s="2" t="s">
        <v>507</v>
      </c>
      <c r="D1813" s="2">
        <v>4800154</v>
      </c>
      <c r="E1813" s="2" t="s">
        <v>507</v>
      </c>
      <c r="F1813" s="2" t="str">
        <f t="shared" si="56"/>
        <v>9341004800154</v>
      </c>
      <c r="G1813" s="2" t="s">
        <v>438</v>
      </c>
      <c r="H1813" s="4">
        <v>2000</v>
      </c>
      <c r="I1813" s="4">
        <v>-2000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>
        <f>INDEX(Full1!J:J,MATCH(F1813,Full1!D:D,0))</f>
        <v>0</v>
      </c>
      <c r="Q1813" s="6">
        <f t="shared" si="57"/>
        <v>0</v>
      </c>
    </row>
    <row r="1814" spans="1:17" hidden="1" x14ac:dyDescent="0.25">
      <c r="A1814" s="2">
        <v>9</v>
      </c>
      <c r="B1814" s="2">
        <v>34100</v>
      </c>
      <c r="C1814" s="2" t="s">
        <v>507</v>
      </c>
      <c r="D1814" s="2">
        <v>4800156</v>
      </c>
      <c r="E1814" s="2" t="s">
        <v>507</v>
      </c>
      <c r="F1814" s="2" t="str">
        <f t="shared" si="56"/>
        <v>9341004800156</v>
      </c>
      <c r="G1814" s="2" t="s">
        <v>439</v>
      </c>
      <c r="H1814" s="4">
        <v>870</v>
      </c>
      <c r="I1814" s="4">
        <v>870</v>
      </c>
      <c r="J1814" s="4">
        <v>1740</v>
      </c>
      <c r="K1814" s="4">
        <v>1740</v>
      </c>
      <c r="L1814" s="4">
        <v>870</v>
      </c>
      <c r="M1814" s="4">
        <v>870</v>
      </c>
      <c r="N1814" s="4">
        <v>0</v>
      </c>
      <c r="O1814" s="4">
        <v>870</v>
      </c>
      <c r="P1814">
        <f>INDEX(Full1!J:J,MATCH(F1814,Full1!D:D,0))</f>
        <v>870</v>
      </c>
      <c r="Q1814" s="6">
        <f t="shared" si="57"/>
        <v>0</v>
      </c>
    </row>
    <row r="1815" spans="1:17" hidden="1" x14ac:dyDescent="0.25">
      <c r="A1815" s="2">
        <v>9</v>
      </c>
      <c r="B1815" s="2">
        <v>34100</v>
      </c>
      <c r="C1815" s="2" t="s">
        <v>507</v>
      </c>
      <c r="D1815" s="2">
        <v>4800197</v>
      </c>
      <c r="E1815" s="2" t="s">
        <v>507</v>
      </c>
      <c r="F1815" s="2" t="str">
        <f t="shared" si="56"/>
        <v>9341004800197</v>
      </c>
      <c r="G1815" s="2" t="s">
        <v>440</v>
      </c>
      <c r="H1815" s="4">
        <v>0</v>
      </c>
      <c r="I1815" s="4">
        <v>800</v>
      </c>
      <c r="J1815" s="4">
        <v>800</v>
      </c>
      <c r="K1815" s="4">
        <v>800</v>
      </c>
      <c r="L1815" s="4">
        <v>800</v>
      </c>
      <c r="M1815" s="4">
        <v>800</v>
      </c>
      <c r="N1815" s="4">
        <v>0</v>
      </c>
      <c r="O1815" s="4">
        <v>0</v>
      </c>
      <c r="P1815">
        <f>INDEX(Full1!J:J,MATCH(F1815,Full1!D:D,0))</f>
        <v>800</v>
      </c>
      <c r="Q1815" s="6">
        <f t="shared" si="57"/>
        <v>0</v>
      </c>
    </row>
    <row r="1816" spans="1:17" hidden="1" x14ac:dyDescent="0.25">
      <c r="A1816" s="2">
        <v>9</v>
      </c>
      <c r="B1816" s="2">
        <v>34100</v>
      </c>
      <c r="C1816" s="2" t="s">
        <v>507</v>
      </c>
      <c r="D1816" s="2">
        <v>4800198</v>
      </c>
      <c r="E1816" s="2" t="s">
        <v>507</v>
      </c>
      <c r="F1816" s="2" t="str">
        <f t="shared" si="56"/>
        <v>9341004800198</v>
      </c>
      <c r="G1816" s="2" t="s">
        <v>441</v>
      </c>
      <c r="H1816" s="4">
        <v>0</v>
      </c>
      <c r="I1816" s="4">
        <v>1000</v>
      </c>
      <c r="J1816" s="4">
        <v>1000</v>
      </c>
      <c r="K1816" s="4">
        <v>1000</v>
      </c>
      <c r="L1816" s="4">
        <v>1000</v>
      </c>
      <c r="M1816" s="4">
        <v>1000</v>
      </c>
      <c r="N1816" s="4">
        <v>0</v>
      </c>
      <c r="O1816" s="4">
        <v>0</v>
      </c>
      <c r="P1816">
        <f>INDEX(Full1!J:J,MATCH(F1816,Full1!D:D,0))</f>
        <v>1000</v>
      </c>
      <c r="Q1816" s="6">
        <f t="shared" si="57"/>
        <v>0</v>
      </c>
    </row>
    <row r="1817" spans="1:17" hidden="1" x14ac:dyDescent="0.25">
      <c r="A1817" s="2">
        <v>9</v>
      </c>
      <c r="B1817" s="2">
        <v>34100</v>
      </c>
      <c r="C1817" s="2" t="s">
        <v>507</v>
      </c>
      <c r="D1817" s="2">
        <v>4800202</v>
      </c>
      <c r="E1817" s="2" t="s">
        <v>507</v>
      </c>
      <c r="F1817" s="2" t="str">
        <f t="shared" si="56"/>
        <v>9341004800202</v>
      </c>
      <c r="G1817" s="2" t="s">
        <v>442</v>
      </c>
      <c r="H1817" s="4">
        <v>0</v>
      </c>
      <c r="I1817" s="4">
        <v>500</v>
      </c>
      <c r="J1817" s="4">
        <v>500</v>
      </c>
      <c r="K1817" s="4">
        <v>500</v>
      </c>
      <c r="L1817" s="4">
        <v>500</v>
      </c>
      <c r="M1817" s="4">
        <v>500</v>
      </c>
      <c r="N1817" s="4">
        <v>0</v>
      </c>
      <c r="O1817" s="4">
        <v>0</v>
      </c>
      <c r="P1817">
        <f>INDEX(Full1!J:J,MATCH(F1817,Full1!D:D,0))</f>
        <v>500</v>
      </c>
      <c r="Q1817" s="6">
        <f t="shared" si="57"/>
        <v>0</v>
      </c>
    </row>
    <row r="1818" spans="1:17" hidden="1" x14ac:dyDescent="0.25">
      <c r="A1818" s="2">
        <v>9</v>
      </c>
      <c r="B1818" s="2">
        <v>34100</v>
      </c>
      <c r="C1818" s="2" t="s">
        <v>507</v>
      </c>
      <c r="D1818" s="2">
        <v>4800203</v>
      </c>
      <c r="E1818" s="2" t="s">
        <v>507</v>
      </c>
      <c r="F1818" s="2" t="str">
        <f t="shared" si="56"/>
        <v>9341004800203</v>
      </c>
      <c r="G1818" s="2" t="s">
        <v>443</v>
      </c>
      <c r="H1818" s="4">
        <v>0</v>
      </c>
      <c r="I1818" s="4">
        <v>7000</v>
      </c>
      <c r="J1818" s="4">
        <v>7000</v>
      </c>
      <c r="K1818" s="4">
        <v>7000</v>
      </c>
      <c r="L1818" s="4">
        <v>5000</v>
      </c>
      <c r="M1818" s="4">
        <v>5000</v>
      </c>
      <c r="N1818" s="4">
        <v>0</v>
      </c>
      <c r="O1818" s="4">
        <v>2000</v>
      </c>
      <c r="P1818">
        <f>INDEX(Full1!J:J,MATCH(F1818,Full1!D:D,0))</f>
        <v>5000</v>
      </c>
      <c r="Q1818" s="6">
        <f t="shared" si="57"/>
        <v>0</v>
      </c>
    </row>
    <row r="1819" spans="1:17" hidden="1" x14ac:dyDescent="0.25">
      <c r="A1819" s="2">
        <v>9</v>
      </c>
      <c r="B1819" s="2">
        <v>34100</v>
      </c>
      <c r="C1819" s="2" t="s">
        <v>507</v>
      </c>
      <c r="D1819" s="2">
        <v>4800204</v>
      </c>
      <c r="E1819" s="2" t="s">
        <v>507</v>
      </c>
      <c r="F1819" s="2" t="str">
        <f t="shared" si="56"/>
        <v>9341004800204</v>
      </c>
      <c r="G1819" s="2" t="s">
        <v>444</v>
      </c>
      <c r="H1819" s="4">
        <v>0</v>
      </c>
      <c r="I1819" s="4">
        <v>4000</v>
      </c>
      <c r="J1819" s="4">
        <v>4000</v>
      </c>
      <c r="K1819" s="4">
        <v>4000</v>
      </c>
      <c r="L1819" s="4">
        <v>3200</v>
      </c>
      <c r="M1819" s="4">
        <v>3200</v>
      </c>
      <c r="N1819" s="4">
        <v>0</v>
      </c>
      <c r="O1819" s="4">
        <v>800</v>
      </c>
      <c r="P1819">
        <f>INDEX(Full1!J:J,MATCH(F1819,Full1!D:D,0))</f>
        <v>3200</v>
      </c>
      <c r="Q1819" s="6">
        <f t="shared" si="57"/>
        <v>0</v>
      </c>
    </row>
    <row r="1820" spans="1:17" hidden="1" x14ac:dyDescent="0.25">
      <c r="A1820" s="2">
        <v>9</v>
      </c>
      <c r="B1820" s="2">
        <v>34100</v>
      </c>
      <c r="C1820" s="2" t="s">
        <v>507</v>
      </c>
      <c r="D1820" s="2">
        <v>4800205</v>
      </c>
      <c r="E1820" s="2" t="s">
        <v>507</v>
      </c>
      <c r="F1820" s="2" t="str">
        <f t="shared" si="56"/>
        <v>9341004800205</v>
      </c>
      <c r="G1820" s="2" t="s">
        <v>445</v>
      </c>
      <c r="H1820" s="4">
        <v>0</v>
      </c>
      <c r="I1820" s="4">
        <v>2000</v>
      </c>
      <c r="J1820" s="4">
        <v>2000</v>
      </c>
      <c r="K1820" s="4">
        <v>2000</v>
      </c>
      <c r="L1820" s="4">
        <v>1600</v>
      </c>
      <c r="M1820" s="4">
        <v>1600</v>
      </c>
      <c r="N1820" s="4">
        <v>0</v>
      </c>
      <c r="O1820" s="4">
        <v>400</v>
      </c>
      <c r="P1820">
        <f>INDEX(Full1!J:J,MATCH(F1820,Full1!D:D,0))</f>
        <v>1600</v>
      </c>
      <c r="Q1820" s="6">
        <f t="shared" si="57"/>
        <v>0</v>
      </c>
    </row>
    <row r="1821" spans="1:17" hidden="1" x14ac:dyDescent="0.25">
      <c r="A1821" s="2">
        <v>9</v>
      </c>
      <c r="B1821" s="2">
        <v>34100</v>
      </c>
      <c r="C1821" s="2" t="s">
        <v>507</v>
      </c>
      <c r="D1821" s="2">
        <v>4800207</v>
      </c>
      <c r="E1821" s="2" t="s">
        <v>507</v>
      </c>
      <c r="F1821" s="2" t="str">
        <f t="shared" si="56"/>
        <v>9341004800207</v>
      </c>
      <c r="G1821" s="2" t="s">
        <v>446</v>
      </c>
      <c r="H1821" s="4">
        <v>0</v>
      </c>
      <c r="I1821" s="4">
        <v>700</v>
      </c>
      <c r="J1821" s="4">
        <v>700</v>
      </c>
      <c r="K1821" s="4">
        <v>700</v>
      </c>
      <c r="L1821" s="4">
        <v>0</v>
      </c>
      <c r="M1821" s="4">
        <v>0</v>
      </c>
      <c r="N1821" s="4">
        <v>0</v>
      </c>
      <c r="O1821" s="4">
        <v>700</v>
      </c>
      <c r="P1821">
        <f>INDEX(Full1!J:J,MATCH(F1821,Full1!D:D,0))</f>
        <v>0</v>
      </c>
      <c r="Q1821" s="6">
        <f t="shared" si="57"/>
        <v>0</v>
      </c>
    </row>
    <row r="1822" spans="1:17" hidden="1" x14ac:dyDescent="0.25">
      <c r="A1822" s="2">
        <v>9</v>
      </c>
      <c r="B1822" s="2">
        <v>34100</v>
      </c>
      <c r="C1822" s="2" t="s">
        <v>511</v>
      </c>
      <c r="D1822" s="2">
        <v>7800003</v>
      </c>
      <c r="E1822" s="2" t="s">
        <v>511</v>
      </c>
      <c r="F1822" s="2" t="str">
        <f t="shared" si="56"/>
        <v>9341007800003</v>
      </c>
      <c r="G1822" s="2" t="s">
        <v>447</v>
      </c>
      <c r="H1822" s="4">
        <v>10000</v>
      </c>
      <c r="I1822" s="4">
        <v>0</v>
      </c>
      <c r="J1822" s="4">
        <v>10000</v>
      </c>
      <c r="K1822" s="4">
        <v>0</v>
      </c>
      <c r="L1822" s="4">
        <v>0</v>
      </c>
      <c r="M1822" s="4">
        <v>0</v>
      </c>
      <c r="N1822" s="4">
        <v>0</v>
      </c>
      <c r="O1822" s="4">
        <v>10000</v>
      </c>
      <c r="P1822">
        <f>INDEX(Full1!J:J,MATCH(F1822,Full1!D:D,0))</f>
        <v>0</v>
      </c>
      <c r="Q1822" s="6">
        <f t="shared" si="57"/>
        <v>0</v>
      </c>
    </row>
    <row r="1823" spans="1:17" hidden="1" x14ac:dyDescent="0.25">
      <c r="A1823" s="2">
        <v>9</v>
      </c>
      <c r="B1823" s="2">
        <v>34100</v>
      </c>
      <c r="C1823" s="2" t="s">
        <v>511</v>
      </c>
      <c r="D1823" s="2">
        <v>7800024</v>
      </c>
      <c r="E1823" s="2" t="s">
        <v>511</v>
      </c>
      <c r="F1823" s="2" t="str">
        <f t="shared" si="56"/>
        <v>9341007800024</v>
      </c>
      <c r="G1823" s="2" t="s">
        <v>448</v>
      </c>
      <c r="H1823" s="4">
        <v>0</v>
      </c>
      <c r="I1823" s="4">
        <v>1000</v>
      </c>
      <c r="J1823" s="4">
        <v>1000</v>
      </c>
      <c r="K1823" s="4">
        <v>1000</v>
      </c>
      <c r="L1823" s="4">
        <v>786.13</v>
      </c>
      <c r="M1823" s="4">
        <v>786.13</v>
      </c>
      <c r="N1823" s="4">
        <v>0</v>
      </c>
      <c r="O1823" s="4">
        <v>213.87</v>
      </c>
      <c r="P1823">
        <f>INDEX(Full1!J:J,MATCH(F1823,Full1!D:D,0))</f>
        <v>786.13</v>
      </c>
      <c r="Q1823" s="6">
        <f t="shared" si="57"/>
        <v>0</v>
      </c>
    </row>
    <row r="1824" spans="1:17" hidden="1" x14ac:dyDescent="0.25">
      <c r="A1824" s="2">
        <v>9</v>
      </c>
      <c r="B1824" s="2">
        <v>34100</v>
      </c>
      <c r="C1824" s="2" t="s">
        <v>511</v>
      </c>
      <c r="D1824" s="2">
        <v>7800025</v>
      </c>
      <c r="E1824" s="2" t="s">
        <v>511</v>
      </c>
      <c r="F1824" s="2" t="str">
        <f t="shared" si="56"/>
        <v>9341007800025</v>
      </c>
      <c r="G1824" s="2" t="s">
        <v>449</v>
      </c>
      <c r="H1824" s="4">
        <v>0</v>
      </c>
      <c r="I1824" s="4">
        <v>2200</v>
      </c>
      <c r="J1824" s="4">
        <v>2200</v>
      </c>
      <c r="K1824" s="4">
        <v>2200</v>
      </c>
      <c r="L1824" s="4">
        <v>2200</v>
      </c>
      <c r="M1824" s="4">
        <v>2200</v>
      </c>
      <c r="N1824" s="4">
        <v>0</v>
      </c>
      <c r="O1824" s="4">
        <v>0</v>
      </c>
      <c r="P1824">
        <f>INDEX(Full1!J:J,MATCH(F1824,Full1!D:D,0))</f>
        <v>2200</v>
      </c>
      <c r="Q1824" s="6">
        <f t="shared" si="57"/>
        <v>0</v>
      </c>
    </row>
    <row r="1825" spans="1:17" hidden="1" x14ac:dyDescent="0.25">
      <c r="A1825" s="2">
        <v>9</v>
      </c>
      <c r="B1825" s="2">
        <v>34100</v>
      </c>
      <c r="C1825" s="2" t="s">
        <v>511</v>
      </c>
      <c r="D1825" s="2">
        <v>7800027</v>
      </c>
      <c r="E1825" s="2" t="s">
        <v>511</v>
      </c>
      <c r="F1825" s="2" t="str">
        <f t="shared" si="56"/>
        <v>9341007800027</v>
      </c>
      <c r="G1825" s="2" t="s">
        <v>450</v>
      </c>
      <c r="H1825" s="4">
        <v>0</v>
      </c>
      <c r="I1825" s="4">
        <v>14000</v>
      </c>
      <c r="J1825" s="4">
        <v>14000</v>
      </c>
      <c r="K1825" s="4">
        <v>14000</v>
      </c>
      <c r="L1825" s="4">
        <v>11200</v>
      </c>
      <c r="M1825" s="4">
        <v>11200</v>
      </c>
      <c r="N1825" s="4">
        <v>0</v>
      </c>
      <c r="O1825" s="4">
        <v>2800</v>
      </c>
      <c r="P1825">
        <f>INDEX(Full1!J:J,MATCH(F1825,Full1!D:D,0))</f>
        <v>11200</v>
      </c>
      <c r="Q1825" s="6">
        <f t="shared" si="57"/>
        <v>0</v>
      </c>
    </row>
    <row r="1826" spans="1:17" hidden="1" x14ac:dyDescent="0.25">
      <c r="A1826" s="2">
        <v>9</v>
      </c>
      <c r="B1826" s="2">
        <v>34200</v>
      </c>
      <c r="C1826" s="2" t="s">
        <v>505</v>
      </c>
      <c r="D1826" s="2">
        <v>2100002</v>
      </c>
      <c r="E1826" s="2" t="s">
        <v>505</v>
      </c>
      <c r="F1826" s="2" t="str">
        <f t="shared" si="56"/>
        <v>9342002100002</v>
      </c>
      <c r="G1826" s="2" t="s">
        <v>451</v>
      </c>
      <c r="H1826" s="4">
        <v>2000</v>
      </c>
      <c r="I1826" s="4">
        <v>0</v>
      </c>
      <c r="J1826" s="4">
        <v>2000</v>
      </c>
      <c r="K1826" s="4">
        <v>0</v>
      </c>
      <c r="L1826" s="4">
        <v>0</v>
      </c>
      <c r="M1826" s="4">
        <v>0</v>
      </c>
      <c r="N1826" s="4">
        <v>0</v>
      </c>
      <c r="O1826" s="4">
        <v>2000</v>
      </c>
      <c r="P1826">
        <f>INDEX(Full1!J:J,MATCH(F1826,Full1!D:D,0))</f>
        <v>0</v>
      </c>
      <c r="Q1826" s="6">
        <f t="shared" si="57"/>
        <v>0</v>
      </c>
    </row>
    <row r="1827" spans="1:17" hidden="1" x14ac:dyDescent="0.25">
      <c r="A1827" s="2">
        <v>9</v>
      </c>
      <c r="B1827" s="2">
        <v>34200</v>
      </c>
      <c r="C1827" s="2" t="s">
        <v>505</v>
      </c>
      <c r="D1827" s="2">
        <v>2100003</v>
      </c>
      <c r="E1827" s="2" t="s">
        <v>505</v>
      </c>
      <c r="F1827" s="2" t="str">
        <f t="shared" si="56"/>
        <v>9342002100003</v>
      </c>
      <c r="G1827" s="2" t="s">
        <v>452</v>
      </c>
      <c r="H1827" s="4">
        <v>3000</v>
      </c>
      <c r="I1827" s="4">
        <v>0</v>
      </c>
      <c r="J1827" s="4">
        <v>3000</v>
      </c>
      <c r="K1827" s="4">
        <v>932.16</v>
      </c>
      <c r="L1827" s="4">
        <v>932.16</v>
      </c>
      <c r="M1827" s="4">
        <v>932.16</v>
      </c>
      <c r="N1827" s="4">
        <v>0</v>
      </c>
      <c r="O1827" s="4">
        <v>2067.84</v>
      </c>
      <c r="P1827">
        <f>INDEX(Full1!J:J,MATCH(F1827,Full1!D:D,0))</f>
        <v>932.16</v>
      </c>
      <c r="Q1827" s="6">
        <f t="shared" si="57"/>
        <v>0</v>
      </c>
    </row>
    <row r="1828" spans="1:17" hidden="1" x14ac:dyDescent="0.25">
      <c r="A1828" s="2">
        <v>9</v>
      </c>
      <c r="B1828" s="2">
        <v>34200</v>
      </c>
      <c r="C1828" s="2" t="s">
        <v>505</v>
      </c>
      <c r="D1828" s="2">
        <v>2120001</v>
      </c>
      <c r="E1828" s="2" t="s">
        <v>505</v>
      </c>
      <c r="F1828" s="2" t="str">
        <f t="shared" si="56"/>
        <v>9342002120001</v>
      </c>
      <c r="G1828" s="2" t="s">
        <v>453</v>
      </c>
      <c r="H1828" s="4">
        <v>6000</v>
      </c>
      <c r="I1828" s="4">
        <v>776.34</v>
      </c>
      <c r="J1828" s="4">
        <v>6776.34</v>
      </c>
      <c r="K1828" s="4">
        <v>7376.89</v>
      </c>
      <c r="L1828" s="4">
        <v>6600.55</v>
      </c>
      <c r="M1828" s="4">
        <v>6600.55</v>
      </c>
      <c r="N1828" s="4">
        <v>0</v>
      </c>
      <c r="O1828" s="4">
        <v>175.79</v>
      </c>
      <c r="P1828">
        <f>INDEX(Full1!J:J,MATCH(F1828,Full1!D:D,0))</f>
        <v>6600.55</v>
      </c>
      <c r="Q1828" s="6">
        <f t="shared" si="57"/>
        <v>0</v>
      </c>
    </row>
    <row r="1829" spans="1:17" hidden="1" x14ac:dyDescent="0.25">
      <c r="A1829" s="2">
        <v>9</v>
      </c>
      <c r="B1829" s="2">
        <v>34200</v>
      </c>
      <c r="C1829" s="2" t="s">
        <v>505</v>
      </c>
      <c r="D1829" s="2">
        <v>2130001</v>
      </c>
      <c r="E1829" s="2" t="s">
        <v>505</v>
      </c>
      <c r="F1829" s="2" t="str">
        <f t="shared" si="56"/>
        <v>9342002130001</v>
      </c>
      <c r="G1829" s="2" t="s">
        <v>74</v>
      </c>
      <c r="H1829" s="4">
        <v>2000</v>
      </c>
      <c r="I1829" s="4">
        <v>0</v>
      </c>
      <c r="J1829" s="4">
        <v>2000</v>
      </c>
      <c r="K1829" s="4">
        <v>2758.64</v>
      </c>
      <c r="L1829" s="4">
        <v>2758.64</v>
      </c>
      <c r="M1829" s="4">
        <v>2758.64</v>
      </c>
      <c r="N1829" s="4">
        <v>0</v>
      </c>
      <c r="O1829" s="4">
        <v>-758.64</v>
      </c>
      <c r="P1829">
        <f>INDEX(Full1!J:J,MATCH(F1829,Full1!D:D,0))</f>
        <v>2758.64</v>
      </c>
      <c r="Q1829" s="6">
        <f t="shared" si="57"/>
        <v>0</v>
      </c>
    </row>
    <row r="1830" spans="1:17" hidden="1" x14ac:dyDescent="0.25">
      <c r="A1830" s="2">
        <v>9</v>
      </c>
      <c r="B1830" s="2">
        <v>34201</v>
      </c>
      <c r="C1830" s="2" t="s">
        <v>505</v>
      </c>
      <c r="D1830" s="2">
        <v>2130001</v>
      </c>
      <c r="E1830" s="2" t="s">
        <v>505</v>
      </c>
      <c r="F1830" s="2" t="str">
        <f t="shared" si="56"/>
        <v>9342012130001</v>
      </c>
      <c r="G1830" s="2" t="s">
        <v>74</v>
      </c>
      <c r="H1830" s="4">
        <v>3500</v>
      </c>
      <c r="I1830" s="4">
        <v>0</v>
      </c>
      <c r="J1830" s="4">
        <v>3500</v>
      </c>
      <c r="K1830" s="4">
        <v>2247.1999999999998</v>
      </c>
      <c r="L1830" s="4">
        <v>2247.1999999999998</v>
      </c>
      <c r="M1830" s="4">
        <v>2247.1999999999998</v>
      </c>
      <c r="N1830" s="4">
        <v>0</v>
      </c>
      <c r="O1830" s="4">
        <v>1252.8</v>
      </c>
      <c r="P1830">
        <f>INDEX(Full1!J:J,MATCH(F1830,Full1!D:D,0))</f>
        <v>2247.1999999999998</v>
      </c>
      <c r="Q1830" s="6">
        <f t="shared" si="57"/>
        <v>0</v>
      </c>
    </row>
    <row r="1831" spans="1:17" hidden="1" x14ac:dyDescent="0.25">
      <c r="A1831" s="2">
        <v>9</v>
      </c>
      <c r="B1831" s="2">
        <v>34201</v>
      </c>
      <c r="C1831" s="2" t="s">
        <v>505</v>
      </c>
      <c r="D1831" s="2">
        <v>2150001</v>
      </c>
      <c r="E1831" s="2" t="s">
        <v>505</v>
      </c>
      <c r="F1831" s="2" t="str">
        <f t="shared" si="56"/>
        <v>9342012150001</v>
      </c>
      <c r="G1831" s="2" t="s">
        <v>56</v>
      </c>
      <c r="H1831" s="4">
        <v>0</v>
      </c>
      <c r="I1831" s="4">
        <v>0</v>
      </c>
      <c r="J1831" s="4">
        <v>0</v>
      </c>
      <c r="K1831" s="4">
        <v>4282.67</v>
      </c>
      <c r="L1831" s="4">
        <v>4282.67</v>
      </c>
      <c r="M1831" s="4">
        <v>4282.67</v>
      </c>
      <c r="N1831" s="4">
        <v>0</v>
      </c>
      <c r="O1831" s="4">
        <v>-4282.67</v>
      </c>
      <c r="P1831">
        <f>INDEX(Full1!J:J,MATCH(F1831,Full1!D:D,0))</f>
        <v>4282.67</v>
      </c>
      <c r="Q1831" s="6">
        <f t="shared" si="57"/>
        <v>0</v>
      </c>
    </row>
    <row r="1832" spans="1:17" hidden="1" x14ac:dyDescent="0.25">
      <c r="A1832" s="2">
        <v>9</v>
      </c>
      <c r="B1832" s="2">
        <v>34201</v>
      </c>
      <c r="C1832" s="2" t="s">
        <v>505</v>
      </c>
      <c r="D1832" s="2">
        <v>2211001</v>
      </c>
      <c r="E1832" s="2" t="s">
        <v>505</v>
      </c>
      <c r="F1832" s="2" t="str">
        <f t="shared" si="56"/>
        <v>9342012211001</v>
      </c>
      <c r="G1832" s="2" t="s">
        <v>76</v>
      </c>
      <c r="H1832" s="4">
        <v>1500</v>
      </c>
      <c r="I1832" s="4">
        <v>0</v>
      </c>
      <c r="J1832" s="4">
        <v>1500</v>
      </c>
      <c r="K1832" s="4">
        <v>739.14</v>
      </c>
      <c r="L1832" s="4">
        <v>739.14</v>
      </c>
      <c r="M1832" s="4">
        <v>739.14</v>
      </c>
      <c r="N1832" s="4">
        <v>0</v>
      </c>
      <c r="O1832" s="4">
        <v>760.86</v>
      </c>
      <c r="P1832">
        <f>INDEX(Full1!J:J,MATCH(F1832,Full1!D:D,0))</f>
        <v>739.14</v>
      </c>
      <c r="Q1832" s="6">
        <f t="shared" si="57"/>
        <v>0</v>
      </c>
    </row>
    <row r="1833" spans="1:17" hidden="1" x14ac:dyDescent="0.25">
      <c r="A1833" s="2">
        <v>9</v>
      </c>
      <c r="B1833" s="2">
        <v>34201</v>
      </c>
      <c r="C1833" s="2" t="s">
        <v>505</v>
      </c>
      <c r="D1833" s="2">
        <v>2312000</v>
      </c>
      <c r="E1833" s="2" t="s">
        <v>505</v>
      </c>
      <c r="F1833" s="2" t="str">
        <f t="shared" si="56"/>
        <v>9342012312000</v>
      </c>
      <c r="G1833" s="2" t="s">
        <v>73</v>
      </c>
      <c r="H1833" s="4">
        <v>200</v>
      </c>
      <c r="I1833" s="4">
        <v>0</v>
      </c>
      <c r="J1833" s="4">
        <v>200</v>
      </c>
      <c r="K1833" s="4">
        <v>0</v>
      </c>
      <c r="L1833" s="4">
        <v>0</v>
      </c>
      <c r="M1833" s="4">
        <v>0</v>
      </c>
      <c r="N1833" s="4">
        <v>0</v>
      </c>
      <c r="O1833" s="4">
        <v>200</v>
      </c>
      <c r="P1833">
        <f>INDEX(Full1!J:J,MATCH(F1833,Full1!D:D,0))</f>
        <v>0</v>
      </c>
      <c r="Q1833" s="6">
        <f t="shared" si="57"/>
        <v>0</v>
      </c>
    </row>
    <row r="1834" spans="1:17" hidden="1" x14ac:dyDescent="0.25">
      <c r="A1834" s="2">
        <v>9</v>
      </c>
      <c r="B1834" s="2">
        <v>34202</v>
      </c>
      <c r="C1834" s="2" t="s">
        <v>505</v>
      </c>
      <c r="D1834" s="2">
        <v>2219900</v>
      </c>
      <c r="E1834" s="2" t="s">
        <v>505</v>
      </c>
      <c r="F1834" s="2" t="str">
        <f t="shared" si="56"/>
        <v>9342022219900</v>
      </c>
      <c r="G1834" s="2" t="s">
        <v>152</v>
      </c>
      <c r="H1834" s="4">
        <v>10000</v>
      </c>
      <c r="I1834" s="4">
        <v>0</v>
      </c>
      <c r="J1834" s="4">
        <v>10000</v>
      </c>
      <c r="K1834" s="4">
        <v>7379.75</v>
      </c>
      <c r="L1834" s="4">
        <v>7379.75</v>
      </c>
      <c r="M1834" s="4">
        <v>7379.75</v>
      </c>
      <c r="N1834" s="4">
        <v>0</v>
      </c>
      <c r="O1834" s="4">
        <v>2620.25</v>
      </c>
      <c r="P1834">
        <f>INDEX(Full1!J:J,MATCH(F1834,Full1!D:D,0))</f>
        <v>7379.75</v>
      </c>
      <c r="Q1834" s="6">
        <f t="shared" si="57"/>
        <v>0</v>
      </c>
    </row>
    <row r="1835" spans="1:17" hidden="1" x14ac:dyDescent="0.25">
      <c r="A1835" s="2">
        <v>9</v>
      </c>
      <c r="B1835" s="2">
        <v>34202</v>
      </c>
      <c r="C1835" s="2" t="s">
        <v>505</v>
      </c>
      <c r="D1835" s="2">
        <v>2270102</v>
      </c>
      <c r="E1835" s="2" t="s">
        <v>505</v>
      </c>
      <c r="F1835" s="2" t="str">
        <f t="shared" si="56"/>
        <v>9342022270102</v>
      </c>
      <c r="G1835" s="2" t="s">
        <v>454</v>
      </c>
      <c r="H1835" s="4">
        <v>65609.320000000007</v>
      </c>
      <c r="I1835" s="4">
        <v>0</v>
      </c>
      <c r="J1835" s="4">
        <v>65609.320000000007</v>
      </c>
      <c r="K1835" s="4">
        <v>62047</v>
      </c>
      <c r="L1835" s="4">
        <v>54475.12</v>
      </c>
      <c r="M1835" s="4">
        <v>54475.12</v>
      </c>
      <c r="N1835" s="4">
        <v>0</v>
      </c>
      <c r="O1835" s="4">
        <v>11134.2</v>
      </c>
      <c r="P1835">
        <f>INDEX(Full1!J:J,MATCH(F1835,Full1!D:D,0))</f>
        <v>54475.12</v>
      </c>
      <c r="Q1835" s="6">
        <f t="shared" si="57"/>
        <v>0</v>
      </c>
    </row>
    <row r="1836" spans="1:17" x14ac:dyDescent="0.25">
      <c r="A1836" s="2">
        <v>9</v>
      </c>
      <c r="B1836" s="2">
        <v>34202</v>
      </c>
      <c r="C1836" s="2" t="s">
        <v>506</v>
      </c>
      <c r="D1836" s="2">
        <v>6230017</v>
      </c>
      <c r="E1836" s="2" t="s">
        <v>506</v>
      </c>
      <c r="F1836" s="2" t="str">
        <f t="shared" si="56"/>
        <v>9342026230017</v>
      </c>
      <c r="G1836" s="2" t="s">
        <v>455</v>
      </c>
      <c r="H1836" s="4">
        <v>12000</v>
      </c>
      <c r="I1836" s="4">
        <v>0</v>
      </c>
      <c r="J1836" s="4">
        <v>12000</v>
      </c>
      <c r="K1836" s="4">
        <v>9999.98</v>
      </c>
      <c r="L1836" s="4">
        <v>9999.98</v>
      </c>
      <c r="M1836" s="4">
        <v>9999.98</v>
      </c>
      <c r="N1836" s="4">
        <v>0</v>
      </c>
      <c r="O1836" s="4">
        <v>2000.02</v>
      </c>
      <c r="P1836">
        <f>INDEX(Full1!J:J,MATCH(F1836,Full1!D:D,0))</f>
        <v>9999.98</v>
      </c>
      <c r="Q1836" s="6">
        <f t="shared" si="57"/>
        <v>0</v>
      </c>
    </row>
    <row r="1837" spans="1:17" hidden="1" x14ac:dyDescent="0.25">
      <c r="A1837" s="2">
        <v>9</v>
      </c>
      <c r="B1837" s="2">
        <v>34203</v>
      </c>
      <c r="C1837" s="2" t="s">
        <v>505</v>
      </c>
      <c r="D1837" s="2">
        <v>2030001</v>
      </c>
      <c r="E1837" s="2" t="s">
        <v>505</v>
      </c>
      <c r="F1837" s="2" t="str">
        <f t="shared" si="56"/>
        <v>9342032030001</v>
      </c>
      <c r="G1837" s="2" t="s">
        <v>149</v>
      </c>
      <c r="H1837" s="4">
        <v>2500</v>
      </c>
      <c r="I1837" s="4">
        <v>0</v>
      </c>
      <c r="J1837" s="4">
        <v>2500</v>
      </c>
      <c r="K1837" s="4">
        <v>423.5</v>
      </c>
      <c r="L1837" s="4">
        <v>423.5</v>
      </c>
      <c r="M1837" s="4">
        <v>423.5</v>
      </c>
      <c r="N1837" s="4">
        <v>0</v>
      </c>
      <c r="O1837" s="4">
        <v>2076.5</v>
      </c>
      <c r="P1837">
        <f>INDEX(Full1!J:J,MATCH(F1837,Full1!D:D,0))</f>
        <v>423.5</v>
      </c>
      <c r="Q1837" s="6">
        <f t="shared" si="57"/>
        <v>0</v>
      </c>
    </row>
    <row r="1838" spans="1:17" hidden="1" x14ac:dyDescent="0.25">
      <c r="A1838" s="2">
        <v>9</v>
      </c>
      <c r="B1838" s="2">
        <v>34203</v>
      </c>
      <c r="C1838" s="2" t="s">
        <v>505</v>
      </c>
      <c r="D1838" s="2">
        <v>2120001</v>
      </c>
      <c r="E1838" s="2" t="s">
        <v>505</v>
      </c>
      <c r="F1838" s="2" t="str">
        <f t="shared" si="56"/>
        <v>9342032120001</v>
      </c>
      <c r="G1838" s="2" t="s">
        <v>456</v>
      </c>
      <c r="H1838" s="4">
        <v>4000</v>
      </c>
      <c r="I1838" s="4">
        <v>0</v>
      </c>
      <c r="J1838" s="4">
        <v>4000</v>
      </c>
      <c r="K1838" s="4">
        <v>1732.6</v>
      </c>
      <c r="L1838" s="4">
        <v>1732.6</v>
      </c>
      <c r="M1838" s="4">
        <v>1732.6</v>
      </c>
      <c r="N1838" s="4">
        <v>0</v>
      </c>
      <c r="O1838" s="4">
        <v>2267.4</v>
      </c>
      <c r="P1838">
        <f>INDEX(Full1!J:J,MATCH(F1838,Full1!D:D,0))</f>
        <v>1732.6</v>
      </c>
      <c r="Q1838" s="6">
        <f t="shared" si="57"/>
        <v>0</v>
      </c>
    </row>
    <row r="1839" spans="1:17" hidden="1" x14ac:dyDescent="0.25">
      <c r="A1839" s="2">
        <v>9</v>
      </c>
      <c r="B1839" s="2">
        <v>34203</v>
      </c>
      <c r="C1839" s="2" t="s">
        <v>505</v>
      </c>
      <c r="D1839" s="2">
        <v>2200001</v>
      </c>
      <c r="E1839" s="2" t="s">
        <v>505</v>
      </c>
      <c r="F1839" s="2" t="str">
        <f t="shared" si="56"/>
        <v>9342032200001</v>
      </c>
      <c r="G1839" s="2" t="s">
        <v>323</v>
      </c>
      <c r="H1839" s="4">
        <v>0</v>
      </c>
      <c r="I1839" s="4">
        <v>0</v>
      </c>
      <c r="J1839" s="4">
        <v>0</v>
      </c>
      <c r="K1839" s="4">
        <v>261.10000000000002</v>
      </c>
      <c r="L1839" s="4">
        <v>111.1</v>
      </c>
      <c r="M1839" s="4">
        <v>111.1</v>
      </c>
      <c r="N1839" s="4">
        <v>0</v>
      </c>
      <c r="O1839" s="4">
        <v>-111.1</v>
      </c>
      <c r="P1839">
        <f>INDEX(Full1!J:J,MATCH(F1839,Full1!D:D,0))</f>
        <v>111.1</v>
      </c>
      <c r="Q1839" s="6">
        <f t="shared" si="57"/>
        <v>0</v>
      </c>
    </row>
    <row r="1840" spans="1:17" hidden="1" x14ac:dyDescent="0.25">
      <c r="A1840" s="2">
        <v>9</v>
      </c>
      <c r="B1840" s="2">
        <v>34203</v>
      </c>
      <c r="C1840" s="2" t="s">
        <v>505</v>
      </c>
      <c r="D1840" s="2">
        <v>2210300</v>
      </c>
      <c r="E1840" s="2" t="s">
        <v>505</v>
      </c>
      <c r="F1840" s="2" t="str">
        <f t="shared" si="56"/>
        <v>9342032210300</v>
      </c>
      <c r="G1840" s="2" t="s">
        <v>457</v>
      </c>
      <c r="H1840" s="4">
        <v>40000</v>
      </c>
      <c r="I1840" s="4">
        <v>0</v>
      </c>
      <c r="J1840" s="4">
        <v>40000</v>
      </c>
      <c r="K1840" s="4">
        <v>6500</v>
      </c>
      <c r="L1840" s="4">
        <v>5998.13</v>
      </c>
      <c r="M1840" s="4">
        <v>5998.13</v>
      </c>
      <c r="N1840" s="4">
        <v>0</v>
      </c>
      <c r="O1840" s="4">
        <v>34001.870000000003</v>
      </c>
      <c r="P1840">
        <f>INDEX(Full1!J:J,MATCH(F1840,Full1!D:D,0))</f>
        <v>5998.13</v>
      </c>
      <c r="Q1840" s="6">
        <f t="shared" si="57"/>
        <v>0</v>
      </c>
    </row>
    <row r="1841" spans="1:17" hidden="1" x14ac:dyDescent="0.25">
      <c r="A1841" s="2">
        <v>9</v>
      </c>
      <c r="B1841" s="2">
        <v>34203</v>
      </c>
      <c r="C1841" s="2" t="s">
        <v>505</v>
      </c>
      <c r="D1841" s="2">
        <v>2211001</v>
      </c>
      <c r="E1841" s="2" t="s">
        <v>505</v>
      </c>
      <c r="F1841" s="2" t="str">
        <f t="shared" si="56"/>
        <v>9342032211001</v>
      </c>
      <c r="G1841" s="2" t="s">
        <v>76</v>
      </c>
      <c r="H1841" s="4">
        <v>4000</v>
      </c>
      <c r="I1841" s="4">
        <v>0</v>
      </c>
      <c r="J1841" s="4">
        <v>4000</v>
      </c>
      <c r="K1841" s="4">
        <v>6405.84</v>
      </c>
      <c r="L1841" s="4">
        <v>6226.53</v>
      </c>
      <c r="M1841" s="4">
        <v>6226.53</v>
      </c>
      <c r="N1841" s="4">
        <v>0</v>
      </c>
      <c r="O1841" s="4">
        <v>-2226.5300000000002</v>
      </c>
      <c r="P1841">
        <f>INDEX(Full1!J:J,MATCH(F1841,Full1!D:D,0))</f>
        <v>6226.53</v>
      </c>
      <c r="Q1841" s="6">
        <f t="shared" si="57"/>
        <v>0</v>
      </c>
    </row>
    <row r="1842" spans="1:17" hidden="1" x14ac:dyDescent="0.25">
      <c r="A1842" s="2">
        <v>9</v>
      </c>
      <c r="B1842" s="2">
        <v>34203</v>
      </c>
      <c r="C1842" s="2" t="s">
        <v>505</v>
      </c>
      <c r="D1842" s="2">
        <v>2219900</v>
      </c>
      <c r="E1842" s="2" t="s">
        <v>505</v>
      </c>
      <c r="F1842" s="2" t="str">
        <f t="shared" si="56"/>
        <v>9342032219900</v>
      </c>
      <c r="G1842" s="2" t="s">
        <v>152</v>
      </c>
      <c r="H1842" s="4">
        <v>14000</v>
      </c>
      <c r="I1842" s="4">
        <v>0</v>
      </c>
      <c r="J1842" s="4">
        <v>14000</v>
      </c>
      <c r="K1842" s="4">
        <v>7871.6</v>
      </c>
      <c r="L1842" s="4">
        <v>7871.6</v>
      </c>
      <c r="M1842" s="4">
        <v>7871.6</v>
      </c>
      <c r="N1842" s="4">
        <v>0</v>
      </c>
      <c r="O1842" s="4">
        <v>6128.4</v>
      </c>
      <c r="P1842">
        <f>INDEX(Full1!J:J,MATCH(F1842,Full1!D:D,0))</f>
        <v>7871.6</v>
      </c>
      <c r="Q1842" s="6">
        <f t="shared" si="57"/>
        <v>0</v>
      </c>
    </row>
    <row r="1843" spans="1:17" hidden="1" x14ac:dyDescent="0.25">
      <c r="A1843" s="2">
        <v>9</v>
      </c>
      <c r="B1843" s="2">
        <v>34203</v>
      </c>
      <c r="C1843" s="2" t="s">
        <v>505</v>
      </c>
      <c r="D1843" s="2">
        <v>2269901</v>
      </c>
      <c r="E1843" s="2" t="s">
        <v>505</v>
      </c>
      <c r="F1843" s="2" t="str">
        <f t="shared" si="56"/>
        <v>9342032269901</v>
      </c>
      <c r="G1843" s="2" t="s">
        <v>458</v>
      </c>
      <c r="H1843" s="4">
        <v>30000</v>
      </c>
      <c r="I1843" s="4">
        <v>-8000</v>
      </c>
      <c r="J1843" s="4">
        <v>22000</v>
      </c>
      <c r="K1843" s="4">
        <v>175.45</v>
      </c>
      <c r="L1843" s="4">
        <v>175.45</v>
      </c>
      <c r="M1843" s="4">
        <v>175.45</v>
      </c>
      <c r="N1843" s="4">
        <v>0</v>
      </c>
      <c r="O1843" s="4">
        <v>21824.55</v>
      </c>
      <c r="P1843">
        <f>INDEX(Full1!J:J,MATCH(F1843,Full1!D:D,0))</f>
        <v>175.45</v>
      </c>
      <c r="Q1843" s="6">
        <f t="shared" si="57"/>
        <v>0</v>
      </c>
    </row>
    <row r="1844" spans="1:17" hidden="1" x14ac:dyDescent="0.25">
      <c r="A1844" s="2">
        <v>9</v>
      </c>
      <c r="B1844" s="2">
        <v>34203</v>
      </c>
      <c r="C1844" s="2" t="s">
        <v>505</v>
      </c>
      <c r="D1844" s="2">
        <v>2270102</v>
      </c>
      <c r="E1844" s="2" t="s">
        <v>505</v>
      </c>
      <c r="F1844" s="2" t="str">
        <f t="shared" si="56"/>
        <v>9342032270102</v>
      </c>
      <c r="G1844" s="2" t="s">
        <v>459</v>
      </c>
      <c r="H1844" s="4">
        <v>68417.03</v>
      </c>
      <c r="I1844" s="4">
        <v>5973.41</v>
      </c>
      <c r="J1844" s="4">
        <v>74390.44</v>
      </c>
      <c r="K1844" s="4">
        <v>79073.710000000006</v>
      </c>
      <c r="L1844" s="4">
        <v>73994.66</v>
      </c>
      <c r="M1844" s="4">
        <v>73994.66</v>
      </c>
      <c r="N1844" s="4">
        <v>0</v>
      </c>
      <c r="O1844" s="4">
        <v>395.78</v>
      </c>
      <c r="P1844">
        <f>INDEX(Full1!J:J,MATCH(F1844,Full1!D:D,0))</f>
        <v>73994.66</v>
      </c>
      <c r="Q1844" s="6">
        <f t="shared" si="57"/>
        <v>0</v>
      </c>
    </row>
    <row r="1845" spans="1:17" hidden="1" x14ac:dyDescent="0.25">
      <c r="A1845" s="2">
        <v>9</v>
      </c>
      <c r="B1845" s="2">
        <v>34203</v>
      </c>
      <c r="C1845" s="2" t="s">
        <v>505</v>
      </c>
      <c r="D1845" s="2">
        <v>2279900</v>
      </c>
      <c r="E1845" s="2" t="s">
        <v>505</v>
      </c>
      <c r="F1845" s="2" t="str">
        <f t="shared" si="56"/>
        <v>9342032279900</v>
      </c>
      <c r="G1845" s="2" t="s">
        <v>68</v>
      </c>
      <c r="H1845" s="4">
        <v>20000</v>
      </c>
      <c r="I1845" s="4">
        <v>2554.96</v>
      </c>
      <c r="J1845" s="4">
        <v>22554.959999999999</v>
      </c>
      <c r="K1845" s="4">
        <v>11189.95</v>
      </c>
      <c r="L1845" s="4">
        <v>9256.42</v>
      </c>
      <c r="M1845" s="4">
        <v>9256.42</v>
      </c>
      <c r="N1845" s="4">
        <v>0</v>
      </c>
      <c r="O1845" s="4">
        <v>13298.54</v>
      </c>
      <c r="P1845">
        <f>INDEX(Full1!J:J,MATCH(F1845,Full1!D:D,0))</f>
        <v>9256.42</v>
      </c>
      <c r="Q1845" s="6">
        <f t="shared" si="57"/>
        <v>0</v>
      </c>
    </row>
    <row r="1846" spans="1:17" hidden="1" x14ac:dyDescent="0.25">
      <c r="A1846" s="2">
        <v>9</v>
      </c>
      <c r="B1846" s="2">
        <v>34203</v>
      </c>
      <c r="C1846" s="2" t="s">
        <v>505</v>
      </c>
      <c r="D1846" s="2">
        <v>2302000</v>
      </c>
      <c r="E1846" s="2" t="s">
        <v>505</v>
      </c>
      <c r="F1846" s="2" t="str">
        <f t="shared" si="56"/>
        <v>9342032302000</v>
      </c>
      <c r="G1846" s="2" t="s">
        <v>72</v>
      </c>
      <c r="H1846" s="4">
        <v>0</v>
      </c>
      <c r="I1846" s="4">
        <v>0</v>
      </c>
      <c r="J1846" s="4">
        <v>0</v>
      </c>
      <c r="K1846" s="4">
        <v>33.799999999999997</v>
      </c>
      <c r="L1846" s="4">
        <v>33.799999999999997</v>
      </c>
      <c r="M1846" s="4">
        <v>33.799999999999997</v>
      </c>
      <c r="N1846" s="4">
        <v>0</v>
      </c>
      <c r="O1846" s="4">
        <v>-33.799999999999997</v>
      </c>
      <c r="P1846">
        <f>INDEX(Full1!J:J,MATCH(F1846,Full1!D:D,0))</f>
        <v>33.799999999999997</v>
      </c>
      <c r="Q1846" s="6">
        <f t="shared" si="57"/>
        <v>0</v>
      </c>
    </row>
    <row r="1847" spans="1:17" hidden="1" x14ac:dyDescent="0.25">
      <c r="A1847" s="2">
        <v>9</v>
      </c>
      <c r="B1847" s="2">
        <v>34203</v>
      </c>
      <c r="C1847" s="2" t="s">
        <v>505</v>
      </c>
      <c r="D1847" s="2">
        <v>2312000</v>
      </c>
      <c r="E1847" s="2" t="s">
        <v>505</v>
      </c>
      <c r="F1847" s="2" t="str">
        <f t="shared" si="56"/>
        <v>9342032312000</v>
      </c>
      <c r="G1847" s="2" t="s">
        <v>73</v>
      </c>
      <c r="H1847" s="4">
        <v>0</v>
      </c>
      <c r="I1847" s="4">
        <v>0</v>
      </c>
      <c r="J1847" s="4">
        <v>0</v>
      </c>
      <c r="K1847" s="4">
        <v>27</v>
      </c>
      <c r="L1847" s="4">
        <v>27</v>
      </c>
      <c r="M1847" s="4">
        <v>27</v>
      </c>
      <c r="N1847" s="4">
        <v>0</v>
      </c>
      <c r="O1847" s="4">
        <v>-27</v>
      </c>
      <c r="P1847">
        <f>INDEX(Full1!J:J,MATCH(F1847,Full1!D:D,0))</f>
        <v>27</v>
      </c>
      <c r="Q1847" s="6">
        <f t="shared" si="57"/>
        <v>0</v>
      </c>
    </row>
    <row r="1848" spans="1:17" x14ac:dyDescent="0.25">
      <c r="A1848" s="2">
        <v>9</v>
      </c>
      <c r="B1848" s="2">
        <v>34203</v>
      </c>
      <c r="C1848" s="2" t="s">
        <v>506</v>
      </c>
      <c r="D1848" s="2">
        <v>6320001</v>
      </c>
      <c r="E1848" s="2" t="s">
        <v>506</v>
      </c>
      <c r="F1848" s="2" t="str">
        <f t="shared" si="56"/>
        <v>9342036320001</v>
      </c>
      <c r="G1848" s="2" t="s">
        <v>460</v>
      </c>
      <c r="H1848" s="4">
        <v>25000</v>
      </c>
      <c r="I1848" s="4">
        <v>0</v>
      </c>
      <c r="J1848" s="4">
        <v>25000</v>
      </c>
      <c r="K1848" s="4">
        <v>12697.18</v>
      </c>
      <c r="L1848" s="4">
        <v>12697.18</v>
      </c>
      <c r="M1848" s="4">
        <v>12697.18</v>
      </c>
      <c r="N1848" s="4">
        <v>0</v>
      </c>
      <c r="O1848" s="4">
        <v>12302.82</v>
      </c>
      <c r="P1848">
        <f>INDEX(Full1!J:J,MATCH(F1848,Full1!D:D,0))</f>
        <v>12697.18</v>
      </c>
      <c r="Q1848" s="6">
        <f t="shared" si="57"/>
        <v>0</v>
      </c>
    </row>
    <row r="1849" spans="1:17" x14ac:dyDescent="0.25">
      <c r="A1849" s="2">
        <v>9</v>
      </c>
      <c r="B1849" s="2">
        <v>34203</v>
      </c>
      <c r="C1849" s="2" t="s">
        <v>506</v>
      </c>
      <c r="D1849" s="2">
        <v>6330000</v>
      </c>
      <c r="E1849" s="2" t="s">
        <v>506</v>
      </c>
      <c r="F1849" s="2" t="str">
        <f t="shared" si="56"/>
        <v>9342036330000</v>
      </c>
      <c r="G1849" s="2" t="s">
        <v>286</v>
      </c>
      <c r="H1849" s="4">
        <v>10000</v>
      </c>
      <c r="I1849" s="4">
        <v>0</v>
      </c>
      <c r="J1849" s="4">
        <v>10000</v>
      </c>
      <c r="K1849" s="4">
        <v>10000</v>
      </c>
      <c r="L1849" s="4">
        <v>10000</v>
      </c>
      <c r="M1849" s="4">
        <v>10000</v>
      </c>
      <c r="N1849" s="4">
        <v>0</v>
      </c>
      <c r="O1849" s="4">
        <v>0</v>
      </c>
      <c r="P1849">
        <f>INDEX(Full1!J:J,MATCH(F1849,Full1!D:D,0))</f>
        <v>10000</v>
      </c>
      <c r="Q1849" s="6">
        <f t="shared" si="57"/>
        <v>0</v>
      </c>
    </row>
    <row r="1850" spans="1:17" hidden="1" x14ac:dyDescent="0.25">
      <c r="A1850" s="2">
        <v>9</v>
      </c>
      <c r="B1850" s="2">
        <v>34204</v>
      </c>
      <c r="C1850" s="2" t="s">
        <v>505</v>
      </c>
      <c r="D1850" s="2">
        <v>2130001</v>
      </c>
      <c r="E1850" s="2" t="s">
        <v>505</v>
      </c>
      <c r="F1850" s="2" t="str">
        <f t="shared" si="56"/>
        <v>9342042130001</v>
      </c>
      <c r="G1850" s="2" t="s">
        <v>74</v>
      </c>
      <c r="H1850" s="4">
        <v>2000</v>
      </c>
      <c r="I1850" s="4">
        <v>0</v>
      </c>
      <c r="J1850" s="4">
        <v>2000</v>
      </c>
      <c r="K1850" s="4">
        <v>0</v>
      </c>
      <c r="L1850" s="4">
        <v>0</v>
      </c>
      <c r="M1850" s="4">
        <v>0</v>
      </c>
      <c r="N1850" s="4">
        <v>0</v>
      </c>
      <c r="O1850" s="4">
        <v>2000</v>
      </c>
      <c r="P1850">
        <f>INDEX(Full1!J:J,MATCH(F1850,Full1!D:D,0))</f>
        <v>0</v>
      </c>
      <c r="Q1850" s="6">
        <f t="shared" si="57"/>
        <v>0</v>
      </c>
    </row>
    <row r="1851" spans="1:17" hidden="1" x14ac:dyDescent="0.25">
      <c r="A1851" s="2">
        <v>9</v>
      </c>
      <c r="B1851" s="2">
        <v>34204</v>
      </c>
      <c r="C1851" s="2" t="s">
        <v>507</v>
      </c>
      <c r="D1851" s="2">
        <v>4800134</v>
      </c>
      <c r="E1851" s="2" t="s">
        <v>507</v>
      </c>
      <c r="F1851" s="2" t="str">
        <f t="shared" si="56"/>
        <v>9342044800134</v>
      </c>
      <c r="G1851" s="2" t="s">
        <v>461</v>
      </c>
      <c r="H1851" s="4">
        <v>9400</v>
      </c>
      <c r="I1851" s="4">
        <v>280</v>
      </c>
      <c r="J1851" s="4">
        <v>9680</v>
      </c>
      <c r="K1851" s="4">
        <v>9514.31</v>
      </c>
      <c r="L1851" s="4">
        <v>9514.31</v>
      </c>
      <c r="M1851" s="4">
        <v>9514.31</v>
      </c>
      <c r="N1851" s="4">
        <v>0</v>
      </c>
      <c r="O1851" s="4">
        <v>165.69</v>
      </c>
      <c r="P1851">
        <f>INDEX(Full1!J:J,MATCH(F1851,Full1!D:D,0))</f>
        <v>9514.31</v>
      </c>
      <c r="Q1851" s="6">
        <f t="shared" si="57"/>
        <v>0</v>
      </c>
    </row>
    <row r="1852" spans="1:17" hidden="1" x14ac:dyDescent="0.25">
      <c r="A1852" s="2">
        <v>9</v>
      </c>
      <c r="B1852" s="2">
        <v>43201</v>
      </c>
      <c r="C1852" s="2" t="s">
        <v>505</v>
      </c>
      <c r="D1852" s="2">
        <v>2130001</v>
      </c>
      <c r="E1852" s="2" t="s">
        <v>505</v>
      </c>
      <c r="F1852" s="2" t="str">
        <f t="shared" si="56"/>
        <v>9432012130001</v>
      </c>
      <c r="G1852" s="2" t="s">
        <v>74</v>
      </c>
      <c r="H1852" s="4">
        <v>2000</v>
      </c>
      <c r="I1852" s="4">
        <v>0</v>
      </c>
      <c r="J1852" s="4">
        <v>2000</v>
      </c>
      <c r="K1852" s="4">
        <v>508.39</v>
      </c>
      <c r="L1852" s="4">
        <v>508.39</v>
      </c>
      <c r="M1852" s="4">
        <v>508.39</v>
      </c>
      <c r="N1852" s="4">
        <v>0</v>
      </c>
      <c r="O1852" s="4">
        <v>1491.61</v>
      </c>
      <c r="P1852">
        <f>INDEX(Full1!J:J,MATCH(F1852,Full1!D:D,0))</f>
        <v>508.39</v>
      </c>
      <c r="Q1852" s="6">
        <f t="shared" si="57"/>
        <v>0</v>
      </c>
    </row>
    <row r="1853" spans="1:17" hidden="1" x14ac:dyDescent="0.25">
      <c r="A1853" s="2">
        <v>10</v>
      </c>
      <c r="B1853" s="2">
        <v>15100</v>
      </c>
      <c r="C1853" s="2" t="s">
        <v>505</v>
      </c>
      <c r="D1853" s="2">
        <v>2200001</v>
      </c>
      <c r="E1853" s="2" t="s">
        <v>505</v>
      </c>
      <c r="F1853" s="2" t="str">
        <f t="shared" si="56"/>
        <v>10151002200001</v>
      </c>
      <c r="G1853" s="2" t="s">
        <v>37</v>
      </c>
      <c r="H1853" s="4">
        <v>500</v>
      </c>
      <c r="I1853" s="4">
        <v>0</v>
      </c>
      <c r="J1853" s="4">
        <v>500</v>
      </c>
      <c r="K1853" s="4">
        <v>424.25</v>
      </c>
      <c r="L1853" s="4">
        <v>167.63</v>
      </c>
      <c r="M1853" s="4">
        <v>167.63</v>
      </c>
      <c r="N1853" s="4">
        <v>0</v>
      </c>
      <c r="O1853" s="4">
        <v>332.37</v>
      </c>
      <c r="P1853">
        <f>INDEX(Full1!J:J,MATCH(F1853,Full1!D:D,0))</f>
        <v>167.63</v>
      </c>
      <c r="Q1853" s="6">
        <f t="shared" si="57"/>
        <v>0</v>
      </c>
    </row>
    <row r="1854" spans="1:17" hidden="1" x14ac:dyDescent="0.25">
      <c r="A1854" s="2">
        <v>10</v>
      </c>
      <c r="B1854" s="2">
        <v>15100</v>
      </c>
      <c r="C1854" s="2" t="s">
        <v>505</v>
      </c>
      <c r="D1854" s="2">
        <v>2219901</v>
      </c>
      <c r="E1854" s="2" t="s">
        <v>505</v>
      </c>
      <c r="F1854" s="2" t="str">
        <f t="shared" si="56"/>
        <v>10151002219901</v>
      </c>
      <c r="G1854" s="2" t="s">
        <v>134</v>
      </c>
      <c r="H1854" s="4">
        <v>200</v>
      </c>
      <c r="I1854" s="4">
        <v>0</v>
      </c>
      <c r="J1854" s="4">
        <v>200</v>
      </c>
      <c r="K1854" s="4">
        <v>0</v>
      </c>
      <c r="L1854" s="4">
        <v>0</v>
      </c>
      <c r="M1854" s="4">
        <v>0</v>
      </c>
      <c r="N1854" s="4">
        <v>0</v>
      </c>
      <c r="O1854" s="4">
        <v>200</v>
      </c>
      <c r="P1854">
        <f>INDEX(Full1!J:J,MATCH(F1854,Full1!D:D,0))</f>
        <v>0</v>
      </c>
      <c r="Q1854" s="6">
        <f t="shared" si="57"/>
        <v>0</v>
      </c>
    </row>
    <row r="1855" spans="1:17" hidden="1" x14ac:dyDescent="0.25">
      <c r="A1855" s="2">
        <v>10</v>
      </c>
      <c r="B1855" s="2">
        <v>15100</v>
      </c>
      <c r="C1855" s="2" t="s">
        <v>505</v>
      </c>
      <c r="D1855" s="2">
        <v>2219905</v>
      </c>
      <c r="E1855" s="2" t="s">
        <v>505</v>
      </c>
      <c r="F1855" s="2" t="str">
        <f t="shared" si="56"/>
        <v>10151002219905</v>
      </c>
      <c r="G1855" s="2" t="s">
        <v>77</v>
      </c>
      <c r="H1855" s="4">
        <v>300</v>
      </c>
      <c r="I1855" s="4">
        <v>0</v>
      </c>
      <c r="J1855" s="4">
        <v>300</v>
      </c>
      <c r="K1855" s="4">
        <v>0</v>
      </c>
      <c r="L1855" s="4">
        <v>0</v>
      </c>
      <c r="M1855" s="4">
        <v>0</v>
      </c>
      <c r="N1855" s="4">
        <v>0</v>
      </c>
      <c r="O1855" s="4">
        <v>300</v>
      </c>
      <c r="P1855">
        <f>INDEX(Full1!J:J,MATCH(F1855,Full1!D:D,0))</f>
        <v>0</v>
      </c>
      <c r="Q1855" s="6">
        <f t="shared" si="57"/>
        <v>0</v>
      </c>
    </row>
    <row r="1856" spans="1:17" hidden="1" x14ac:dyDescent="0.25">
      <c r="A1856" s="2">
        <v>10</v>
      </c>
      <c r="B1856" s="2">
        <v>15100</v>
      </c>
      <c r="C1856" s="2" t="s">
        <v>505</v>
      </c>
      <c r="D1856" s="2">
        <v>2250000</v>
      </c>
      <c r="E1856" s="2" t="s">
        <v>505</v>
      </c>
      <c r="F1856" s="2" t="str">
        <f t="shared" si="56"/>
        <v>10151002250000</v>
      </c>
      <c r="G1856" s="2" t="s">
        <v>97</v>
      </c>
      <c r="H1856" s="4">
        <v>300</v>
      </c>
      <c r="I1856" s="4">
        <v>0</v>
      </c>
      <c r="J1856" s="4">
        <v>300</v>
      </c>
      <c r="K1856" s="4">
        <v>376.9</v>
      </c>
      <c r="L1856" s="4">
        <v>376.9</v>
      </c>
      <c r="M1856" s="4">
        <v>376.9</v>
      </c>
      <c r="N1856" s="4">
        <v>0</v>
      </c>
      <c r="O1856" s="4">
        <v>-76.900000000000006</v>
      </c>
      <c r="P1856">
        <f>INDEX(Full1!J:J,MATCH(F1856,Full1!D:D,0))</f>
        <v>376.9</v>
      </c>
      <c r="Q1856" s="6">
        <f t="shared" si="57"/>
        <v>0</v>
      </c>
    </row>
    <row r="1857" spans="1:17" hidden="1" x14ac:dyDescent="0.25">
      <c r="A1857" s="2">
        <v>10</v>
      </c>
      <c r="B1857" s="2">
        <v>15100</v>
      </c>
      <c r="C1857" s="2" t="s">
        <v>505</v>
      </c>
      <c r="D1857" s="2">
        <v>2260300</v>
      </c>
      <c r="E1857" s="2" t="s">
        <v>505</v>
      </c>
      <c r="F1857" s="2" t="str">
        <f t="shared" si="56"/>
        <v>10151002260300</v>
      </c>
      <c r="G1857" s="2" t="s">
        <v>111</v>
      </c>
      <c r="H1857" s="4">
        <v>3000</v>
      </c>
      <c r="I1857" s="4">
        <v>2000</v>
      </c>
      <c r="J1857" s="4">
        <v>5000</v>
      </c>
      <c r="K1857" s="4">
        <v>3223.3</v>
      </c>
      <c r="L1857" s="4">
        <v>3223.3</v>
      </c>
      <c r="M1857" s="4">
        <v>3223.3</v>
      </c>
      <c r="N1857" s="4">
        <v>0</v>
      </c>
      <c r="O1857" s="4">
        <v>1776.7</v>
      </c>
      <c r="P1857">
        <f>INDEX(Full1!J:J,MATCH(F1857,Full1!D:D,0))</f>
        <v>3223.3</v>
      </c>
      <c r="Q1857" s="6">
        <f t="shared" si="57"/>
        <v>0</v>
      </c>
    </row>
    <row r="1858" spans="1:17" hidden="1" x14ac:dyDescent="0.25">
      <c r="A1858" s="2">
        <v>10</v>
      </c>
      <c r="B1858" s="2">
        <v>15100</v>
      </c>
      <c r="C1858" s="2" t="s">
        <v>505</v>
      </c>
      <c r="D1858" s="2">
        <v>2270200</v>
      </c>
      <c r="E1858" s="2" t="s">
        <v>505</v>
      </c>
      <c r="F1858" s="2" t="str">
        <f t="shared" si="56"/>
        <v>10151002270200</v>
      </c>
      <c r="G1858" s="2" t="s">
        <v>213</v>
      </c>
      <c r="H1858" s="4">
        <v>500</v>
      </c>
      <c r="I1858" s="4">
        <v>0</v>
      </c>
      <c r="J1858" s="4">
        <v>500</v>
      </c>
      <c r="K1858" s="4">
        <v>0</v>
      </c>
      <c r="L1858" s="4">
        <v>0</v>
      </c>
      <c r="M1858" s="4">
        <v>0</v>
      </c>
      <c r="N1858" s="4">
        <v>0</v>
      </c>
      <c r="O1858" s="4">
        <v>500</v>
      </c>
      <c r="P1858">
        <f>INDEX(Full1!J:J,MATCH(F1858,Full1!D:D,0))</f>
        <v>0</v>
      </c>
      <c r="Q1858" s="6">
        <f t="shared" si="57"/>
        <v>0</v>
      </c>
    </row>
    <row r="1859" spans="1:17" hidden="1" x14ac:dyDescent="0.25">
      <c r="A1859" s="2">
        <v>10</v>
      </c>
      <c r="B1859" s="2">
        <v>15100</v>
      </c>
      <c r="C1859" s="2" t="s">
        <v>505</v>
      </c>
      <c r="D1859" s="2">
        <v>2270600</v>
      </c>
      <c r="E1859" s="2" t="s">
        <v>505</v>
      </c>
      <c r="F1859" s="2" t="str">
        <f t="shared" ref="F1859:F1908" si="58">_xlfn.CONCAT(A1859,B1859,D1859)</f>
        <v>10151002270600</v>
      </c>
      <c r="G1859" s="2" t="s">
        <v>67</v>
      </c>
      <c r="H1859" s="4">
        <v>23000</v>
      </c>
      <c r="I1859" s="4">
        <v>0</v>
      </c>
      <c r="J1859" s="4">
        <v>23000</v>
      </c>
      <c r="K1859" s="4">
        <v>22421.3</v>
      </c>
      <c r="L1859" s="4">
        <v>21162.9</v>
      </c>
      <c r="M1859" s="4">
        <v>21162.9</v>
      </c>
      <c r="N1859" s="4">
        <v>0</v>
      </c>
      <c r="O1859" s="4">
        <v>1837.1</v>
      </c>
      <c r="P1859">
        <f>INDEX(Full1!J:J,MATCH(F1859,Full1!D:D,0))</f>
        <v>21162.9</v>
      </c>
      <c r="Q1859" s="6">
        <f t="shared" ref="Q1859:Q1906" si="59">+L1859-P1859</f>
        <v>0</v>
      </c>
    </row>
    <row r="1860" spans="1:17" hidden="1" x14ac:dyDescent="0.25">
      <c r="A1860" s="2">
        <v>10</v>
      </c>
      <c r="B1860" s="2">
        <v>15100</v>
      </c>
      <c r="C1860" s="2" t="s">
        <v>505</v>
      </c>
      <c r="D1860" s="2">
        <v>2270610</v>
      </c>
      <c r="E1860" s="2" t="s">
        <v>505</v>
      </c>
      <c r="F1860" s="2" t="str">
        <f t="shared" si="58"/>
        <v>10151002270610</v>
      </c>
      <c r="G1860" s="2" t="s">
        <v>67</v>
      </c>
      <c r="H1860" s="4">
        <v>10000</v>
      </c>
      <c r="I1860" s="4">
        <v>3700</v>
      </c>
      <c r="J1860" s="4">
        <v>13700</v>
      </c>
      <c r="K1860" s="4">
        <v>9075.73</v>
      </c>
      <c r="L1860" s="4">
        <v>9075.73</v>
      </c>
      <c r="M1860" s="4">
        <v>9075.73</v>
      </c>
      <c r="N1860" s="4">
        <v>0</v>
      </c>
      <c r="O1860" s="4">
        <v>4624.2700000000004</v>
      </c>
      <c r="P1860">
        <f>INDEX(Full1!J:J,MATCH(F1860,Full1!D:D,0))</f>
        <v>9075.73</v>
      </c>
      <c r="Q1860" s="6">
        <f t="shared" si="59"/>
        <v>0</v>
      </c>
    </row>
    <row r="1861" spans="1:17" hidden="1" x14ac:dyDescent="0.25">
      <c r="A1861" s="2">
        <v>10</v>
      </c>
      <c r="B1861" s="2">
        <v>15100</v>
      </c>
      <c r="C1861" s="2" t="s">
        <v>505</v>
      </c>
      <c r="D1861" s="2">
        <v>2279900</v>
      </c>
      <c r="E1861" s="2" t="s">
        <v>505</v>
      </c>
      <c r="F1861" s="2" t="str">
        <f t="shared" si="58"/>
        <v>10151002279900</v>
      </c>
      <c r="G1861" s="2" t="s">
        <v>68</v>
      </c>
      <c r="H1861" s="4">
        <v>3000</v>
      </c>
      <c r="I1861" s="4">
        <v>0</v>
      </c>
      <c r="J1861" s="4">
        <v>3000</v>
      </c>
      <c r="K1861" s="4">
        <v>0</v>
      </c>
      <c r="L1861" s="4">
        <v>0</v>
      </c>
      <c r="M1861" s="4">
        <v>0</v>
      </c>
      <c r="N1861" s="4">
        <v>0</v>
      </c>
      <c r="O1861" s="4">
        <v>3000</v>
      </c>
      <c r="P1861">
        <f>INDEX(Full1!J:J,MATCH(F1861,Full1!D:D,0))</f>
        <v>0</v>
      </c>
      <c r="Q1861" s="6">
        <f t="shared" si="59"/>
        <v>0</v>
      </c>
    </row>
    <row r="1862" spans="1:17" hidden="1" x14ac:dyDescent="0.25">
      <c r="A1862" s="2">
        <v>10</v>
      </c>
      <c r="B1862" s="2">
        <v>15100</v>
      </c>
      <c r="C1862" s="2" t="s">
        <v>505</v>
      </c>
      <c r="D1862" s="2">
        <v>2279906</v>
      </c>
      <c r="E1862" s="2" t="s">
        <v>505</v>
      </c>
      <c r="F1862" s="2" t="str">
        <f t="shared" si="58"/>
        <v>10151002279906</v>
      </c>
      <c r="G1862" s="2" t="s">
        <v>462</v>
      </c>
      <c r="H1862" s="4">
        <v>1000</v>
      </c>
      <c r="I1862" s="4">
        <v>0</v>
      </c>
      <c r="J1862" s="4">
        <v>1000</v>
      </c>
      <c r="K1862" s="4">
        <v>0</v>
      </c>
      <c r="L1862" s="4">
        <v>0</v>
      </c>
      <c r="M1862" s="4">
        <v>0</v>
      </c>
      <c r="N1862" s="4">
        <v>0</v>
      </c>
      <c r="O1862" s="4">
        <v>1000</v>
      </c>
      <c r="P1862">
        <f>INDEX(Full1!J:J,MATCH(F1862,Full1!D:D,0))</f>
        <v>0</v>
      </c>
      <c r="Q1862" s="6">
        <f t="shared" si="59"/>
        <v>0</v>
      </c>
    </row>
    <row r="1863" spans="1:17" hidden="1" x14ac:dyDescent="0.25">
      <c r="A1863" s="2">
        <v>10</v>
      </c>
      <c r="B1863" s="2">
        <v>15100</v>
      </c>
      <c r="C1863" s="2" t="s">
        <v>505</v>
      </c>
      <c r="D1863" s="2">
        <v>2279924</v>
      </c>
      <c r="E1863" s="2" t="s">
        <v>505</v>
      </c>
      <c r="F1863" s="2" t="str">
        <f t="shared" si="58"/>
        <v>10151002279924</v>
      </c>
      <c r="G1863" s="2" t="s">
        <v>116</v>
      </c>
      <c r="H1863" s="4">
        <v>1500</v>
      </c>
      <c r="I1863" s="4">
        <v>3000</v>
      </c>
      <c r="J1863" s="4">
        <v>4500</v>
      </c>
      <c r="K1863" s="4">
        <v>2373.38</v>
      </c>
      <c r="L1863" s="4">
        <v>2213.17</v>
      </c>
      <c r="M1863" s="4">
        <v>2213.17</v>
      </c>
      <c r="N1863" s="4">
        <v>0</v>
      </c>
      <c r="O1863" s="4">
        <v>2286.83</v>
      </c>
      <c r="P1863">
        <f>INDEX(Full1!J:J,MATCH(F1863,Full1!D:D,0))</f>
        <v>2213.17</v>
      </c>
      <c r="Q1863" s="6">
        <f t="shared" si="59"/>
        <v>0</v>
      </c>
    </row>
    <row r="1864" spans="1:17" hidden="1" x14ac:dyDescent="0.25">
      <c r="A1864" s="2">
        <v>10</v>
      </c>
      <c r="B1864" s="2">
        <v>15100</v>
      </c>
      <c r="C1864" s="2" t="s">
        <v>505</v>
      </c>
      <c r="D1864" s="2">
        <v>2302000</v>
      </c>
      <c r="E1864" s="2" t="s">
        <v>505</v>
      </c>
      <c r="F1864" s="2" t="str">
        <f t="shared" si="58"/>
        <v>10151002302000</v>
      </c>
      <c r="G1864" s="2" t="s">
        <v>72</v>
      </c>
      <c r="H1864" s="4">
        <v>50</v>
      </c>
      <c r="I1864" s="4">
        <v>0</v>
      </c>
      <c r="J1864" s="4">
        <v>50</v>
      </c>
      <c r="K1864" s="4">
        <v>125.85</v>
      </c>
      <c r="L1864" s="4">
        <v>125.85</v>
      </c>
      <c r="M1864" s="4">
        <v>125.85</v>
      </c>
      <c r="N1864" s="4">
        <v>0</v>
      </c>
      <c r="O1864" s="4">
        <v>-75.849999999999994</v>
      </c>
      <c r="P1864">
        <f>INDEX(Full1!J:J,MATCH(F1864,Full1!D:D,0))</f>
        <v>125.85</v>
      </c>
      <c r="Q1864" s="6">
        <f t="shared" si="59"/>
        <v>0</v>
      </c>
    </row>
    <row r="1865" spans="1:17" hidden="1" x14ac:dyDescent="0.25">
      <c r="A1865" s="2">
        <v>10</v>
      </c>
      <c r="B1865" s="2">
        <v>15100</v>
      </c>
      <c r="C1865" s="2" t="s">
        <v>505</v>
      </c>
      <c r="D1865" s="2">
        <v>2312000</v>
      </c>
      <c r="E1865" s="2" t="s">
        <v>505</v>
      </c>
      <c r="F1865" s="2" t="str">
        <f t="shared" si="58"/>
        <v>10151002312000</v>
      </c>
      <c r="G1865" s="2" t="s">
        <v>73</v>
      </c>
      <c r="H1865" s="4">
        <v>200</v>
      </c>
      <c r="I1865" s="4">
        <v>0</v>
      </c>
      <c r="J1865" s="4">
        <v>200</v>
      </c>
      <c r="K1865" s="4">
        <v>442.2</v>
      </c>
      <c r="L1865" s="4">
        <v>442.2</v>
      </c>
      <c r="M1865" s="4">
        <v>442.2</v>
      </c>
      <c r="N1865" s="4">
        <v>0</v>
      </c>
      <c r="O1865" s="4">
        <v>-242.2</v>
      </c>
      <c r="P1865">
        <f>INDEX(Full1!J:J,MATCH(F1865,Full1!D:D,0))</f>
        <v>442.2</v>
      </c>
      <c r="Q1865" s="6">
        <f t="shared" si="59"/>
        <v>0</v>
      </c>
    </row>
    <row r="1866" spans="1:17" x14ac:dyDescent="0.25">
      <c r="A1866" s="2">
        <v>10</v>
      </c>
      <c r="B1866" s="2">
        <v>15100</v>
      </c>
      <c r="C1866" s="2" t="s">
        <v>506</v>
      </c>
      <c r="D1866" s="2">
        <v>6090000</v>
      </c>
      <c r="E1866" s="2" t="s">
        <v>506</v>
      </c>
      <c r="F1866" s="2" t="str">
        <f t="shared" si="58"/>
        <v>10151006090000</v>
      </c>
      <c r="G1866" s="2" t="s">
        <v>463</v>
      </c>
      <c r="H1866" s="4">
        <v>500000</v>
      </c>
      <c r="I1866" s="4">
        <v>210000</v>
      </c>
      <c r="J1866" s="4">
        <v>710000</v>
      </c>
      <c r="K1866" s="4">
        <v>646038.91</v>
      </c>
      <c r="L1866" s="4">
        <v>23317.919999999998</v>
      </c>
      <c r="M1866" s="4">
        <v>23317.919999999998</v>
      </c>
      <c r="N1866" s="4">
        <v>0</v>
      </c>
      <c r="O1866" s="4">
        <v>686682.08</v>
      </c>
      <c r="P1866">
        <f>INDEX(Full1!J:J,MATCH(F1866,Full1!D:D,0))</f>
        <v>23317.919999999998</v>
      </c>
      <c r="Q1866" s="6">
        <f t="shared" si="59"/>
        <v>0</v>
      </c>
    </row>
    <row r="1867" spans="1:17" x14ac:dyDescent="0.25">
      <c r="A1867" s="2">
        <v>10</v>
      </c>
      <c r="B1867" s="2">
        <v>15100</v>
      </c>
      <c r="C1867" s="2" t="s">
        <v>506</v>
      </c>
      <c r="D1867" s="2">
        <v>6090002</v>
      </c>
      <c r="E1867" s="2" t="s">
        <v>506</v>
      </c>
      <c r="F1867" s="2" t="str">
        <f t="shared" si="58"/>
        <v>10151006090002</v>
      </c>
      <c r="G1867" s="2" t="s">
        <v>464</v>
      </c>
      <c r="H1867" s="4">
        <v>40000</v>
      </c>
      <c r="I1867" s="4">
        <v>73932.5</v>
      </c>
      <c r="J1867" s="4">
        <v>113932.5</v>
      </c>
      <c r="K1867" s="4">
        <v>8906.7000000000007</v>
      </c>
      <c r="L1867" s="4">
        <v>6184.2</v>
      </c>
      <c r="M1867" s="4">
        <v>6184.2</v>
      </c>
      <c r="N1867" s="4">
        <v>0</v>
      </c>
      <c r="O1867" s="4">
        <v>107748.3</v>
      </c>
      <c r="P1867">
        <f>INDEX(Full1!J:J,MATCH(F1867,Full1!D:D,0))</f>
        <v>6184.2</v>
      </c>
      <c r="Q1867" s="6">
        <f t="shared" si="59"/>
        <v>0</v>
      </c>
    </row>
    <row r="1868" spans="1:17" x14ac:dyDescent="0.25">
      <c r="A1868" s="2">
        <v>10</v>
      </c>
      <c r="B1868" s="2">
        <v>15100</v>
      </c>
      <c r="C1868" s="2" t="s">
        <v>506</v>
      </c>
      <c r="D1868" s="2">
        <v>6090007</v>
      </c>
      <c r="E1868" s="2" t="s">
        <v>506</v>
      </c>
      <c r="F1868" s="2" t="str">
        <f t="shared" si="58"/>
        <v>10151006090007</v>
      </c>
      <c r="G1868" s="2" t="s">
        <v>465</v>
      </c>
      <c r="H1868" s="4">
        <v>0</v>
      </c>
      <c r="I1868" s="4">
        <v>58000</v>
      </c>
      <c r="J1868" s="4">
        <v>58000</v>
      </c>
      <c r="K1868" s="4">
        <v>48510.27</v>
      </c>
      <c r="L1868" s="4">
        <v>45654</v>
      </c>
      <c r="M1868" s="4">
        <v>45654</v>
      </c>
      <c r="N1868" s="4">
        <v>0</v>
      </c>
      <c r="O1868" s="4">
        <v>12346</v>
      </c>
      <c r="P1868">
        <f>INDEX(Full1!J:J,MATCH(F1868,Full1!D:D,0))</f>
        <v>45654</v>
      </c>
      <c r="Q1868" s="6">
        <f t="shared" si="59"/>
        <v>0</v>
      </c>
    </row>
    <row r="1869" spans="1:17" x14ac:dyDescent="0.25">
      <c r="A1869" s="2">
        <v>10</v>
      </c>
      <c r="B1869" s="2">
        <v>15100</v>
      </c>
      <c r="C1869" s="2" t="s">
        <v>506</v>
      </c>
      <c r="D1869" s="2">
        <v>6190047</v>
      </c>
      <c r="E1869" s="2" t="s">
        <v>506</v>
      </c>
      <c r="F1869" s="2" t="str">
        <f t="shared" si="58"/>
        <v>10151006190047</v>
      </c>
      <c r="G1869" s="2" t="s">
        <v>466</v>
      </c>
      <c r="H1869" s="4">
        <v>0</v>
      </c>
      <c r="I1869" s="4">
        <v>41696.43</v>
      </c>
      <c r="J1869" s="4">
        <v>41696.43</v>
      </c>
      <c r="K1869" s="4">
        <v>41696.43</v>
      </c>
      <c r="L1869" s="4">
        <v>41695.870000000003</v>
      </c>
      <c r="M1869" s="4">
        <v>41695.870000000003</v>
      </c>
      <c r="N1869" s="4">
        <v>0</v>
      </c>
      <c r="O1869" s="4">
        <v>0.56000000000000005</v>
      </c>
      <c r="P1869">
        <f>INDEX(Full1!J:J,MATCH(F1869,Full1!D:D,0))</f>
        <v>41695.870000000003</v>
      </c>
      <c r="Q1869" s="6">
        <f t="shared" si="59"/>
        <v>0</v>
      </c>
    </row>
    <row r="1870" spans="1:17" x14ac:dyDescent="0.25">
      <c r="A1870" s="2">
        <v>10</v>
      </c>
      <c r="B1870" s="2">
        <v>15100</v>
      </c>
      <c r="C1870" s="2" t="s">
        <v>506</v>
      </c>
      <c r="D1870" s="2">
        <v>6190058</v>
      </c>
      <c r="E1870" s="2" t="s">
        <v>506</v>
      </c>
      <c r="F1870" s="2" t="str">
        <f t="shared" si="58"/>
        <v>10151006190058</v>
      </c>
      <c r="G1870" s="2" t="s">
        <v>467</v>
      </c>
      <c r="H1870" s="4">
        <v>100000</v>
      </c>
      <c r="I1870" s="4">
        <v>61500</v>
      </c>
      <c r="J1870" s="4">
        <v>161500</v>
      </c>
      <c r="K1870" s="4">
        <v>156987.99</v>
      </c>
      <c r="L1870" s="4">
        <v>156111.6</v>
      </c>
      <c r="M1870" s="4">
        <v>156111.6</v>
      </c>
      <c r="N1870" s="4">
        <v>0</v>
      </c>
      <c r="O1870" s="4">
        <v>5388.4</v>
      </c>
      <c r="P1870">
        <f>INDEX(Full1!J:J,MATCH(F1870,Full1!D:D,0))</f>
        <v>156111.6</v>
      </c>
      <c r="Q1870" s="6">
        <f t="shared" si="59"/>
        <v>0</v>
      </c>
    </row>
    <row r="1871" spans="1:17" x14ac:dyDescent="0.25">
      <c r="A1871" s="2">
        <v>10</v>
      </c>
      <c r="B1871" s="2">
        <v>15100</v>
      </c>
      <c r="C1871" s="2" t="s">
        <v>506</v>
      </c>
      <c r="D1871" s="2">
        <v>6210000</v>
      </c>
      <c r="E1871" s="2" t="s">
        <v>506</v>
      </c>
      <c r="F1871" s="2" t="str">
        <f t="shared" si="58"/>
        <v>10151006210000</v>
      </c>
      <c r="G1871" s="2" t="s">
        <v>468</v>
      </c>
      <c r="H1871" s="4">
        <v>120000</v>
      </c>
      <c r="I1871" s="4">
        <v>0</v>
      </c>
      <c r="J1871" s="4">
        <v>120000</v>
      </c>
      <c r="K1871" s="4">
        <v>0</v>
      </c>
      <c r="L1871" s="4">
        <v>0</v>
      </c>
      <c r="M1871" s="4">
        <v>0</v>
      </c>
      <c r="N1871" s="4">
        <v>0</v>
      </c>
      <c r="O1871" s="4">
        <v>120000</v>
      </c>
      <c r="P1871">
        <f>INDEX(Full1!J:J,MATCH(F1871,Full1!D:D,0))</f>
        <v>0</v>
      </c>
      <c r="Q1871" s="6">
        <f t="shared" si="59"/>
        <v>0</v>
      </c>
    </row>
    <row r="1872" spans="1:17" x14ac:dyDescent="0.25">
      <c r="A1872" s="2">
        <v>10</v>
      </c>
      <c r="B1872" s="2">
        <v>15100</v>
      </c>
      <c r="C1872" s="2" t="s">
        <v>506</v>
      </c>
      <c r="D1872" s="2">
        <v>6320013</v>
      </c>
      <c r="E1872" s="2" t="s">
        <v>506</v>
      </c>
      <c r="F1872" s="2" t="str">
        <f t="shared" si="58"/>
        <v>10151006320013</v>
      </c>
      <c r="G1872" s="2" t="s">
        <v>469</v>
      </c>
      <c r="H1872" s="4">
        <v>182000</v>
      </c>
      <c r="I1872" s="4">
        <v>0</v>
      </c>
      <c r="J1872" s="4">
        <v>182000</v>
      </c>
      <c r="K1872" s="4">
        <v>178726.35</v>
      </c>
      <c r="L1872" s="4">
        <v>0</v>
      </c>
      <c r="M1872" s="4">
        <v>0</v>
      </c>
      <c r="N1872" s="4">
        <v>0</v>
      </c>
      <c r="O1872" s="4">
        <v>182000</v>
      </c>
      <c r="P1872">
        <f>INDEX(Full1!J:J,MATCH(F1872,Full1!D:D,0))</f>
        <v>0</v>
      </c>
      <c r="Q1872" s="6">
        <f t="shared" si="59"/>
        <v>0</v>
      </c>
    </row>
    <row r="1873" spans="1:17" x14ac:dyDescent="0.25">
      <c r="A1873" s="2">
        <v>10</v>
      </c>
      <c r="B1873" s="2">
        <v>15100</v>
      </c>
      <c r="C1873" s="2" t="s">
        <v>506</v>
      </c>
      <c r="D1873" s="2">
        <v>6320014</v>
      </c>
      <c r="E1873" s="2" t="s">
        <v>506</v>
      </c>
      <c r="F1873" s="2" t="str">
        <f t="shared" si="58"/>
        <v>10151006320014</v>
      </c>
      <c r="G1873" s="2" t="s">
        <v>470</v>
      </c>
      <c r="H1873" s="4">
        <v>200000</v>
      </c>
      <c r="I1873" s="4">
        <v>0</v>
      </c>
      <c r="J1873" s="4">
        <v>200000</v>
      </c>
      <c r="K1873" s="4">
        <v>92238.3</v>
      </c>
      <c r="L1873" s="4">
        <v>0</v>
      </c>
      <c r="M1873" s="4">
        <v>0</v>
      </c>
      <c r="N1873" s="4">
        <v>0</v>
      </c>
      <c r="O1873" s="4">
        <v>200000</v>
      </c>
      <c r="P1873">
        <f>INDEX(Full1!J:J,MATCH(F1873,Full1!D:D,0))</f>
        <v>0</v>
      </c>
      <c r="Q1873" s="6">
        <f t="shared" si="59"/>
        <v>0</v>
      </c>
    </row>
    <row r="1874" spans="1:17" x14ac:dyDescent="0.25">
      <c r="A1874" s="2">
        <v>10</v>
      </c>
      <c r="B1874" s="2">
        <v>15100</v>
      </c>
      <c r="C1874" s="2" t="s">
        <v>506</v>
      </c>
      <c r="D1874" s="2">
        <v>6320043</v>
      </c>
      <c r="E1874" s="2" t="s">
        <v>506</v>
      </c>
      <c r="F1874" s="2" t="str">
        <f t="shared" si="58"/>
        <v>10151006320043</v>
      </c>
      <c r="G1874" s="2" t="s">
        <v>471</v>
      </c>
      <c r="H1874" s="4">
        <v>0</v>
      </c>
      <c r="I1874" s="4">
        <v>45000</v>
      </c>
      <c r="J1874" s="4">
        <v>45000</v>
      </c>
      <c r="K1874" s="4">
        <v>42664.959999999999</v>
      </c>
      <c r="L1874" s="4">
        <v>8532.99</v>
      </c>
      <c r="M1874" s="4">
        <v>8532.99</v>
      </c>
      <c r="N1874" s="4">
        <v>0</v>
      </c>
      <c r="O1874" s="4">
        <v>36467.01</v>
      </c>
      <c r="P1874">
        <f>INDEX(Full1!J:J,MATCH(F1874,Full1!D:D,0))</f>
        <v>8532.99</v>
      </c>
      <c r="Q1874" s="6">
        <f t="shared" si="59"/>
        <v>0</v>
      </c>
    </row>
    <row r="1875" spans="1:17" hidden="1" x14ac:dyDescent="0.25">
      <c r="A1875" s="2">
        <v>10</v>
      </c>
      <c r="B1875" s="2">
        <v>15100</v>
      </c>
      <c r="C1875" s="2" t="s">
        <v>511</v>
      </c>
      <c r="D1875" s="2">
        <v>7800023</v>
      </c>
      <c r="E1875" s="2" t="s">
        <v>511</v>
      </c>
      <c r="F1875" s="2" t="str">
        <f t="shared" si="58"/>
        <v>10151007800023</v>
      </c>
      <c r="G1875" s="2" t="s">
        <v>472</v>
      </c>
      <c r="H1875" s="4">
        <v>0</v>
      </c>
      <c r="I1875" s="4">
        <v>11000</v>
      </c>
      <c r="J1875" s="4">
        <v>11000</v>
      </c>
      <c r="K1875" s="4">
        <v>0</v>
      </c>
      <c r="L1875" s="4">
        <v>0</v>
      </c>
      <c r="M1875" s="4">
        <v>0</v>
      </c>
      <c r="N1875" s="4">
        <v>0</v>
      </c>
      <c r="O1875" s="4">
        <v>11000</v>
      </c>
      <c r="P1875">
        <f>INDEX(Full1!J:J,MATCH(F1875,Full1!D:D,0))</f>
        <v>0</v>
      </c>
      <c r="Q1875" s="6">
        <f t="shared" si="59"/>
        <v>0</v>
      </c>
    </row>
    <row r="1876" spans="1:17" x14ac:dyDescent="0.25">
      <c r="A1876" s="2">
        <v>10</v>
      </c>
      <c r="B1876" s="2">
        <v>15320</v>
      </c>
      <c r="C1876" s="2" t="s">
        <v>506</v>
      </c>
      <c r="D1876" s="2">
        <v>6090000</v>
      </c>
      <c r="E1876" s="2" t="s">
        <v>506</v>
      </c>
      <c r="F1876" s="2" t="str">
        <f t="shared" si="58"/>
        <v>10153206090000</v>
      </c>
      <c r="G1876" s="2" t="s">
        <v>473</v>
      </c>
      <c r="H1876" s="4">
        <v>0</v>
      </c>
      <c r="I1876" s="4">
        <v>215000</v>
      </c>
      <c r="J1876" s="4">
        <v>215000</v>
      </c>
      <c r="K1876" s="4">
        <v>214759.72</v>
      </c>
      <c r="L1876" s="4">
        <v>214759.7</v>
      </c>
      <c r="M1876" s="4">
        <v>214759.7</v>
      </c>
      <c r="N1876" s="4">
        <v>0</v>
      </c>
      <c r="O1876" s="4">
        <v>240.3</v>
      </c>
      <c r="P1876">
        <f>INDEX(Full1!J:J,MATCH(F1876,Full1!D:D,0))</f>
        <v>214759.7</v>
      </c>
      <c r="Q1876" s="6">
        <f t="shared" si="59"/>
        <v>0</v>
      </c>
    </row>
    <row r="1877" spans="1:17" x14ac:dyDescent="0.25">
      <c r="A1877" s="2">
        <v>10</v>
      </c>
      <c r="B1877" s="2">
        <v>15320</v>
      </c>
      <c r="C1877" s="2" t="s">
        <v>506</v>
      </c>
      <c r="D1877" s="2">
        <v>6190012</v>
      </c>
      <c r="E1877" s="2" t="s">
        <v>506</v>
      </c>
      <c r="F1877" s="2" t="str">
        <f t="shared" si="58"/>
        <v>10153206190012</v>
      </c>
      <c r="G1877" s="2" t="s">
        <v>474</v>
      </c>
      <c r="H1877" s="4">
        <v>0</v>
      </c>
      <c r="I1877" s="4">
        <v>18918.849999999999</v>
      </c>
      <c r="J1877" s="4">
        <v>18918.849999999999</v>
      </c>
      <c r="K1877" s="4">
        <v>18918.849999999999</v>
      </c>
      <c r="L1877" s="4">
        <v>18918.849999999999</v>
      </c>
      <c r="M1877" s="4">
        <v>18918.849999999999</v>
      </c>
      <c r="N1877" s="4">
        <v>0</v>
      </c>
      <c r="O1877" s="4">
        <v>0</v>
      </c>
      <c r="P1877">
        <f>INDEX(Full1!J:J,MATCH(F1877,Full1!D:D,0))</f>
        <v>18918.849999999999</v>
      </c>
      <c r="Q1877" s="6">
        <f t="shared" si="59"/>
        <v>0</v>
      </c>
    </row>
    <row r="1878" spans="1:17" x14ac:dyDescent="0.25">
      <c r="A1878" s="2">
        <v>10</v>
      </c>
      <c r="B1878" s="2">
        <v>15320</v>
      </c>
      <c r="C1878" s="2" t="s">
        <v>506</v>
      </c>
      <c r="D1878" s="2">
        <v>6190059</v>
      </c>
      <c r="E1878" s="2" t="s">
        <v>506</v>
      </c>
      <c r="F1878" s="2" t="str">
        <f t="shared" si="58"/>
        <v>10153206190059</v>
      </c>
      <c r="G1878" s="2" t="s">
        <v>475</v>
      </c>
      <c r="H1878" s="4">
        <v>170000</v>
      </c>
      <c r="I1878" s="4">
        <v>2600</v>
      </c>
      <c r="J1878" s="4">
        <v>172600</v>
      </c>
      <c r="K1878" s="4">
        <v>160758.41</v>
      </c>
      <c r="L1878" s="4">
        <v>158069.07999999999</v>
      </c>
      <c r="M1878" s="4">
        <v>158069.07999999999</v>
      </c>
      <c r="N1878" s="4">
        <v>0</v>
      </c>
      <c r="O1878" s="4">
        <v>14530.92</v>
      </c>
      <c r="P1878">
        <f>INDEX(Full1!J:J,MATCH(F1878,Full1!D:D,0))</f>
        <v>158069.07999999999</v>
      </c>
      <c r="Q1878" s="6">
        <f t="shared" si="59"/>
        <v>0</v>
      </c>
    </row>
    <row r="1879" spans="1:17" x14ac:dyDescent="0.25">
      <c r="A1879" s="2">
        <v>10</v>
      </c>
      <c r="B1879" s="2">
        <v>15320</v>
      </c>
      <c r="C1879" s="2" t="s">
        <v>506</v>
      </c>
      <c r="D1879" s="2">
        <v>6190063</v>
      </c>
      <c r="E1879" s="2" t="s">
        <v>506</v>
      </c>
      <c r="F1879" s="2" t="str">
        <f t="shared" si="58"/>
        <v>10153206190063</v>
      </c>
      <c r="G1879" s="2" t="s">
        <v>476</v>
      </c>
      <c r="H1879" s="4">
        <v>0</v>
      </c>
      <c r="I1879" s="4">
        <v>190000</v>
      </c>
      <c r="J1879" s="4">
        <v>190000</v>
      </c>
      <c r="K1879" s="4">
        <v>20000</v>
      </c>
      <c r="L1879" s="4">
        <v>0</v>
      </c>
      <c r="M1879" s="4">
        <v>0</v>
      </c>
      <c r="N1879" s="4">
        <v>0</v>
      </c>
      <c r="O1879" s="4">
        <v>190000</v>
      </c>
      <c r="P1879">
        <f>INDEX(Full1!J:J,MATCH(F1879,Full1!D:D,0))</f>
        <v>0</v>
      </c>
      <c r="Q1879" s="6">
        <f t="shared" si="59"/>
        <v>0</v>
      </c>
    </row>
    <row r="1880" spans="1:17" x14ac:dyDescent="0.25">
      <c r="A1880" s="2">
        <v>10</v>
      </c>
      <c r="B1880" s="2">
        <v>15320</v>
      </c>
      <c r="C1880" s="2" t="s">
        <v>506</v>
      </c>
      <c r="D1880" s="2">
        <v>6230002</v>
      </c>
      <c r="E1880" s="2" t="s">
        <v>506</v>
      </c>
      <c r="F1880" s="2" t="str">
        <f t="shared" si="58"/>
        <v>10153206230002</v>
      </c>
      <c r="G1880" s="2" t="s">
        <v>477</v>
      </c>
      <c r="H1880" s="4">
        <v>25000</v>
      </c>
      <c r="I1880" s="4">
        <v>0</v>
      </c>
      <c r="J1880" s="4">
        <v>25000</v>
      </c>
      <c r="K1880" s="4">
        <v>0</v>
      </c>
      <c r="L1880" s="4">
        <v>0</v>
      </c>
      <c r="M1880" s="4">
        <v>0</v>
      </c>
      <c r="N1880" s="4">
        <v>0</v>
      </c>
      <c r="O1880" s="4">
        <v>25000</v>
      </c>
      <c r="P1880">
        <f>INDEX(Full1!J:J,MATCH(F1880,Full1!D:D,0))</f>
        <v>0</v>
      </c>
      <c r="Q1880" s="6">
        <f t="shared" si="59"/>
        <v>0</v>
      </c>
    </row>
    <row r="1881" spans="1:17" hidden="1" x14ac:dyDescent="0.25">
      <c r="A1881" s="2">
        <v>10</v>
      </c>
      <c r="B1881" s="2">
        <v>16000</v>
      </c>
      <c r="C1881" s="2" t="s">
        <v>505</v>
      </c>
      <c r="D1881" s="2">
        <v>2250001</v>
      </c>
      <c r="E1881" s="2" t="s">
        <v>505</v>
      </c>
      <c r="F1881" s="2" t="str">
        <f t="shared" si="58"/>
        <v>10160002250001</v>
      </c>
      <c r="G1881" s="2" t="s">
        <v>478</v>
      </c>
      <c r="H1881" s="4">
        <v>21000</v>
      </c>
      <c r="I1881" s="4">
        <v>0</v>
      </c>
      <c r="J1881" s="4">
        <v>21000</v>
      </c>
      <c r="K1881" s="4">
        <v>20892.02</v>
      </c>
      <c r="L1881" s="4">
        <v>20892.02</v>
      </c>
      <c r="M1881" s="4">
        <v>20892.02</v>
      </c>
      <c r="N1881" s="4">
        <v>0</v>
      </c>
      <c r="O1881" s="4">
        <v>107.98</v>
      </c>
      <c r="P1881">
        <f>INDEX(Full1!J:J,MATCH(F1881,Full1!D:D,0))</f>
        <v>20892.02</v>
      </c>
      <c r="Q1881" s="6">
        <f t="shared" si="59"/>
        <v>0</v>
      </c>
    </row>
    <row r="1882" spans="1:17" hidden="1" x14ac:dyDescent="0.25">
      <c r="A1882" s="2">
        <v>10</v>
      </c>
      <c r="B1882" s="2">
        <v>16000</v>
      </c>
      <c r="C1882" s="2" t="s">
        <v>505</v>
      </c>
      <c r="D1882" s="2">
        <v>2279900</v>
      </c>
      <c r="E1882" s="2" t="s">
        <v>505</v>
      </c>
      <c r="F1882" s="2" t="str">
        <f t="shared" si="58"/>
        <v>10160002279900</v>
      </c>
      <c r="G1882" s="2" t="s">
        <v>479</v>
      </c>
      <c r="H1882" s="4">
        <v>500000</v>
      </c>
      <c r="I1882" s="4">
        <v>0</v>
      </c>
      <c r="J1882" s="4">
        <v>500000</v>
      </c>
      <c r="K1882" s="4">
        <v>431575.89</v>
      </c>
      <c r="L1882" s="4">
        <v>431575.89</v>
      </c>
      <c r="M1882" s="4">
        <v>431575.89</v>
      </c>
      <c r="N1882" s="4">
        <v>0</v>
      </c>
      <c r="O1882" s="4">
        <v>68424.11</v>
      </c>
      <c r="P1882">
        <f>INDEX(Full1!J:J,MATCH(F1882,Full1!D:D,0))</f>
        <v>431575.89</v>
      </c>
      <c r="Q1882" s="6">
        <f t="shared" si="59"/>
        <v>0</v>
      </c>
    </row>
    <row r="1883" spans="1:17" x14ac:dyDescent="0.25">
      <c r="A1883" s="2">
        <v>10</v>
      </c>
      <c r="B1883" s="2">
        <v>16000</v>
      </c>
      <c r="C1883" s="2" t="s">
        <v>506</v>
      </c>
      <c r="D1883" s="2">
        <v>6500004</v>
      </c>
      <c r="E1883" s="2" t="s">
        <v>506</v>
      </c>
      <c r="F1883" s="2" t="str">
        <f t="shared" si="58"/>
        <v>10160006500004</v>
      </c>
      <c r="G1883" s="2" t="s">
        <v>480</v>
      </c>
      <c r="H1883" s="4">
        <v>500000</v>
      </c>
      <c r="I1883" s="4">
        <v>159617.18</v>
      </c>
      <c r="J1883" s="4">
        <v>659617.18000000005</v>
      </c>
      <c r="K1883" s="4">
        <v>365196.28</v>
      </c>
      <c r="L1883" s="4">
        <v>365195.28</v>
      </c>
      <c r="M1883" s="4">
        <v>365195.28</v>
      </c>
      <c r="N1883" s="4">
        <v>0</v>
      </c>
      <c r="O1883" s="4">
        <v>294421.90000000002</v>
      </c>
      <c r="P1883">
        <f>INDEX(Full1!J:J,MATCH(F1883,Full1!D:D,0))</f>
        <v>365195.28</v>
      </c>
      <c r="Q1883" s="6">
        <f t="shared" si="59"/>
        <v>0</v>
      </c>
    </row>
    <row r="1884" spans="1:17" hidden="1" x14ac:dyDescent="0.25">
      <c r="A1884" s="2">
        <v>10</v>
      </c>
      <c r="B1884" s="2">
        <v>16100</v>
      </c>
      <c r="C1884" s="2" t="s">
        <v>505</v>
      </c>
      <c r="D1884" s="2">
        <v>2279945</v>
      </c>
      <c r="E1884" s="2" t="s">
        <v>505</v>
      </c>
      <c r="F1884" s="2" t="str">
        <f t="shared" si="58"/>
        <v>10161002279945</v>
      </c>
      <c r="G1884" s="2" t="s">
        <v>481</v>
      </c>
      <c r="H1884" s="4">
        <v>0</v>
      </c>
      <c r="I1884" s="4">
        <v>29778.15</v>
      </c>
      <c r="J1884" s="4">
        <v>29778.15</v>
      </c>
      <c r="K1884" s="4">
        <v>29778.15</v>
      </c>
      <c r="L1884" s="4">
        <v>29778.15</v>
      </c>
      <c r="M1884" s="4">
        <v>29778.15</v>
      </c>
      <c r="N1884" s="4">
        <v>0</v>
      </c>
      <c r="O1884" s="4">
        <v>0</v>
      </c>
      <c r="P1884">
        <f>INDEX(Full1!J:J,MATCH(F1884,Full1!D:D,0))</f>
        <v>29778.15</v>
      </c>
      <c r="Q1884" s="6">
        <f t="shared" si="59"/>
        <v>0</v>
      </c>
    </row>
    <row r="1885" spans="1:17" x14ac:dyDescent="0.25">
      <c r="A1885" s="2">
        <v>10</v>
      </c>
      <c r="B1885" s="2">
        <v>16500</v>
      </c>
      <c r="C1885" s="2" t="s">
        <v>506</v>
      </c>
      <c r="D1885" s="2">
        <v>6190057</v>
      </c>
      <c r="E1885" s="2" t="s">
        <v>506</v>
      </c>
      <c r="F1885" s="2" t="str">
        <f t="shared" si="58"/>
        <v>10165006190057</v>
      </c>
      <c r="G1885" s="2" t="s">
        <v>482</v>
      </c>
      <c r="H1885" s="4">
        <v>56000</v>
      </c>
      <c r="I1885" s="4">
        <v>0</v>
      </c>
      <c r="J1885" s="4">
        <v>56000</v>
      </c>
      <c r="K1885" s="4">
        <v>50690.77</v>
      </c>
      <c r="L1885" s="4">
        <v>50690.77</v>
      </c>
      <c r="M1885" s="4">
        <v>50690.77</v>
      </c>
      <c r="N1885" s="4">
        <v>0</v>
      </c>
      <c r="O1885" s="4">
        <v>5309.23</v>
      </c>
      <c r="P1885">
        <f>INDEX(Full1!J:J,MATCH(F1885,Full1!D:D,0))</f>
        <v>50690.77</v>
      </c>
      <c r="Q1885" s="6">
        <f t="shared" si="59"/>
        <v>0</v>
      </c>
    </row>
    <row r="1886" spans="1:17" x14ac:dyDescent="0.25">
      <c r="A1886" s="2">
        <v>10</v>
      </c>
      <c r="B1886" s="2">
        <v>17100</v>
      </c>
      <c r="C1886" s="2" t="s">
        <v>506</v>
      </c>
      <c r="D1886" s="2">
        <v>6190051</v>
      </c>
      <c r="E1886" s="2" t="s">
        <v>506</v>
      </c>
      <c r="F1886" s="2" t="str">
        <f t="shared" si="58"/>
        <v>10171006190051</v>
      </c>
      <c r="G1886" s="2" t="s">
        <v>483</v>
      </c>
      <c r="H1886" s="4">
        <v>0</v>
      </c>
      <c r="I1886" s="4">
        <v>13164.8</v>
      </c>
      <c r="J1886" s="4">
        <v>13164.8</v>
      </c>
      <c r="K1886" s="4">
        <v>13164.8</v>
      </c>
      <c r="L1886" s="4">
        <v>13164.8</v>
      </c>
      <c r="M1886" s="4">
        <v>13164.8</v>
      </c>
      <c r="N1886" s="4">
        <v>0</v>
      </c>
      <c r="O1886" s="4">
        <v>0</v>
      </c>
      <c r="P1886">
        <f>INDEX(Full1!J:J,MATCH(F1886,Full1!D:D,0))</f>
        <v>13164.8</v>
      </c>
      <c r="Q1886" s="6">
        <f t="shared" si="59"/>
        <v>0</v>
      </c>
    </row>
    <row r="1887" spans="1:17" x14ac:dyDescent="0.25">
      <c r="A1887" s="2">
        <v>10</v>
      </c>
      <c r="B1887" s="2">
        <v>17100</v>
      </c>
      <c r="C1887" s="2" t="s">
        <v>506</v>
      </c>
      <c r="D1887" s="2">
        <v>6190052</v>
      </c>
      <c r="E1887" s="2" t="s">
        <v>506</v>
      </c>
      <c r="F1887" s="2" t="str">
        <f t="shared" si="58"/>
        <v>10171006190052</v>
      </c>
      <c r="G1887" s="2" t="s">
        <v>484</v>
      </c>
      <c r="H1887" s="4">
        <v>0</v>
      </c>
      <c r="I1887" s="4">
        <v>11500</v>
      </c>
      <c r="J1887" s="4">
        <v>11500</v>
      </c>
      <c r="K1887" s="4">
        <v>11500</v>
      </c>
      <c r="L1887" s="4">
        <v>11500</v>
      </c>
      <c r="M1887" s="4">
        <v>11500</v>
      </c>
      <c r="N1887" s="4">
        <v>0</v>
      </c>
      <c r="O1887" s="4">
        <v>0</v>
      </c>
      <c r="P1887">
        <f>INDEX(Full1!J:J,MATCH(F1887,Full1!D:D,0))</f>
        <v>11500</v>
      </c>
      <c r="Q1887" s="6">
        <f t="shared" si="59"/>
        <v>0</v>
      </c>
    </row>
    <row r="1888" spans="1:17" x14ac:dyDescent="0.25">
      <c r="A1888" s="2">
        <v>10</v>
      </c>
      <c r="B1888" s="2">
        <v>17100</v>
      </c>
      <c r="C1888" s="2" t="s">
        <v>506</v>
      </c>
      <c r="D1888" s="2">
        <v>6190060</v>
      </c>
      <c r="E1888" s="2" t="s">
        <v>506</v>
      </c>
      <c r="F1888" s="2" t="str">
        <f t="shared" si="58"/>
        <v>10171006190060</v>
      </c>
      <c r="G1888" s="2" t="s">
        <v>485</v>
      </c>
      <c r="H1888" s="4">
        <v>25000</v>
      </c>
      <c r="I1888" s="4">
        <v>-5536.42</v>
      </c>
      <c r="J1888" s="4">
        <v>19463.580000000002</v>
      </c>
      <c r="K1888" s="4">
        <v>19462.72</v>
      </c>
      <c r="L1888" s="4">
        <v>19462.72</v>
      </c>
      <c r="M1888" s="4">
        <v>19462.72</v>
      </c>
      <c r="N1888" s="4">
        <v>0</v>
      </c>
      <c r="O1888" s="4">
        <v>0.86</v>
      </c>
      <c r="P1888">
        <f>INDEX(Full1!J:J,MATCH(F1888,Full1!D:D,0))</f>
        <v>19462.72</v>
      </c>
      <c r="Q1888" s="6">
        <f t="shared" si="59"/>
        <v>0</v>
      </c>
    </row>
    <row r="1889" spans="1:17" x14ac:dyDescent="0.25">
      <c r="A1889" s="2">
        <v>10</v>
      </c>
      <c r="B1889" s="2">
        <v>17200</v>
      </c>
      <c r="C1889" s="2" t="s">
        <v>506</v>
      </c>
      <c r="D1889" s="2">
        <v>6190038</v>
      </c>
      <c r="E1889" s="2" t="s">
        <v>506</v>
      </c>
      <c r="F1889" s="2" t="str">
        <f t="shared" si="58"/>
        <v>10172006190038</v>
      </c>
      <c r="G1889" s="2" t="s">
        <v>486</v>
      </c>
      <c r="H1889" s="4">
        <v>3000</v>
      </c>
      <c r="I1889" s="4">
        <v>0</v>
      </c>
      <c r="J1889" s="4">
        <v>3000</v>
      </c>
      <c r="K1889" s="4">
        <v>0</v>
      </c>
      <c r="L1889" s="4">
        <v>0</v>
      </c>
      <c r="M1889" s="4">
        <v>0</v>
      </c>
      <c r="N1889" s="4">
        <v>0</v>
      </c>
      <c r="O1889" s="4">
        <v>3000</v>
      </c>
      <c r="P1889">
        <f>INDEX(Full1!J:J,MATCH(F1889,Full1!D:D,0))</f>
        <v>0</v>
      </c>
      <c r="Q1889" s="6">
        <f t="shared" si="59"/>
        <v>0</v>
      </c>
    </row>
    <row r="1890" spans="1:17" x14ac:dyDescent="0.25">
      <c r="A1890" s="2">
        <v>10</v>
      </c>
      <c r="B1890" s="2">
        <v>17200</v>
      </c>
      <c r="C1890" s="2" t="s">
        <v>506</v>
      </c>
      <c r="D1890" s="2">
        <v>6190054</v>
      </c>
      <c r="E1890" s="2" t="s">
        <v>506</v>
      </c>
      <c r="F1890" s="2" t="str">
        <f t="shared" si="58"/>
        <v>10172006190054</v>
      </c>
      <c r="G1890" s="2" t="s">
        <v>487</v>
      </c>
      <c r="H1890" s="4">
        <v>0</v>
      </c>
      <c r="I1890" s="4">
        <v>87096.24</v>
      </c>
      <c r="J1890" s="4">
        <v>87096.24</v>
      </c>
      <c r="K1890" s="4">
        <v>87096.24</v>
      </c>
      <c r="L1890" s="4">
        <v>87094.46</v>
      </c>
      <c r="M1890" s="4">
        <v>87094.46</v>
      </c>
      <c r="N1890" s="4">
        <v>0</v>
      </c>
      <c r="O1890" s="4">
        <v>1.78</v>
      </c>
      <c r="P1890">
        <f>INDEX(Full1!J:J,MATCH(F1890,Full1!D:D,0))</f>
        <v>87094.46</v>
      </c>
      <c r="Q1890" s="6">
        <f t="shared" si="59"/>
        <v>0</v>
      </c>
    </row>
    <row r="1891" spans="1:17" x14ac:dyDescent="0.25">
      <c r="A1891" s="2">
        <v>10</v>
      </c>
      <c r="B1891" s="2">
        <v>31100</v>
      </c>
      <c r="C1891" s="2" t="s">
        <v>506</v>
      </c>
      <c r="D1891" s="2">
        <v>6500005</v>
      </c>
      <c r="E1891" s="2" t="s">
        <v>506</v>
      </c>
      <c r="F1891" s="2" t="str">
        <f t="shared" si="58"/>
        <v>10311006500005</v>
      </c>
      <c r="G1891" s="2" t="s">
        <v>488</v>
      </c>
      <c r="H1891" s="4">
        <v>0</v>
      </c>
      <c r="I1891" s="4">
        <v>20146.5</v>
      </c>
      <c r="J1891" s="4">
        <v>20146.5</v>
      </c>
      <c r="K1891" s="4">
        <v>20146.5</v>
      </c>
      <c r="L1891" s="4">
        <v>20146.5</v>
      </c>
      <c r="M1891" s="4">
        <v>20146.5</v>
      </c>
      <c r="N1891" s="4">
        <v>0</v>
      </c>
      <c r="O1891" s="4">
        <v>0</v>
      </c>
      <c r="P1891">
        <f>INDEX(Full1!J:J,MATCH(F1891,Full1!D:D,0))</f>
        <v>20146.5</v>
      </c>
      <c r="Q1891" s="6">
        <f t="shared" si="59"/>
        <v>0</v>
      </c>
    </row>
    <row r="1892" spans="1:17" x14ac:dyDescent="0.25">
      <c r="A1892" s="2">
        <v>10</v>
      </c>
      <c r="B1892" s="2">
        <v>33301</v>
      </c>
      <c r="C1892" s="2" t="s">
        <v>506</v>
      </c>
      <c r="D1892" s="2">
        <v>6320036</v>
      </c>
      <c r="E1892" s="2" t="s">
        <v>506</v>
      </c>
      <c r="F1892" s="2" t="str">
        <f t="shared" si="58"/>
        <v>10333016320036</v>
      </c>
      <c r="G1892" s="2" t="s">
        <v>489</v>
      </c>
      <c r="H1892" s="4">
        <v>75000</v>
      </c>
      <c r="I1892" s="4">
        <v>0</v>
      </c>
      <c r="J1892" s="4">
        <v>75000</v>
      </c>
      <c r="K1892" s="4">
        <v>73595.05</v>
      </c>
      <c r="L1892" s="4">
        <v>73593.63</v>
      </c>
      <c r="M1892" s="4">
        <v>73593.63</v>
      </c>
      <c r="N1892" s="4">
        <v>0</v>
      </c>
      <c r="O1892" s="4">
        <v>1406.37</v>
      </c>
      <c r="P1892">
        <f>INDEX(Full1!J:J,MATCH(F1892,Full1!D:D,0))</f>
        <v>73593.63</v>
      </c>
      <c r="Q1892" s="6">
        <f t="shared" si="59"/>
        <v>0</v>
      </c>
    </row>
    <row r="1893" spans="1:17" x14ac:dyDescent="0.25">
      <c r="A1893" s="2">
        <v>10</v>
      </c>
      <c r="B1893" s="2">
        <v>33302</v>
      </c>
      <c r="C1893" s="2" t="s">
        <v>506</v>
      </c>
      <c r="D1893" s="2">
        <v>6220000</v>
      </c>
      <c r="E1893" s="2" t="s">
        <v>506</v>
      </c>
      <c r="F1893" s="2" t="str">
        <f t="shared" si="58"/>
        <v>10333026220000</v>
      </c>
      <c r="G1893" s="2" t="s">
        <v>490</v>
      </c>
      <c r="H1893" s="4">
        <v>0</v>
      </c>
      <c r="I1893" s="4">
        <v>55000</v>
      </c>
      <c r="J1893" s="4">
        <v>55000</v>
      </c>
      <c r="K1893" s="4">
        <v>0</v>
      </c>
      <c r="L1893" s="4">
        <v>0</v>
      </c>
      <c r="M1893" s="4">
        <v>0</v>
      </c>
      <c r="N1893" s="4">
        <v>0</v>
      </c>
      <c r="O1893" s="4">
        <v>55000</v>
      </c>
      <c r="P1893">
        <f>INDEX(Full1!J:J,MATCH(F1893,Full1!D:D,0))</f>
        <v>0</v>
      </c>
      <c r="Q1893" s="6">
        <f t="shared" si="59"/>
        <v>0</v>
      </c>
    </row>
    <row r="1894" spans="1:17" x14ac:dyDescent="0.25">
      <c r="A1894" s="2">
        <v>10</v>
      </c>
      <c r="B1894" s="2">
        <v>33600</v>
      </c>
      <c r="C1894" s="2" t="s">
        <v>506</v>
      </c>
      <c r="D1894" s="2">
        <v>6190061</v>
      </c>
      <c r="E1894" s="2" t="s">
        <v>506</v>
      </c>
      <c r="F1894" s="2" t="str">
        <f t="shared" si="58"/>
        <v>10336006190061</v>
      </c>
      <c r="G1894" s="2" t="s">
        <v>491</v>
      </c>
      <c r="H1894" s="4">
        <v>42000</v>
      </c>
      <c r="I1894" s="4">
        <v>0</v>
      </c>
      <c r="J1894" s="4">
        <v>42000</v>
      </c>
      <c r="K1894" s="4">
        <v>0</v>
      </c>
      <c r="L1894" s="4">
        <v>0</v>
      </c>
      <c r="M1894" s="4">
        <v>0</v>
      </c>
      <c r="N1894" s="4">
        <v>0</v>
      </c>
      <c r="O1894" s="4">
        <v>42000</v>
      </c>
      <c r="P1894">
        <f>INDEX(Full1!J:J,MATCH(F1894,Full1!D:D,0))</f>
        <v>0</v>
      </c>
      <c r="Q1894" s="6">
        <f t="shared" si="59"/>
        <v>0</v>
      </c>
    </row>
    <row r="1895" spans="1:17" hidden="1" x14ac:dyDescent="0.25">
      <c r="A1895" s="2">
        <v>10</v>
      </c>
      <c r="B1895" s="2">
        <v>33600</v>
      </c>
      <c r="C1895" s="2" t="s">
        <v>511</v>
      </c>
      <c r="D1895" s="2">
        <v>7610025</v>
      </c>
      <c r="E1895" s="2" t="s">
        <v>511</v>
      </c>
      <c r="F1895" s="2" t="str">
        <f t="shared" si="58"/>
        <v>10336007610025</v>
      </c>
      <c r="G1895" s="2" t="s">
        <v>492</v>
      </c>
      <c r="H1895" s="4">
        <v>0</v>
      </c>
      <c r="I1895" s="4">
        <v>30651.23</v>
      </c>
      <c r="J1895" s="4">
        <v>30651.23</v>
      </c>
      <c r="K1895" s="4">
        <v>0</v>
      </c>
      <c r="L1895" s="4">
        <v>0</v>
      </c>
      <c r="M1895" s="4">
        <v>0</v>
      </c>
      <c r="N1895" s="4">
        <v>0</v>
      </c>
      <c r="O1895" s="4">
        <v>30651.23</v>
      </c>
      <c r="P1895">
        <f>INDEX(Full1!J:J,MATCH(F1895,Full1!D:D,0))</f>
        <v>0</v>
      </c>
      <c r="Q1895" s="6">
        <f t="shared" si="59"/>
        <v>0</v>
      </c>
    </row>
    <row r="1896" spans="1:17" hidden="1" x14ac:dyDescent="0.25">
      <c r="A1896" s="2">
        <v>10</v>
      </c>
      <c r="B1896" s="2">
        <v>33600</v>
      </c>
      <c r="C1896" s="2" t="s">
        <v>511</v>
      </c>
      <c r="D1896" s="2">
        <v>7610026</v>
      </c>
      <c r="E1896" s="2" t="s">
        <v>511</v>
      </c>
      <c r="F1896" s="2" t="str">
        <f t="shared" si="58"/>
        <v>10336007610026</v>
      </c>
      <c r="G1896" s="2" t="s">
        <v>493</v>
      </c>
      <c r="H1896" s="4">
        <v>0</v>
      </c>
      <c r="I1896" s="4">
        <v>15073.25</v>
      </c>
      <c r="J1896" s="4">
        <v>15073.25</v>
      </c>
      <c r="K1896" s="4">
        <v>0</v>
      </c>
      <c r="L1896" s="4">
        <v>0</v>
      </c>
      <c r="M1896" s="4">
        <v>0</v>
      </c>
      <c r="N1896" s="4">
        <v>0</v>
      </c>
      <c r="O1896" s="4">
        <v>15073.25</v>
      </c>
      <c r="P1896">
        <f>INDEX(Full1!J:J,MATCH(F1896,Full1!D:D,0))</f>
        <v>0</v>
      </c>
      <c r="Q1896" s="6">
        <f t="shared" si="59"/>
        <v>0</v>
      </c>
    </row>
    <row r="1897" spans="1:17" hidden="1" x14ac:dyDescent="0.25">
      <c r="A1897" s="2">
        <v>10</v>
      </c>
      <c r="B1897" s="2">
        <v>33600</v>
      </c>
      <c r="C1897" s="2" t="s">
        <v>511</v>
      </c>
      <c r="D1897" s="2">
        <v>7800022</v>
      </c>
      <c r="E1897" s="2" t="s">
        <v>511</v>
      </c>
      <c r="F1897" s="2" t="str">
        <f t="shared" si="58"/>
        <v>10336007800022</v>
      </c>
      <c r="G1897" s="2" t="s">
        <v>494</v>
      </c>
      <c r="H1897" s="4">
        <v>0</v>
      </c>
      <c r="I1897" s="4">
        <v>25157.16</v>
      </c>
      <c r="J1897" s="4">
        <v>25157.16</v>
      </c>
      <c r="K1897" s="4">
        <v>25157.16</v>
      </c>
      <c r="L1897" s="4">
        <v>25157.16</v>
      </c>
      <c r="M1897" s="4">
        <v>25157.16</v>
      </c>
      <c r="N1897" s="4">
        <v>0</v>
      </c>
      <c r="O1897" s="4">
        <v>0</v>
      </c>
      <c r="P1897">
        <f>INDEX(Full1!J:J,MATCH(F1897,Full1!D:D,0))</f>
        <v>25157.16</v>
      </c>
      <c r="Q1897" s="6">
        <f t="shared" si="59"/>
        <v>0</v>
      </c>
    </row>
    <row r="1898" spans="1:17" x14ac:dyDescent="0.25">
      <c r="A1898" s="2">
        <v>10</v>
      </c>
      <c r="B1898" s="2">
        <v>34200</v>
      </c>
      <c r="C1898" s="2" t="s">
        <v>506</v>
      </c>
      <c r="D1898" s="2">
        <v>6220010</v>
      </c>
      <c r="E1898" s="2" t="s">
        <v>506</v>
      </c>
      <c r="F1898" s="2" t="str">
        <f t="shared" si="58"/>
        <v>10342006220010</v>
      </c>
      <c r="G1898" s="2" t="s">
        <v>495</v>
      </c>
      <c r="H1898" s="4">
        <v>0</v>
      </c>
      <c r="I1898" s="4">
        <v>79768.37</v>
      </c>
      <c r="J1898" s="4">
        <v>79768.37</v>
      </c>
      <c r="K1898" s="4">
        <v>79768.37</v>
      </c>
      <c r="L1898" s="4">
        <v>79768.350000000006</v>
      </c>
      <c r="M1898" s="4">
        <v>79768.350000000006</v>
      </c>
      <c r="N1898" s="4">
        <v>0</v>
      </c>
      <c r="O1898" s="4">
        <v>0.02</v>
      </c>
      <c r="P1898">
        <f>INDEX(Full1!J:J,MATCH(F1898,Full1!D:D,0))</f>
        <v>79768.350000000006</v>
      </c>
      <c r="Q1898" s="6">
        <f t="shared" si="59"/>
        <v>0</v>
      </c>
    </row>
    <row r="1899" spans="1:17" x14ac:dyDescent="0.25">
      <c r="A1899" s="2">
        <v>10</v>
      </c>
      <c r="B1899" s="2">
        <v>34200</v>
      </c>
      <c r="C1899" s="2" t="s">
        <v>506</v>
      </c>
      <c r="D1899" s="2">
        <v>6320038</v>
      </c>
      <c r="E1899" s="2" t="s">
        <v>506</v>
      </c>
      <c r="F1899" s="2" t="str">
        <f t="shared" si="58"/>
        <v>10342006320038</v>
      </c>
      <c r="G1899" s="2" t="s">
        <v>496</v>
      </c>
      <c r="H1899" s="4">
        <v>70000</v>
      </c>
      <c r="I1899" s="4">
        <v>67000</v>
      </c>
      <c r="J1899" s="4">
        <v>137000</v>
      </c>
      <c r="K1899" s="4">
        <v>133685.93</v>
      </c>
      <c r="L1899" s="4">
        <v>133685.93</v>
      </c>
      <c r="M1899" s="4">
        <v>133685.93</v>
      </c>
      <c r="N1899" s="4">
        <v>0</v>
      </c>
      <c r="O1899" s="4">
        <v>3314.07</v>
      </c>
      <c r="P1899">
        <f>INDEX(Full1!J:J,MATCH(F1899,Full1!D:D,0))</f>
        <v>133685.93</v>
      </c>
      <c r="Q1899" s="6">
        <f t="shared" si="59"/>
        <v>0</v>
      </c>
    </row>
    <row r="1900" spans="1:17" x14ac:dyDescent="0.25">
      <c r="A1900" s="2">
        <v>10</v>
      </c>
      <c r="B1900" s="2">
        <v>34202</v>
      </c>
      <c r="C1900" s="2" t="s">
        <v>506</v>
      </c>
      <c r="D1900" s="2">
        <v>6320000</v>
      </c>
      <c r="E1900" s="2" t="s">
        <v>506</v>
      </c>
      <c r="F1900" s="2" t="str">
        <f t="shared" si="58"/>
        <v>10342026320000</v>
      </c>
      <c r="G1900" s="2" t="s">
        <v>497</v>
      </c>
      <c r="H1900" s="4">
        <v>0</v>
      </c>
      <c r="I1900" s="4">
        <v>41197.410000000003</v>
      </c>
      <c r="J1900" s="4">
        <v>41197.410000000003</v>
      </c>
      <c r="K1900" s="4">
        <v>41197.410000000003</v>
      </c>
      <c r="L1900" s="4">
        <v>41197.410000000003</v>
      </c>
      <c r="M1900" s="4">
        <v>41197.410000000003</v>
      </c>
      <c r="N1900" s="4">
        <v>0</v>
      </c>
      <c r="O1900" s="4">
        <v>0</v>
      </c>
      <c r="P1900">
        <f>INDEX(Full1!J:J,MATCH(F1900,Full1!D:D,0))</f>
        <v>41197.410000000003</v>
      </c>
      <c r="Q1900" s="6">
        <f t="shared" si="59"/>
        <v>0</v>
      </c>
    </row>
    <row r="1901" spans="1:17" x14ac:dyDescent="0.25">
      <c r="A1901" s="2">
        <v>10</v>
      </c>
      <c r="B1901" s="2">
        <v>34202</v>
      </c>
      <c r="C1901" s="2" t="s">
        <v>506</v>
      </c>
      <c r="D1901" s="2">
        <v>6320039</v>
      </c>
      <c r="E1901" s="2" t="s">
        <v>506</v>
      </c>
      <c r="F1901" s="2" t="str">
        <f t="shared" si="58"/>
        <v>10342026320039</v>
      </c>
      <c r="G1901" s="2" t="s">
        <v>498</v>
      </c>
      <c r="H1901" s="4">
        <v>60000</v>
      </c>
      <c r="I1901" s="4">
        <v>0</v>
      </c>
      <c r="J1901" s="4">
        <v>60000</v>
      </c>
      <c r="K1901" s="4">
        <v>58469.23</v>
      </c>
      <c r="L1901" s="4">
        <v>56573.98</v>
      </c>
      <c r="M1901" s="4">
        <v>56573.98</v>
      </c>
      <c r="N1901" s="4">
        <v>0</v>
      </c>
      <c r="O1901" s="4">
        <v>3426.02</v>
      </c>
      <c r="P1901">
        <f>INDEX(Full1!J:J,MATCH(F1901,Full1!D:D,0))</f>
        <v>56573.98</v>
      </c>
      <c r="Q1901" s="6">
        <f t="shared" si="59"/>
        <v>0</v>
      </c>
    </row>
    <row r="1902" spans="1:17" x14ac:dyDescent="0.25">
      <c r="A1902" s="2">
        <v>10</v>
      </c>
      <c r="B1902" s="2">
        <v>34203</v>
      </c>
      <c r="C1902" s="2" t="s">
        <v>506</v>
      </c>
      <c r="D1902" s="2">
        <v>6320040</v>
      </c>
      <c r="E1902" s="2" t="s">
        <v>506</v>
      </c>
      <c r="F1902" s="2" t="str">
        <f t="shared" si="58"/>
        <v>10342036320040</v>
      </c>
      <c r="G1902" s="2" t="s">
        <v>499</v>
      </c>
      <c r="H1902" s="4">
        <v>170000</v>
      </c>
      <c r="I1902" s="4">
        <v>-34000</v>
      </c>
      <c r="J1902" s="4">
        <v>136000</v>
      </c>
      <c r="K1902" s="4">
        <v>0</v>
      </c>
      <c r="L1902" s="4">
        <v>0</v>
      </c>
      <c r="M1902" s="4">
        <v>0</v>
      </c>
      <c r="N1902" s="4">
        <v>0</v>
      </c>
      <c r="O1902" s="4">
        <v>136000</v>
      </c>
      <c r="P1902">
        <f>INDEX(Full1!J:J,MATCH(F1902,Full1!D:D,0))</f>
        <v>0</v>
      </c>
      <c r="Q1902" s="6">
        <f t="shared" si="59"/>
        <v>0</v>
      </c>
    </row>
    <row r="1903" spans="1:17" x14ac:dyDescent="0.25">
      <c r="A1903" s="2">
        <v>10</v>
      </c>
      <c r="B1903" s="2">
        <v>92000</v>
      </c>
      <c r="C1903" s="2" t="s">
        <v>506</v>
      </c>
      <c r="D1903" s="2">
        <v>6320041</v>
      </c>
      <c r="E1903" s="2" t="s">
        <v>506</v>
      </c>
      <c r="F1903" s="2" t="str">
        <f t="shared" si="58"/>
        <v>10920006320041</v>
      </c>
      <c r="G1903" s="2" t="s">
        <v>500</v>
      </c>
      <c r="H1903" s="4">
        <v>30000</v>
      </c>
      <c r="I1903" s="4">
        <v>0</v>
      </c>
      <c r="J1903" s="4">
        <v>30000</v>
      </c>
      <c r="K1903" s="4">
        <v>0</v>
      </c>
      <c r="L1903" s="4">
        <v>0</v>
      </c>
      <c r="M1903" s="4">
        <v>0</v>
      </c>
      <c r="N1903" s="4">
        <v>0</v>
      </c>
      <c r="O1903" s="4">
        <v>30000</v>
      </c>
      <c r="P1903">
        <f>INDEX(Full1!J:J,MATCH(F1903,Full1!D:D,0))</f>
        <v>0</v>
      </c>
      <c r="Q1903" s="6">
        <f t="shared" si="59"/>
        <v>0</v>
      </c>
    </row>
    <row r="1904" spans="1:17" x14ac:dyDescent="0.25">
      <c r="A1904" s="2">
        <v>10</v>
      </c>
      <c r="B1904" s="2">
        <v>92403</v>
      </c>
      <c r="C1904" s="2" t="s">
        <v>506</v>
      </c>
      <c r="D1904" s="2">
        <v>6190062</v>
      </c>
      <c r="E1904" s="2" t="s">
        <v>506</v>
      </c>
      <c r="F1904" s="2" t="str">
        <f t="shared" si="58"/>
        <v>10924036190062</v>
      </c>
      <c r="G1904" s="2" t="s">
        <v>501</v>
      </c>
      <c r="H1904" s="4">
        <v>50000</v>
      </c>
      <c r="I1904" s="4">
        <v>-4000</v>
      </c>
      <c r="J1904" s="4">
        <v>46000</v>
      </c>
      <c r="K1904" s="4">
        <v>44878.38</v>
      </c>
      <c r="L1904" s="4">
        <v>43217.4</v>
      </c>
      <c r="M1904" s="4">
        <v>43217.4</v>
      </c>
      <c r="N1904" s="4">
        <v>0</v>
      </c>
      <c r="O1904" s="4">
        <v>2782.6</v>
      </c>
      <c r="P1904">
        <f>INDEX(Full1!J:J,MATCH(F1904,Full1!D:D,0))</f>
        <v>43217.4</v>
      </c>
      <c r="Q1904" s="6">
        <f t="shared" si="59"/>
        <v>0</v>
      </c>
    </row>
    <row r="1905" spans="1:17" x14ac:dyDescent="0.25">
      <c r="A1905" s="2">
        <v>10</v>
      </c>
      <c r="B1905" s="2">
        <v>92404</v>
      </c>
      <c r="C1905" s="2" t="s">
        <v>506</v>
      </c>
      <c r="D1905" s="2">
        <v>6220000</v>
      </c>
      <c r="E1905" s="2" t="s">
        <v>506</v>
      </c>
      <c r="F1905" s="2" t="str">
        <f t="shared" si="58"/>
        <v>10924046220000</v>
      </c>
      <c r="G1905" s="2" t="s">
        <v>502</v>
      </c>
      <c r="H1905" s="4">
        <v>10000</v>
      </c>
      <c r="I1905" s="4">
        <v>6000</v>
      </c>
      <c r="J1905" s="4">
        <v>16000</v>
      </c>
      <c r="K1905" s="4">
        <v>0</v>
      </c>
      <c r="L1905" s="4">
        <v>0</v>
      </c>
      <c r="M1905" s="4">
        <v>0</v>
      </c>
      <c r="N1905" s="4">
        <v>0</v>
      </c>
      <c r="O1905" s="4">
        <v>16000</v>
      </c>
      <c r="P1905">
        <f>INDEX(Full1!J:J,MATCH(F1905,Full1!D:D,0))</f>
        <v>0</v>
      </c>
      <c r="Q1905" s="6">
        <f t="shared" si="59"/>
        <v>0</v>
      </c>
    </row>
    <row r="1906" spans="1:17" x14ac:dyDescent="0.25">
      <c r="A1906" s="2">
        <v>10</v>
      </c>
      <c r="B1906" s="2">
        <v>92404</v>
      </c>
      <c r="C1906" s="7" t="s">
        <v>506</v>
      </c>
      <c r="D1906" s="7">
        <v>6330000</v>
      </c>
      <c r="E1906" s="7" t="s">
        <v>506</v>
      </c>
      <c r="F1906" s="7" t="str">
        <f t="shared" si="58"/>
        <v>10924046330000</v>
      </c>
      <c r="G1906" s="2" t="s">
        <v>286</v>
      </c>
      <c r="H1906" s="4">
        <v>0</v>
      </c>
      <c r="I1906" s="4">
        <v>0</v>
      </c>
      <c r="J1906" s="4">
        <v>0</v>
      </c>
      <c r="K1906" s="4">
        <v>998.25</v>
      </c>
      <c r="L1906" s="4">
        <v>998.25</v>
      </c>
      <c r="M1906" s="4">
        <v>998.25</v>
      </c>
      <c r="N1906" s="4">
        <v>0</v>
      </c>
      <c r="O1906" s="4">
        <v>-998.25</v>
      </c>
      <c r="P1906">
        <f>INDEX(Full1!J:J,MATCH(F1906,Full1!D:D,0))</f>
        <v>998.25</v>
      </c>
      <c r="Q1906" s="6">
        <f t="shared" si="59"/>
        <v>0</v>
      </c>
    </row>
    <row r="1907" spans="1:17" x14ac:dyDescent="0.25">
      <c r="C1907" s="10" t="s">
        <v>512</v>
      </c>
      <c r="D1907" s="8"/>
      <c r="E1907" s="8"/>
      <c r="F1907" s="10" t="str">
        <f t="shared" si="58"/>
        <v/>
      </c>
      <c r="H1907" s="5">
        <f>SUM(H2:H1906)</f>
        <v>21044245.98</v>
      </c>
      <c r="I1907" s="5">
        <f t="shared" ref="I1907:O1907" si="60">SUM(I2:I1906)</f>
        <v>3826999.9200000009</v>
      </c>
      <c r="J1907" s="5">
        <f t="shared" si="60"/>
        <v>24871245.900000002</v>
      </c>
      <c r="K1907" s="5">
        <f t="shared" si="60"/>
        <v>22033973.369999997</v>
      </c>
      <c r="L1907" s="5">
        <f t="shared" si="60"/>
        <v>19817271.13000001</v>
      </c>
      <c r="M1907" s="5">
        <f t="shared" si="60"/>
        <v>19793879.140000012</v>
      </c>
      <c r="N1907" s="5">
        <f t="shared" si="60"/>
        <v>23391.989999999998</v>
      </c>
      <c r="O1907" s="5">
        <f t="shared" si="60"/>
        <v>5053974.7700000042</v>
      </c>
      <c r="Q1907" s="6"/>
    </row>
    <row r="1908" spans="1:17" x14ac:dyDescent="0.25">
      <c r="C1908" s="9" t="s">
        <v>512</v>
      </c>
      <c r="F1908" s="9" t="str">
        <f t="shared" si="58"/>
        <v/>
      </c>
      <c r="L1908" s="5">
        <f>+K1907-L1907</f>
        <v>2216702.2399999872</v>
      </c>
      <c r="Q1908" s="6"/>
    </row>
  </sheetData>
  <autoFilter ref="A1:Q1908" xr:uid="{7D3CE60D-E225-4C38-8294-2B5824501400}">
    <filterColumn colId="2">
      <filters blank="1">
        <filter val="6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7183-7EB2-46CA-9ADB-F59BB13D4536}">
  <dimension ref="A1:M1906"/>
  <sheetViews>
    <sheetView workbookViewId="0">
      <selection activeCell="E20" sqref="E20"/>
    </sheetView>
  </sheetViews>
  <sheetFormatPr baseColWidth="10" defaultRowHeight="15" x14ac:dyDescent="0.25"/>
  <cols>
    <col min="1" max="1" width="3.85546875" bestFit="1" customWidth="1"/>
    <col min="2" max="2" width="5.28515625" bestFit="1" customWidth="1"/>
    <col min="3" max="3" width="7" bestFit="1" customWidth="1"/>
    <col min="4" max="4" width="11" bestFit="1" customWidth="1"/>
    <col min="5" max="5" width="65" bestFit="1" customWidth="1"/>
    <col min="6" max="6" width="10.85546875" style="5" bestFit="1" customWidth="1"/>
    <col min="7" max="7" width="10.28515625" style="5" bestFit="1" customWidth="1"/>
    <col min="8" max="8" width="11.140625" style="5" bestFit="1" customWidth="1"/>
    <col min="9" max="9" width="10.42578125" style="5" bestFit="1" customWidth="1"/>
    <col min="10" max="11" width="10.140625" style="5" bestFit="1" customWidth="1"/>
    <col min="12" max="12" width="9.42578125" style="5" bestFit="1" customWidth="1"/>
    <col min="13" max="13" width="10.7109375" style="5" bestFit="1" customWidth="1"/>
  </cols>
  <sheetData>
    <row r="1" spans="1:13" ht="30.75" x14ac:dyDescent="0.25">
      <c r="A1" s="1" t="s">
        <v>0</v>
      </c>
      <c r="B1" s="1" t="s">
        <v>1</v>
      </c>
      <c r="C1" s="1" t="s">
        <v>2</v>
      </c>
      <c r="D1" s="1" t="s">
        <v>513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2">
        <v>1</v>
      </c>
      <c r="B2" s="2">
        <v>13200</v>
      </c>
      <c r="C2" s="2">
        <v>1200301</v>
      </c>
      <c r="D2" s="2" t="str">
        <f>_xlfn.CONCAT(A2,B2,C2)</f>
        <v>1132001200301</v>
      </c>
      <c r="E2" s="2" t="s">
        <v>13</v>
      </c>
      <c r="F2" s="4">
        <v>11422.79</v>
      </c>
      <c r="G2" s="4">
        <v>0</v>
      </c>
      <c r="H2" s="4">
        <v>11422.79</v>
      </c>
      <c r="I2" s="4">
        <v>11538.76</v>
      </c>
      <c r="J2" s="4">
        <v>11538.76</v>
      </c>
      <c r="K2" s="4">
        <v>11538.76</v>
      </c>
      <c r="L2" s="4">
        <v>0</v>
      </c>
      <c r="M2" s="4">
        <v>-115.97</v>
      </c>
    </row>
    <row r="3" spans="1:13" x14ac:dyDescent="0.25">
      <c r="A3" s="2">
        <v>1</v>
      </c>
      <c r="B3" s="2">
        <v>13200</v>
      </c>
      <c r="C3" s="2">
        <v>1200401</v>
      </c>
      <c r="D3" s="2" t="str">
        <f t="shared" ref="D3:D66" si="0">_xlfn.CONCAT(A3,B3,C3)</f>
        <v>1132001200401</v>
      </c>
      <c r="E3" s="2" t="s">
        <v>14</v>
      </c>
      <c r="F3" s="4">
        <v>203524.92</v>
      </c>
      <c r="G3" s="4">
        <v>-26474.91</v>
      </c>
      <c r="H3" s="4">
        <v>177050.01</v>
      </c>
      <c r="I3" s="4">
        <v>182095.83</v>
      </c>
      <c r="J3" s="4">
        <v>182095.83</v>
      </c>
      <c r="K3" s="4">
        <v>182095.83</v>
      </c>
      <c r="L3" s="4">
        <v>0</v>
      </c>
      <c r="M3" s="4">
        <v>-5045.82</v>
      </c>
    </row>
    <row r="4" spans="1:13" x14ac:dyDescent="0.25">
      <c r="A4" s="2">
        <v>1</v>
      </c>
      <c r="B4" s="2">
        <v>13200</v>
      </c>
      <c r="C4" s="2">
        <v>1200601</v>
      </c>
      <c r="D4" s="2" t="str">
        <f t="shared" si="0"/>
        <v>1132001200601</v>
      </c>
      <c r="E4" s="2" t="s">
        <v>15</v>
      </c>
      <c r="F4" s="4">
        <v>22174.92</v>
      </c>
      <c r="G4" s="4">
        <v>0</v>
      </c>
      <c r="H4" s="4">
        <v>22174.92</v>
      </c>
      <c r="I4" s="4">
        <v>20660.849999999999</v>
      </c>
      <c r="J4" s="4">
        <v>20660.849999999999</v>
      </c>
      <c r="K4" s="4">
        <v>20660.849999999999</v>
      </c>
      <c r="L4" s="4">
        <v>0</v>
      </c>
      <c r="M4" s="4">
        <v>1514.07</v>
      </c>
    </row>
    <row r="5" spans="1:13" x14ac:dyDescent="0.25">
      <c r="A5" s="2">
        <v>1</v>
      </c>
      <c r="B5" s="2">
        <v>13200</v>
      </c>
      <c r="C5" s="2">
        <v>1210001</v>
      </c>
      <c r="D5" s="2" t="str">
        <f t="shared" si="0"/>
        <v>1132001210001</v>
      </c>
      <c r="E5" s="2" t="s">
        <v>16</v>
      </c>
      <c r="F5" s="4">
        <v>116146.86</v>
      </c>
      <c r="G5" s="4">
        <v>0</v>
      </c>
      <c r="H5" s="4">
        <v>116146.86</v>
      </c>
      <c r="I5" s="4">
        <v>104460.29</v>
      </c>
      <c r="J5" s="4">
        <v>104460.29</v>
      </c>
      <c r="K5" s="4">
        <v>104460.29</v>
      </c>
      <c r="L5" s="4">
        <v>0</v>
      </c>
      <c r="M5" s="4">
        <v>11686.57</v>
      </c>
    </row>
    <row r="6" spans="1:13" x14ac:dyDescent="0.25">
      <c r="A6" s="2">
        <v>1</v>
      </c>
      <c r="B6" s="2">
        <v>13200</v>
      </c>
      <c r="C6" s="2">
        <v>1210101</v>
      </c>
      <c r="D6" s="2" t="str">
        <f t="shared" si="0"/>
        <v>1132001210101</v>
      </c>
      <c r="E6" s="2" t="s">
        <v>17</v>
      </c>
      <c r="F6" s="4">
        <v>329103.58</v>
      </c>
      <c r="G6" s="4">
        <v>-5496</v>
      </c>
      <c r="H6" s="4">
        <v>323607.58</v>
      </c>
      <c r="I6" s="4">
        <v>298504.24</v>
      </c>
      <c r="J6" s="4">
        <v>298504.24</v>
      </c>
      <c r="K6" s="4">
        <v>298504.24</v>
      </c>
      <c r="L6" s="4">
        <v>0</v>
      </c>
      <c r="M6" s="4">
        <v>25103.34</v>
      </c>
    </row>
    <row r="7" spans="1:13" x14ac:dyDescent="0.25">
      <c r="A7" s="2">
        <v>1</v>
      </c>
      <c r="B7" s="2">
        <v>13200</v>
      </c>
      <c r="C7" s="2">
        <v>1300001</v>
      </c>
      <c r="D7" s="2" t="str">
        <f t="shared" si="0"/>
        <v>1132001300001</v>
      </c>
      <c r="E7" s="2" t="s">
        <v>18</v>
      </c>
      <c r="F7" s="4">
        <v>35375.64</v>
      </c>
      <c r="G7" s="4">
        <v>0</v>
      </c>
      <c r="H7" s="4">
        <v>35375.64</v>
      </c>
      <c r="I7" s="4">
        <v>40755.67</v>
      </c>
      <c r="J7" s="4">
        <v>40755.67</v>
      </c>
      <c r="K7" s="4">
        <v>40755.67</v>
      </c>
      <c r="L7" s="4">
        <v>0</v>
      </c>
      <c r="M7" s="4">
        <v>-5380.03</v>
      </c>
    </row>
    <row r="8" spans="1:13" x14ac:dyDescent="0.25">
      <c r="A8" s="2">
        <v>1</v>
      </c>
      <c r="B8" s="2">
        <v>13200</v>
      </c>
      <c r="C8" s="2">
        <v>1300002</v>
      </c>
      <c r="D8" s="2" t="str">
        <f t="shared" si="0"/>
        <v>1132001300002</v>
      </c>
      <c r="E8" s="2" t="s">
        <v>19</v>
      </c>
      <c r="F8" s="4">
        <v>9018.5499999999993</v>
      </c>
      <c r="G8" s="4">
        <v>0</v>
      </c>
      <c r="H8" s="4">
        <v>9018.5499999999993</v>
      </c>
      <c r="I8" s="4">
        <v>7457.83</v>
      </c>
      <c r="J8" s="4">
        <v>7457.83</v>
      </c>
      <c r="K8" s="4">
        <v>7457.83</v>
      </c>
      <c r="L8" s="4">
        <v>0</v>
      </c>
      <c r="M8" s="4">
        <v>1560.72</v>
      </c>
    </row>
    <row r="9" spans="1:13" x14ac:dyDescent="0.25">
      <c r="A9" s="2">
        <v>1</v>
      </c>
      <c r="B9" s="2">
        <v>13200</v>
      </c>
      <c r="C9" s="2">
        <v>1300101</v>
      </c>
      <c r="D9" s="2" t="str">
        <f t="shared" si="0"/>
        <v>1132001300101</v>
      </c>
      <c r="E9" s="2" t="s">
        <v>20</v>
      </c>
      <c r="F9" s="4">
        <v>2900</v>
      </c>
      <c r="G9" s="4">
        <v>0</v>
      </c>
      <c r="H9" s="4">
        <v>2900</v>
      </c>
      <c r="I9" s="4">
        <v>1467.39</v>
      </c>
      <c r="J9" s="4">
        <v>1467.39</v>
      </c>
      <c r="K9" s="4">
        <v>1467.39</v>
      </c>
      <c r="L9" s="4">
        <v>0</v>
      </c>
      <c r="M9" s="4">
        <v>1432.61</v>
      </c>
    </row>
    <row r="10" spans="1:13" x14ac:dyDescent="0.25">
      <c r="A10" s="2">
        <v>1</v>
      </c>
      <c r="B10" s="2">
        <v>13200</v>
      </c>
      <c r="C10" s="2">
        <v>1300201</v>
      </c>
      <c r="D10" s="2" t="str">
        <f t="shared" si="0"/>
        <v>1132001300201</v>
      </c>
      <c r="E10" s="2" t="s">
        <v>21</v>
      </c>
      <c r="F10" s="4">
        <v>18408.93</v>
      </c>
      <c r="G10" s="4">
        <v>0</v>
      </c>
      <c r="H10" s="4">
        <v>18408.93</v>
      </c>
      <c r="I10" s="4">
        <v>23830.74</v>
      </c>
      <c r="J10" s="4">
        <v>23830.74</v>
      </c>
      <c r="K10" s="4">
        <v>23830.74</v>
      </c>
      <c r="L10" s="4">
        <v>0</v>
      </c>
      <c r="M10" s="4">
        <v>-5421.81</v>
      </c>
    </row>
    <row r="11" spans="1:13" x14ac:dyDescent="0.25">
      <c r="A11" s="2">
        <v>1</v>
      </c>
      <c r="B11" s="2">
        <v>13200</v>
      </c>
      <c r="C11" s="2">
        <v>1300202</v>
      </c>
      <c r="D11" s="2" t="str">
        <f t="shared" si="0"/>
        <v>1132001300202</v>
      </c>
      <c r="E11" s="2" t="s">
        <v>22</v>
      </c>
      <c r="F11" s="4">
        <v>21722.25</v>
      </c>
      <c r="G11" s="4">
        <v>0</v>
      </c>
      <c r="H11" s="4">
        <v>21722.25</v>
      </c>
      <c r="I11" s="4">
        <v>28009.95</v>
      </c>
      <c r="J11" s="4">
        <v>28009.95</v>
      </c>
      <c r="K11" s="4">
        <v>28009.95</v>
      </c>
      <c r="L11" s="4">
        <v>0</v>
      </c>
      <c r="M11" s="4">
        <v>-6287.7</v>
      </c>
    </row>
    <row r="12" spans="1:13" x14ac:dyDescent="0.25">
      <c r="A12" s="2">
        <v>1</v>
      </c>
      <c r="B12" s="2">
        <v>13200</v>
      </c>
      <c r="C12" s="2">
        <v>1310001</v>
      </c>
      <c r="D12" s="2" t="str">
        <f t="shared" si="0"/>
        <v>1132001310001</v>
      </c>
      <c r="E12" s="2" t="s">
        <v>23</v>
      </c>
      <c r="F12" s="4">
        <v>19252.89</v>
      </c>
      <c r="G12" s="4">
        <v>0</v>
      </c>
      <c r="H12" s="4">
        <v>19252.89</v>
      </c>
      <c r="I12" s="4">
        <v>9780.5400000000009</v>
      </c>
      <c r="J12" s="4">
        <v>9780.5400000000009</v>
      </c>
      <c r="K12" s="4">
        <v>9780.5400000000009</v>
      </c>
      <c r="L12" s="4">
        <v>0</v>
      </c>
      <c r="M12" s="4">
        <v>9472.35</v>
      </c>
    </row>
    <row r="13" spans="1:13" x14ac:dyDescent="0.25">
      <c r="A13" s="2">
        <v>1</v>
      </c>
      <c r="B13" s="2">
        <v>13200</v>
      </c>
      <c r="C13" s="2">
        <v>1310002</v>
      </c>
      <c r="D13" s="2" t="str">
        <f t="shared" si="0"/>
        <v>1132001310002</v>
      </c>
      <c r="E13" s="2" t="s">
        <v>24</v>
      </c>
      <c r="F13" s="4">
        <v>5112.1499999999996</v>
      </c>
      <c r="G13" s="4">
        <v>0</v>
      </c>
      <c r="H13" s="4">
        <v>5112.1499999999996</v>
      </c>
      <c r="I13" s="4">
        <v>0</v>
      </c>
      <c r="J13" s="4">
        <v>0</v>
      </c>
      <c r="K13" s="4">
        <v>0</v>
      </c>
      <c r="L13" s="4">
        <v>0</v>
      </c>
      <c r="M13" s="4">
        <v>5112.1499999999996</v>
      </c>
    </row>
    <row r="14" spans="1:13" x14ac:dyDescent="0.25">
      <c r="A14" s="2">
        <v>1</v>
      </c>
      <c r="B14" s="2">
        <v>13200</v>
      </c>
      <c r="C14" s="2">
        <v>1310003</v>
      </c>
      <c r="D14" s="2" t="str">
        <f t="shared" si="0"/>
        <v>1132001310003</v>
      </c>
      <c r="E14" s="2" t="s">
        <v>25</v>
      </c>
      <c r="F14" s="4">
        <v>11259.42</v>
      </c>
      <c r="G14" s="4">
        <v>0</v>
      </c>
      <c r="H14" s="4">
        <v>11259.42</v>
      </c>
      <c r="I14" s="4">
        <v>5719</v>
      </c>
      <c r="J14" s="4">
        <v>5719</v>
      </c>
      <c r="K14" s="4">
        <v>5719</v>
      </c>
      <c r="L14" s="4">
        <v>0</v>
      </c>
      <c r="M14" s="4">
        <v>5540.42</v>
      </c>
    </row>
    <row r="15" spans="1:13" x14ac:dyDescent="0.25">
      <c r="A15" s="2">
        <v>1</v>
      </c>
      <c r="B15" s="2">
        <v>13200</v>
      </c>
      <c r="C15" s="2">
        <v>1310004</v>
      </c>
      <c r="D15" s="2" t="str">
        <f t="shared" si="0"/>
        <v>1132001310004</v>
      </c>
      <c r="E15" s="2" t="s">
        <v>26</v>
      </c>
      <c r="F15" s="4">
        <v>13050.49</v>
      </c>
      <c r="G15" s="4">
        <v>0</v>
      </c>
      <c r="H15" s="4">
        <v>13050.49</v>
      </c>
      <c r="I15" s="4">
        <v>6628.58</v>
      </c>
      <c r="J15" s="4">
        <v>6628.58</v>
      </c>
      <c r="K15" s="4">
        <v>6628.58</v>
      </c>
      <c r="L15" s="4">
        <v>0</v>
      </c>
      <c r="M15" s="4">
        <v>6421.91</v>
      </c>
    </row>
    <row r="16" spans="1:13" x14ac:dyDescent="0.25">
      <c r="A16" s="2">
        <v>1</v>
      </c>
      <c r="B16" s="2">
        <v>13200</v>
      </c>
      <c r="C16" s="2">
        <v>1310005</v>
      </c>
      <c r="D16" s="2" t="str">
        <f t="shared" si="0"/>
        <v>1132001310005</v>
      </c>
      <c r="E16" s="2" t="s">
        <v>27</v>
      </c>
      <c r="F16" s="4">
        <v>0</v>
      </c>
      <c r="G16" s="4">
        <v>0</v>
      </c>
      <c r="H16" s="4">
        <v>0</v>
      </c>
      <c r="I16" s="4">
        <v>914.01</v>
      </c>
      <c r="J16" s="4">
        <v>914.01</v>
      </c>
      <c r="K16" s="4">
        <v>914.01</v>
      </c>
      <c r="L16" s="4">
        <v>0</v>
      </c>
      <c r="M16" s="4">
        <v>-914.01</v>
      </c>
    </row>
    <row r="17" spans="1:13" x14ac:dyDescent="0.25">
      <c r="A17" s="2">
        <v>1</v>
      </c>
      <c r="B17" s="2">
        <v>13200</v>
      </c>
      <c r="C17" s="2">
        <v>1500001</v>
      </c>
      <c r="D17" s="2" t="str">
        <f t="shared" si="0"/>
        <v>1132001500001</v>
      </c>
      <c r="E17" s="2" t="s">
        <v>28</v>
      </c>
      <c r="F17" s="4">
        <v>80000</v>
      </c>
      <c r="G17" s="4">
        <v>1966.41</v>
      </c>
      <c r="H17" s="4">
        <v>81966.41</v>
      </c>
      <c r="I17" s="4">
        <v>59575.32</v>
      </c>
      <c r="J17" s="4">
        <v>59575.32</v>
      </c>
      <c r="K17" s="4">
        <v>59575.32</v>
      </c>
      <c r="L17" s="4">
        <v>0</v>
      </c>
      <c r="M17" s="4">
        <v>22391.09</v>
      </c>
    </row>
    <row r="18" spans="1:13" x14ac:dyDescent="0.25">
      <c r="A18" s="2">
        <v>1</v>
      </c>
      <c r="B18" s="2">
        <v>13200</v>
      </c>
      <c r="C18" s="2">
        <v>1500002</v>
      </c>
      <c r="D18" s="2" t="str">
        <f t="shared" si="0"/>
        <v>1132001500002</v>
      </c>
      <c r="E18" s="2" t="s">
        <v>29</v>
      </c>
      <c r="F18" s="4">
        <v>1891.44</v>
      </c>
      <c r="G18" s="4">
        <v>0</v>
      </c>
      <c r="H18" s="4">
        <v>1891.44</v>
      </c>
      <c r="I18" s="4">
        <v>3650.04</v>
      </c>
      <c r="J18" s="4">
        <v>3650.04</v>
      </c>
      <c r="K18" s="4">
        <v>3650.04</v>
      </c>
      <c r="L18" s="4">
        <v>0</v>
      </c>
      <c r="M18" s="4">
        <v>-1758.6</v>
      </c>
    </row>
    <row r="19" spans="1:13" x14ac:dyDescent="0.25">
      <c r="A19" s="2">
        <v>1</v>
      </c>
      <c r="B19" s="2">
        <v>13200</v>
      </c>
      <c r="C19" s="2">
        <v>1500003</v>
      </c>
      <c r="D19" s="2" t="str">
        <f t="shared" si="0"/>
        <v>1132001500003</v>
      </c>
      <c r="E19" s="2" t="s">
        <v>30</v>
      </c>
      <c r="F19" s="4">
        <v>0</v>
      </c>
      <c r="G19" s="4">
        <v>0</v>
      </c>
      <c r="H19" s="4">
        <v>0</v>
      </c>
      <c r="I19" s="4">
        <v>207.8</v>
      </c>
      <c r="J19" s="4">
        <v>207.8</v>
      </c>
      <c r="K19" s="4">
        <v>207.8</v>
      </c>
      <c r="L19" s="4">
        <v>0</v>
      </c>
      <c r="M19" s="4">
        <v>-207.8</v>
      </c>
    </row>
    <row r="20" spans="1:13" x14ac:dyDescent="0.25">
      <c r="A20" s="2">
        <v>1</v>
      </c>
      <c r="B20" s="2">
        <v>13200</v>
      </c>
      <c r="C20" s="2">
        <v>1510001</v>
      </c>
      <c r="D20" s="2" t="str">
        <f t="shared" si="0"/>
        <v>1132001510001</v>
      </c>
      <c r="E20" s="2" t="s">
        <v>31</v>
      </c>
      <c r="F20" s="4">
        <v>30000</v>
      </c>
      <c r="G20" s="4">
        <v>0</v>
      </c>
      <c r="H20" s="4">
        <v>30000</v>
      </c>
      <c r="I20" s="4">
        <v>70825.14</v>
      </c>
      <c r="J20" s="4">
        <v>70825.14</v>
      </c>
      <c r="K20" s="4">
        <v>70825.14</v>
      </c>
      <c r="L20" s="4">
        <v>0</v>
      </c>
      <c r="M20" s="4">
        <v>-40825.14</v>
      </c>
    </row>
    <row r="21" spans="1:13" x14ac:dyDescent="0.25">
      <c r="A21" s="2">
        <v>1</v>
      </c>
      <c r="B21" s="2">
        <v>13200</v>
      </c>
      <c r="C21" s="2">
        <v>1510002</v>
      </c>
      <c r="D21" s="2" t="str">
        <f t="shared" si="0"/>
        <v>1132001510002</v>
      </c>
      <c r="E21" s="2" t="s">
        <v>32</v>
      </c>
      <c r="F21" s="4">
        <v>50</v>
      </c>
      <c r="G21" s="4">
        <v>0</v>
      </c>
      <c r="H21" s="4">
        <v>50</v>
      </c>
      <c r="I21" s="4">
        <v>961.15</v>
      </c>
      <c r="J21" s="4">
        <v>961.15</v>
      </c>
      <c r="K21" s="4">
        <v>961.15</v>
      </c>
      <c r="L21" s="4">
        <v>0</v>
      </c>
      <c r="M21" s="4">
        <v>-911.15</v>
      </c>
    </row>
    <row r="22" spans="1:13" x14ac:dyDescent="0.25">
      <c r="A22" s="2">
        <v>1</v>
      </c>
      <c r="B22" s="2">
        <v>13200</v>
      </c>
      <c r="C22" s="2">
        <v>1600001</v>
      </c>
      <c r="D22" s="2" t="str">
        <f t="shared" si="0"/>
        <v>1132001600001</v>
      </c>
      <c r="E22" s="2" t="s">
        <v>33</v>
      </c>
      <c r="F22" s="4">
        <v>283362.90000000002</v>
      </c>
      <c r="G22" s="4">
        <v>-7386.5</v>
      </c>
      <c r="H22" s="4">
        <v>275976.40000000002</v>
      </c>
      <c r="I22" s="4">
        <v>296745.62</v>
      </c>
      <c r="J22" s="4">
        <v>296745.62</v>
      </c>
      <c r="K22" s="4">
        <v>296745.62</v>
      </c>
      <c r="L22" s="4">
        <v>0</v>
      </c>
      <c r="M22" s="4">
        <v>-20769.22</v>
      </c>
    </row>
    <row r="23" spans="1:13" x14ac:dyDescent="0.25">
      <c r="A23" s="2">
        <v>1</v>
      </c>
      <c r="B23" s="2">
        <v>13200</v>
      </c>
      <c r="C23" s="2">
        <v>2060001</v>
      </c>
      <c r="D23" s="2" t="str">
        <f t="shared" si="0"/>
        <v>1132002060001</v>
      </c>
      <c r="E23" s="2" t="s">
        <v>34</v>
      </c>
      <c r="F23" s="4">
        <v>882.51</v>
      </c>
      <c r="G23" s="4">
        <v>0</v>
      </c>
      <c r="H23" s="4">
        <v>882.51</v>
      </c>
      <c r="I23" s="4">
        <v>700.59</v>
      </c>
      <c r="J23" s="4">
        <v>647.02</v>
      </c>
      <c r="K23" s="4">
        <v>647.02</v>
      </c>
      <c r="L23" s="4">
        <v>0</v>
      </c>
      <c r="M23" s="4">
        <v>235.49</v>
      </c>
    </row>
    <row r="24" spans="1:13" x14ac:dyDescent="0.25">
      <c r="A24" s="2">
        <v>1</v>
      </c>
      <c r="B24" s="2">
        <v>13200</v>
      </c>
      <c r="C24" s="2">
        <v>2160001</v>
      </c>
      <c r="D24" s="2" t="str">
        <f t="shared" si="0"/>
        <v>1132002160001</v>
      </c>
      <c r="E24" s="2" t="s">
        <v>35</v>
      </c>
      <c r="F24" s="4">
        <v>250</v>
      </c>
      <c r="G24" s="4">
        <v>0</v>
      </c>
      <c r="H24" s="4">
        <v>250</v>
      </c>
      <c r="I24" s="4">
        <v>0</v>
      </c>
      <c r="J24" s="4">
        <v>0</v>
      </c>
      <c r="K24" s="4">
        <v>0</v>
      </c>
      <c r="L24" s="4">
        <v>0</v>
      </c>
      <c r="M24" s="4">
        <v>250</v>
      </c>
    </row>
    <row r="25" spans="1:13" x14ac:dyDescent="0.25">
      <c r="A25" s="2">
        <v>1</v>
      </c>
      <c r="B25" s="2">
        <v>13200</v>
      </c>
      <c r="C25" s="2">
        <v>2160002</v>
      </c>
      <c r="D25" s="2" t="str">
        <f t="shared" si="0"/>
        <v>1132002160002</v>
      </c>
      <c r="E25" s="2" t="s">
        <v>36</v>
      </c>
      <c r="F25" s="4">
        <v>1000</v>
      </c>
      <c r="G25" s="4">
        <v>0</v>
      </c>
      <c r="H25" s="4">
        <v>1000</v>
      </c>
      <c r="I25" s="4">
        <v>502.79</v>
      </c>
      <c r="J25" s="4">
        <v>502.79</v>
      </c>
      <c r="K25" s="4">
        <v>502.79</v>
      </c>
      <c r="L25" s="4">
        <v>0</v>
      </c>
      <c r="M25" s="4">
        <v>497.21</v>
      </c>
    </row>
    <row r="26" spans="1:13" x14ac:dyDescent="0.25">
      <c r="A26" s="2">
        <v>1</v>
      </c>
      <c r="B26" s="2">
        <v>13200</v>
      </c>
      <c r="C26" s="2">
        <v>2200001</v>
      </c>
      <c r="D26" s="2" t="str">
        <f t="shared" si="0"/>
        <v>1132002200001</v>
      </c>
      <c r="E26" s="2" t="s">
        <v>37</v>
      </c>
      <c r="F26" s="4">
        <v>0</v>
      </c>
      <c r="G26" s="4">
        <v>0</v>
      </c>
      <c r="H26" s="4">
        <v>0</v>
      </c>
      <c r="I26" s="4">
        <v>256.58</v>
      </c>
      <c r="J26" s="4">
        <v>256.58</v>
      </c>
      <c r="K26" s="4">
        <v>256.58</v>
      </c>
      <c r="L26" s="4">
        <v>0</v>
      </c>
      <c r="M26" s="4">
        <v>-256.58</v>
      </c>
    </row>
    <row r="27" spans="1:13" x14ac:dyDescent="0.25">
      <c r="A27" s="2">
        <v>1</v>
      </c>
      <c r="B27" s="2">
        <v>13200</v>
      </c>
      <c r="C27" s="2">
        <v>2200010</v>
      </c>
      <c r="D27" s="2" t="str">
        <f t="shared" si="0"/>
        <v>1132002200010</v>
      </c>
      <c r="E27" s="2" t="s">
        <v>38</v>
      </c>
      <c r="F27" s="4">
        <v>1544</v>
      </c>
      <c r="G27" s="4">
        <v>0</v>
      </c>
      <c r="H27" s="4">
        <v>1544</v>
      </c>
      <c r="I27" s="4">
        <v>1482.88</v>
      </c>
      <c r="J27" s="4">
        <v>1012.41</v>
      </c>
      <c r="K27" s="4">
        <v>1012.41</v>
      </c>
      <c r="L27" s="4">
        <v>0</v>
      </c>
      <c r="M27" s="4">
        <v>531.59</v>
      </c>
    </row>
    <row r="28" spans="1:13" x14ac:dyDescent="0.25">
      <c r="A28" s="2">
        <v>1</v>
      </c>
      <c r="B28" s="2">
        <v>13200</v>
      </c>
      <c r="C28" s="2">
        <v>2220001</v>
      </c>
      <c r="D28" s="2" t="str">
        <f t="shared" si="0"/>
        <v>1132002220001</v>
      </c>
      <c r="E28" s="2" t="s">
        <v>39</v>
      </c>
      <c r="F28" s="4">
        <v>9000</v>
      </c>
      <c r="G28" s="4">
        <v>0</v>
      </c>
      <c r="H28" s="4">
        <v>9000</v>
      </c>
      <c r="I28" s="4">
        <v>7632.74</v>
      </c>
      <c r="J28" s="4">
        <v>7118.2</v>
      </c>
      <c r="K28" s="4">
        <v>7118.2</v>
      </c>
      <c r="L28" s="4">
        <v>0</v>
      </c>
      <c r="M28" s="4">
        <v>1881.8</v>
      </c>
    </row>
    <row r="29" spans="1:13" x14ac:dyDescent="0.25">
      <c r="A29" s="2">
        <v>1</v>
      </c>
      <c r="B29" s="2">
        <v>13200</v>
      </c>
      <c r="C29" s="2">
        <v>2279922</v>
      </c>
      <c r="D29" s="2" t="str">
        <f t="shared" si="0"/>
        <v>1132002279922</v>
      </c>
      <c r="E29" s="2" t="s">
        <v>40</v>
      </c>
      <c r="F29" s="4">
        <v>1600</v>
      </c>
      <c r="G29" s="4">
        <v>0</v>
      </c>
      <c r="H29" s="4">
        <v>1600</v>
      </c>
      <c r="I29" s="4">
        <v>3509</v>
      </c>
      <c r="J29" s="4">
        <v>3509</v>
      </c>
      <c r="K29" s="4">
        <v>3509</v>
      </c>
      <c r="L29" s="4">
        <v>0</v>
      </c>
      <c r="M29" s="4">
        <v>-1909</v>
      </c>
    </row>
    <row r="30" spans="1:13" x14ac:dyDescent="0.25">
      <c r="A30" s="2">
        <v>1</v>
      </c>
      <c r="B30" s="2">
        <v>13200</v>
      </c>
      <c r="C30" s="2">
        <v>2279940</v>
      </c>
      <c r="D30" s="2" t="str">
        <f t="shared" si="0"/>
        <v>1132002279940</v>
      </c>
      <c r="E30" s="2" t="s">
        <v>41</v>
      </c>
      <c r="F30" s="4">
        <v>7700</v>
      </c>
      <c r="G30" s="4">
        <v>4038.17</v>
      </c>
      <c r="H30" s="4">
        <v>11738.17</v>
      </c>
      <c r="I30" s="4">
        <v>7038.17</v>
      </c>
      <c r="J30" s="4">
        <v>603.49</v>
      </c>
      <c r="K30" s="4">
        <v>603.49</v>
      </c>
      <c r="L30" s="4">
        <v>0</v>
      </c>
      <c r="M30" s="4">
        <v>11134.68</v>
      </c>
    </row>
    <row r="31" spans="1:13" x14ac:dyDescent="0.25">
      <c r="A31" s="2">
        <v>1</v>
      </c>
      <c r="B31" s="2">
        <v>13200</v>
      </c>
      <c r="C31" s="2">
        <v>6350001</v>
      </c>
      <c r="D31" s="2" t="str">
        <f t="shared" si="0"/>
        <v>1132006350001</v>
      </c>
      <c r="E31" s="2" t="s">
        <v>42</v>
      </c>
      <c r="F31" s="4">
        <v>30000</v>
      </c>
      <c r="G31" s="4">
        <v>62623.25</v>
      </c>
      <c r="H31" s="4">
        <v>92623.25</v>
      </c>
      <c r="I31" s="4">
        <v>91078.07</v>
      </c>
      <c r="J31" s="4">
        <v>50330.1</v>
      </c>
      <c r="K31" s="4">
        <v>50330.1</v>
      </c>
      <c r="L31" s="4">
        <v>0</v>
      </c>
      <c r="M31" s="4">
        <v>42293.15</v>
      </c>
    </row>
    <row r="32" spans="1:13" x14ac:dyDescent="0.25">
      <c r="A32" s="2">
        <v>1</v>
      </c>
      <c r="B32" s="2">
        <v>13200</v>
      </c>
      <c r="C32" s="2">
        <v>6410001</v>
      </c>
      <c r="D32" s="2" t="str">
        <f t="shared" si="0"/>
        <v>1132006410001</v>
      </c>
      <c r="E32" s="2" t="s">
        <v>43</v>
      </c>
      <c r="F32" s="4">
        <v>8833</v>
      </c>
      <c r="G32" s="4">
        <v>-8833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25">
      <c r="A33" s="2">
        <v>1</v>
      </c>
      <c r="B33" s="2">
        <v>15100</v>
      </c>
      <c r="C33" s="2">
        <v>1200001</v>
      </c>
      <c r="D33" s="2" t="str">
        <f t="shared" si="0"/>
        <v>1151001200001</v>
      </c>
      <c r="E33" s="2" t="s">
        <v>44</v>
      </c>
      <c r="F33" s="4">
        <v>16962.259999999998</v>
      </c>
      <c r="G33" s="4">
        <v>0</v>
      </c>
      <c r="H33" s="4">
        <v>16962.259999999998</v>
      </c>
      <c r="I33" s="4">
        <v>17135.189999999999</v>
      </c>
      <c r="J33" s="4">
        <v>17135.189999999999</v>
      </c>
      <c r="K33" s="4">
        <v>17135.189999999999</v>
      </c>
      <c r="L33" s="4">
        <v>0</v>
      </c>
      <c r="M33" s="4">
        <v>-172.93</v>
      </c>
    </row>
    <row r="34" spans="1:13" x14ac:dyDescent="0.25">
      <c r="A34" s="2">
        <v>1</v>
      </c>
      <c r="B34" s="2">
        <v>15100</v>
      </c>
      <c r="C34" s="2">
        <v>1200601</v>
      </c>
      <c r="D34" s="2" t="str">
        <f t="shared" si="0"/>
        <v>1151001200601</v>
      </c>
      <c r="E34" s="2" t="s">
        <v>15</v>
      </c>
      <c r="F34" s="4">
        <v>3005.52</v>
      </c>
      <c r="G34" s="4">
        <v>0</v>
      </c>
      <c r="H34" s="4">
        <v>3005.52</v>
      </c>
      <c r="I34" s="4">
        <v>3072.45</v>
      </c>
      <c r="J34" s="4">
        <v>3072.45</v>
      </c>
      <c r="K34" s="4">
        <v>3072.45</v>
      </c>
      <c r="L34" s="4">
        <v>0</v>
      </c>
      <c r="M34" s="4">
        <v>-66.930000000000007</v>
      </c>
    </row>
    <row r="35" spans="1:13" x14ac:dyDescent="0.25">
      <c r="A35" s="2">
        <v>1</v>
      </c>
      <c r="B35" s="2">
        <v>15100</v>
      </c>
      <c r="C35" s="2">
        <v>1210001</v>
      </c>
      <c r="D35" s="2" t="str">
        <f t="shared" si="0"/>
        <v>1151001210001</v>
      </c>
      <c r="E35" s="2" t="s">
        <v>16</v>
      </c>
      <c r="F35" s="4">
        <v>11299.68</v>
      </c>
      <c r="G35" s="4">
        <v>0</v>
      </c>
      <c r="H35" s="4">
        <v>11299.68</v>
      </c>
      <c r="I35" s="4">
        <v>11411.95</v>
      </c>
      <c r="J35" s="4">
        <v>11411.95</v>
      </c>
      <c r="K35" s="4">
        <v>11411.95</v>
      </c>
      <c r="L35" s="4">
        <v>0</v>
      </c>
      <c r="M35" s="4">
        <v>-112.27</v>
      </c>
    </row>
    <row r="36" spans="1:13" x14ac:dyDescent="0.25">
      <c r="A36" s="2">
        <v>1</v>
      </c>
      <c r="B36" s="2">
        <v>15100</v>
      </c>
      <c r="C36" s="2">
        <v>1210101</v>
      </c>
      <c r="D36" s="2" t="str">
        <f t="shared" si="0"/>
        <v>1151001210101</v>
      </c>
      <c r="E36" s="2" t="s">
        <v>17</v>
      </c>
      <c r="F36" s="4">
        <v>10727.08</v>
      </c>
      <c r="G36" s="4">
        <v>0</v>
      </c>
      <c r="H36" s="4">
        <v>10727.08</v>
      </c>
      <c r="I36" s="4">
        <v>10833.66</v>
      </c>
      <c r="J36" s="4">
        <v>10833.66</v>
      </c>
      <c r="K36" s="4">
        <v>10833.66</v>
      </c>
      <c r="L36" s="4">
        <v>0</v>
      </c>
      <c r="M36" s="4">
        <v>-106.58</v>
      </c>
    </row>
    <row r="37" spans="1:13" x14ac:dyDescent="0.25">
      <c r="A37" s="2">
        <v>1</v>
      </c>
      <c r="B37" s="2">
        <v>15100</v>
      </c>
      <c r="C37" s="2">
        <v>1300001</v>
      </c>
      <c r="D37" s="2" t="str">
        <f t="shared" si="0"/>
        <v>1151001300001</v>
      </c>
      <c r="E37" s="2" t="s">
        <v>18</v>
      </c>
      <c r="F37" s="4">
        <v>81060.67</v>
      </c>
      <c r="G37" s="4">
        <v>-2200</v>
      </c>
      <c r="H37" s="4">
        <v>78860.67</v>
      </c>
      <c r="I37" s="4">
        <v>81947.539999999994</v>
      </c>
      <c r="J37" s="4">
        <v>81947.539999999994</v>
      </c>
      <c r="K37" s="4">
        <v>81947.539999999994</v>
      </c>
      <c r="L37" s="4">
        <v>0</v>
      </c>
      <c r="M37" s="4">
        <v>-3086.87</v>
      </c>
    </row>
    <row r="38" spans="1:13" x14ac:dyDescent="0.25">
      <c r="A38" s="2">
        <v>1</v>
      </c>
      <c r="B38" s="2">
        <v>15100</v>
      </c>
      <c r="C38" s="2">
        <v>1300002</v>
      </c>
      <c r="D38" s="2" t="str">
        <f t="shared" si="0"/>
        <v>1151001300002</v>
      </c>
      <c r="E38" s="2" t="s">
        <v>19</v>
      </c>
      <c r="F38" s="4">
        <v>20510.400000000001</v>
      </c>
      <c r="G38" s="4">
        <v>0</v>
      </c>
      <c r="H38" s="4">
        <v>20510.400000000001</v>
      </c>
      <c r="I38" s="4">
        <v>20712.2</v>
      </c>
      <c r="J38" s="4">
        <v>20712.2</v>
      </c>
      <c r="K38" s="4">
        <v>20712.2</v>
      </c>
      <c r="L38" s="4">
        <v>0</v>
      </c>
      <c r="M38" s="4">
        <v>-201.8</v>
      </c>
    </row>
    <row r="39" spans="1:13" x14ac:dyDescent="0.25">
      <c r="A39" s="2">
        <v>1</v>
      </c>
      <c r="B39" s="2">
        <v>15100</v>
      </c>
      <c r="C39" s="2">
        <v>1300101</v>
      </c>
      <c r="D39" s="2" t="str">
        <f t="shared" si="0"/>
        <v>1151001300101</v>
      </c>
      <c r="E39" s="2" t="s">
        <v>20</v>
      </c>
      <c r="F39" s="4">
        <v>0</v>
      </c>
      <c r="G39" s="4">
        <v>0</v>
      </c>
      <c r="H39" s="4">
        <v>0</v>
      </c>
      <c r="I39" s="4">
        <v>1071.9100000000001</v>
      </c>
      <c r="J39" s="4">
        <v>1071.9100000000001</v>
      </c>
      <c r="K39" s="4">
        <v>1071.9100000000001</v>
      </c>
      <c r="L39" s="4">
        <v>0</v>
      </c>
      <c r="M39" s="4">
        <v>-1071.9100000000001</v>
      </c>
    </row>
    <row r="40" spans="1:13" x14ac:dyDescent="0.25">
      <c r="A40" s="2">
        <v>1</v>
      </c>
      <c r="B40" s="2">
        <v>15100</v>
      </c>
      <c r="C40" s="2">
        <v>1300201</v>
      </c>
      <c r="D40" s="2" t="str">
        <f t="shared" si="0"/>
        <v>1151001300201</v>
      </c>
      <c r="E40" s="2" t="s">
        <v>21</v>
      </c>
      <c r="F40" s="4">
        <v>51056.18</v>
      </c>
      <c r="G40" s="4">
        <v>0</v>
      </c>
      <c r="H40" s="4">
        <v>51056.18</v>
      </c>
      <c r="I40" s="4">
        <v>51557.85</v>
      </c>
      <c r="J40" s="4">
        <v>51557.85</v>
      </c>
      <c r="K40" s="4">
        <v>51557.85</v>
      </c>
      <c r="L40" s="4">
        <v>0</v>
      </c>
      <c r="M40" s="4">
        <v>-501.67</v>
      </c>
    </row>
    <row r="41" spans="1:13" x14ac:dyDescent="0.25">
      <c r="A41" s="2">
        <v>1</v>
      </c>
      <c r="B41" s="2">
        <v>15100</v>
      </c>
      <c r="C41" s="2">
        <v>1300202</v>
      </c>
      <c r="D41" s="2" t="str">
        <f t="shared" si="0"/>
        <v>1151001300202</v>
      </c>
      <c r="E41" s="2" t="s">
        <v>22</v>
      </c>
      <c r="F41" s="4">
        <v>59468.4</v>
      </c>
      <c r="G41" s="4">
        <v>0</v>
      </c>
      <c r="H41" s="4">
        <v>59468.4</v>
      </c>
      <c r="I41" s="4">
        <v>58866.46</v>
      </c>
      <c r="J41" s="4">
        <v>58866.46</v>
      </c>
      <c r="K41" s="4">
        <v>58866.46</v>
      </c>
      <c r="L41" s="4">
        <v>0</v>
      </c>
      <c r="M41" s="4">
        <v>601.94000000000005</v>
      </c>
    </row>
    <row r="42" spans="1:13" x14ac:dyDescent="0.25">
      <c r="A42" s="2">
        <v>1</v>
      </c>
      <c r="B42" s="2">
        <v>15100</v>
      </c>
      <c r="C42" s="2">
        <v>1310001</v>
      </c>
      <c r="D42" s="2" t="str">
        <f t="shared" si="0"/>
        <v>1151001310001</v>
      </c>
      <c r="E42" s="2" t="s">
        <v>23</v>
      </c>
      <c r="F42" s="4">
        <v>0</v>
      </c>
      <c r="G42" s="4">
        <v>0</v>
      </c>
      <c r="H42" s="4">
        <v>0</v>
      </c>
      <c r="I42" s="4">
        <v>4807.8100000000004</v>
      </c>
      <c r="J42" s="4">
        <v>4807.8100000000004</v>
      </c>
      <c r="K42" s="4">
        <v>4807.8100000000004</v>
      </c>
      <c r="L42" s="4">
        <v>0</v>
      </c>
      <c r="M42" s="4">
        <v>-4807.8100000000004</v>
      </c>
    </row>
    <row r="43" spans="1:13" x14ac:dyDescent="0.25">
      <c r="A43" s="2">
        <v>1</v>
      </c>
      <c r="B43" s="2">
        <v>15100</v>
      </c>
      <c r="C43" s="2">
        <v>1310002</v>
      </c>
      <c r="D43" s="2" t="str">
        <f t="shared" si="0"/>
        <v>1151001310002</v>
      </c>
      <c r="E43" s="2" t="s">
        <v>24</v>
      </c>
      <c r="F43" s="4">
        <v>0</v>
      </c>
      <c r="G43" s="4">
        <v>0</v>
      </c>
      <c r="H43" s="4">
        <v>0</v>
      </c>
      <c r="I43" s="4">
        <v>879.63</v>
      </c>
      <c r="J43" s="4">
        <v>879.63</v>
      </c>
      <c r="K43" s="4">
        <v>879.63</v>
      </c>
      <c r="L43" s="4">
        <v>0</v>
      </c>
      <c r="M43" s="4">
        <v>-879.63</v>
      </c>
    </row>
    <row r="44" spans="1:13" x14ac:dyDescent="0.25">
      <c r="A44" s="2">
        <v>1</v>
      </c>
      <c r="B44" s="2">
        <v>15100</v>
      </c>
      <c r="C44" s="2">
        <v>1310003</v>
      </c>
      <c r="D44" s="2" t="str">
        <f t="shared" si="0"/>
        <v>1151001310003</v>
      </c>
      <c r="E44" s="2" t="s">
        <v>25</v>
      </c>
      <c r="F44" s="4">
        <v>0</v>
      </c>
      <c r="G44" s="4">
        <v>0</v>
      </c>
      <c r="H44" s="4">
        <v>0</v>
      </c>
      <c r="I44" s="4">
        <v>2688.41</v>
      </c>
      <c r="J44" s="4">
        <v>2688.41</v>
      </c>
      <c r="K44" s="4">
        <v>2688.41</v>
      </c>
      <c r="L44" s="4">
        <v>0</v>
      </c>
      <c r="M44" s="4">
        <v>-2688.41</v>
      </c>
    </row>
    <row r="45" spans="1:13" x14ac:dyDescent="0.25">
      <c r="A45" s="2">
        <v>1</v>
      </c>
      <c r="B45" s="2">
        <v>15100</v>
      </c>
      <c r="C45" s="2">
        <v>1310004</v>
      </c>
      <c r="D45" s="2" t="str">
        <f t="shared" si="0"/>
        <v>1151001310004</v>
      </c>
      <c r="E45" s="2" t="s">
        <v>26</v>
      </c>
      <c r="F45" s="4">
        <v>0</v>
      </c>
      <c r="G45" s="4">
        <v>0</v>
      </c>
      <c r="H45" s="4">
        <v>0</v>
      </c>
      <c r="I45" s="4">
        <v>2627.28</v>
      </c>
      <c r="J45" s="4">
        <v>2627.28</v>
      </c>
      <c r="K45" s="4">
        <v>2627.28</v>
      </c>
      <c r="L45" s="4">
        <v>0</v>
      </c>
      <c r="M45" s="4">
        <v>-2627.28</v>
      </c>
    </row>
    <row r="46" spans="1:13" x14ac:dyDescent="0.25">
      <c r="A46" s="2">
        <v>1</v>
      </c>
      <c r="B46" s="2">
        <v>15100</v>
      </c>
      <c r="C46" s="2">
        <v>1500001</v>
      </c>
      <c r="D46" s="2" t="str">
        <f t="shared" si="0"/>
        <v>1151001500001</v>
      </c>
      <c r="E46" s="2" t="s">
        <v>28</v>
      </c>
      <c r="F46" s="4">
        <v>4000</v>
      </c>
      <c r="G46" s="4">
        <v>2251.4299999999998</v>
      </c>
      <c r="H46" s="4">
        <v>6251.43</v>
      </c>
      <c r="I46" s="4">
        <v>487.87</v>
      </c>
      <c r="J46" s="4">
        <v>487.87</v>
      </c>
      <c r="K46" s="4">
        <v>487.87</v>
      </c>
      <c r="L46" s="4">
        <v>0</v>
      </c>
      <c r="M46" s="4">
        <v>5763.56</v>
      </c>
    </row>
    <row r="47" spans="1:13" x14ac:dyDescent="0.25">
      <c r="A47" s="2">
        <v>1</v>
      </c>
      <c r="B47" s="2">
        <v>15100</v>
      </c>
      <c r="C47" s="2">
        <v>1500002</v>
      </c>
      <c r="D47" s="2" t="str">
        <f t="shared" si="0"/>
        <v>1151001500002</v>
      </c>
      <c r="E47" s="2" t="s">
        <v>29</v>
      </c>
      <c r="F47" s="4">
        <v>6263.58</v>
      </c>
      <c r="G47" s="4">
        <v>0</v>
      </c>
      <c r="H47" s="4">
        <v>6263.58</v>
      </c>
      <c r="I47" s="4">
        <v>7753.7</v>
      </c>
      <c r="J47" s="4">
        <v>7753.7</v>
      </c>
      <c r="K47" s="4">
        <v>7753.7</v>
      </c>
      <c r="L47" s="4">
        <v>0</v>
      </c>
      <c r="M47" s="4">
        <v>-1490.12</v>
      </c>
    </row>
    <row r="48" spans="1:13" x14ac:dyDescent="0.25">
      <c r="A48" s="2">
        <v>1</v>
      </c>
      <c r="B48" s="2">
        <v>15100</v>
      </c>
      <c r="C48" s="2">
        <v>1600001</v>
      </c>
      <c r="D48" s="2" t="str">
        <f t="shared" si="0"/>
        <v>1151001600001</v>
      </c>
      <c r="E48" s="2" t="s">
        <v>33</v>
      </c>
      <c r="F48" s="4">
        <v>80890.87</v>
      </c>
      <c r="G48" s="4">
        <v>-5000</v>
      </c>
      <c r="H48" s="4">
        <v>75890.87</v>
      </c>
      <c r="I48" s="4">
        <v>54583.42</v>
      </c>
      <c r="J48" s="4">
        <v>54583.42</v>
      </c>
      <c r="K48" s="4">
        <v>54583.42</v>
      </c>
      <c r="L48" s="4">
        <v>0</v>
      </c>
      <c r="M48" s="4">
        <v>21307.45</v>
      </c>
    </row>
    <row r="49" spans="1:13" x14ac:dyDescent="0.25">
      <c r="A49" s="2">
        <v>1</v>
      </c>
      <c r="B49" s="2">
        <v>15100</v>
      </c>
      <c r="C49" s="2">
        <v>1620001</v>
      </c>
      <c r="D49" s="2" t="str">
        <f t="shared" si="0"/>
        <v>1151001620001</v>
      </c>
      <c r="E49" s="2" t="s">
        <v>45</v>
      </c>
      <c r="F49" s="4">
        <v>3000</v>
      </c>
      <c r="G49" s="4">
        <v>0</v>
      </c>
      <c r="H49" s="4">
        <v>3000</v>
      </c>
      <c r="I49" s="4">
        <v>5643.03</v>
      </c>
      <c r="J49" s="4">
        <v>5643.03</v>
      </c>
      <c r="K49" s="4">
        <v>5643.03</v>
      </c>
      <c r="L49" s="4">
        <v>0</v>
      </c>
      <c r="M49" s="4">
        <v>-2643.03</v>
      </c>
    </row>
    <row r="50" spans="1:13" x14ac:dyDescent="0.25">
      <c r="A50" s="2">
        <v>1</v>
      </c>
      <c r="B50" s="2">
        <v>15100</v>
      </c>
      <c r="C50" s="2">
        <v>2060001</v>
      </c>
      <c r="D50" s="2" t="str">
        <f t="shared" si="0"/>
        <v>1151002060001</v>
      </c>
      <c r="E50" s="2" t="s">
        <v>34</v>
      </c>
      <c r="F50" s="4">
        <v>2646.56</v>
      </c>
      <c r="G50" s="4">
        <v>0</v>
      </c>
      <c r="H50" s="4">
        <v>2646.56</v>
      </c>
      <c r="I50" s="4">
        <v>2811.13</v>
      </c>
      <c r="J50" s="4">
        <v>2590.62</v>
      </c>
      <c r="K50" s="4">
        <v>2590.62</v>
      </c>
      <c r="L50" s="4">
        <v>0</v>
      </c>
      <c r="M50" s="4">
        <v>55.94</v>
      </c>
    </row>
    <row r="51" spans="1:13" x14ac:dyDescent="0.25">
      <c r="A51" s="2">
        <v>1</v>
      </c>
      <c r="B51" s="2">
        <v>15100</v>
      </c>
      <c r="C51" s="2">
        <v>2160001</v>
      </c>
      <c r="D51" s="2" t="str">
        <f t="shared" si="0"/>
        <v>1151002160001</v>
      </c>
      <c r="E51" s="2" t="s">
        <v>35</v>
      </c>
      <c r="F51" s="4">
        <v>500</v>
      </c>
      <c r="G51" s="4">
        <v>0</v>
      </c>
      <c r="H51" s="4">
        <v>500</v>
      </c>
      <c r="I51" s="4">
        <v>0</v>
      </c>
      <c r="J51" s="4">
        <v>0</v>
      </c>
      <c r="K51" s="4">
        <v>0</v>
      </c>
      <c r="L51" s="4">
        <v>0</v>
      </c>
      <c r="M51" s="4">
        <v>500</v>
      </c>
    </row>
    <row r="52" spans="1:13" x14ac:dyDescent="0.25">
      <c r="A52" s="2">
        <v>1</v>
      </c>
      <c r="B52" s="2">
        <v>15100</v>
      </c>
      <c r="C52" s="2">
        <v>2160002</v>
      </c>
      <c r="D52" s="2" t="str">
        <f t="shared" si="0"/>
        <v>1151002160002</v>
      </c>
      <c r="E52" s="2" t="s">
        <v>36</v>
      </c>
      <c r="F52" s="4">
        <v>500</v>
      </c>
      <c r="G52" s="4">
        <v>0</v>
      </c>
      <c r="H52" s="4">
        <v>500</v>
      </c>
      <c r="I52" s="4">
        <v>0</v>
      </c>
      <c r="J52" s="4">
        <v>0</v>
      </c>
      <c r="K52" s="4">
        <v>0</v>
      </c>
      <c r="L52" s="4">
        <v>0</v>
      </c>
      <c r="M52" s="4">
        <v>500</v>
      </c>
    </row>
    <row r="53" spans="1:13" x14ac:dyDescent="0.25">
      <c r="A53" s="2">
        <v>1</v>
      </c>
      <c r="B53" s="2">
        <v>15100</v>
      </c>
      <c r="C53" s="2">
        <v>2200010</v>
      </c>
      <c r="D53" s="2" t="str">
        <f t="shared" si="0"/>
        <v>1151002200010</v>
      </c>
      <c r="E53" s="2" t="s">
        <v>38</v>
      </c>
      <c r="F53" s="4">
        <v>3090.64</v>
      </c>
      <c r="G53" s="4">
        <v>0</v>
      </c>
      <c r="H53" s="4">
        <v>3090.64</v>
      </c>
      <c r="I53" s="4">
        <v>3956.26</v>
      </c>
      <c r="J53" s="4">
        <v>2653.25</v>
      </c>
      <c r="K53" s="4">
        <v>2653.25</v>
      </c>
      <c r="L53" s="4">
        <v>0</v>
      </c>
      <c r="M53" s="4">
        <v>437.39</v>
      </c>
    </row>
    <row r="54" spans="1:13" x14ac:dyDescent="0.25">
      <c r="A54" s="2">
        <v>1</v>
      </c>
      <c r="B54" s="2">
        <v>15100</v>
      </c>
      <c r="C54" s="2">
        <v>2220001</v>
      </c>
      <c r="D54" s="2" t="str">
        <f t="shared" si="0"/>
        <v>1151002220001</v>
      </c>
      <c r="E54" s="2" t="s">
        <v>39</v>
      </c>
      <c r="F54" s="4">
        <v>100</v>
      </c>
      <c r="G54" s="4">
        <v>0</v>
      </c>
      <c r="H54" s="4">
        <v>100</v>
      </c>
      <c r="I54" s="4">
        <v>420</v>
      </c>
      <c r="J54" s="4">
        <v>281.04000000000002</v>
      </c>
      <c r="K54" s="4">
        <v>281.04000000000002</v>
      </c>
      <c r="L54" s="4">
        <v>0</v>
      </c>
      <c r="M54" s="4">
        <v>-181.04</v>
      </c>
    </row>
    <row r="55" spans="1:13" x14ac:dyDescent="0.25">
      <c r="A55" s="2">
        <v>1</v>
      </c>
      <c r="B55" s="2">
        <v>15100</v>
      </c>
      <c r="C55" s="2">
        <v>2279940</v>
      </c>
      <c r="D55" s="2" t="str">
        <f t="shared" si="0"/>
        <v>1151002279940</v>
      </c>
      <c r="E55" s="2" t="s">
        <v>41</v>
      </c>
      <c r="F55" s="4">
        <v>4500</v>
      </c>
      <c r="G55" s="4">
        <v>0</v>
      </c>
      <c r="H55" s="4">
        <v>4500</v>
      </c>
      <c r="I55" s="4">
        <v>2986.28</v>
      </c>
      <c r="J55" s="4">
        <v>2986.28</v>
      </c>
      <c r="K55" s="4">
        <v>2986.28</v>
      </c>
      <c r="L55" s="4">
        <v>0</v>
      </c>
      <c r="M55" s="4">
        <v>1513.72</v>
      </c>
    </row>
    <row r="56" spans="1:13" x14ac:dyDescent="0.25">
      <c r="A56" s="2">
        <v>1</v>
      </c>
      <c r="B56" s="2">
        <v>15200</v>
      </c>
      <c r="C56" s="2">
        <v>1300001</v>
      </c>
      <c r="D56" s="2" t="str">
        <f t="shared" si="0"/>
        <v>1152001300001</v>
      </c>
      <c r="E56" s="2" t="s">
        <v>18</v>
      </c>
      <c r="F56" s="4">
        <v>14915.02</v>
      </c>
      <c r="G56" s="4">
        <v>0</v>
      </c>
      <c r="H56" s="4">
        <v>14915.02</v>
      </c>
      <c r="I56" s="4">
        <v>0</v>
      </c>
      <c r="J56" s="4">
        <v>0</v>
      </c>
      <c r="K56" s="4">
        <v>0</v>
      </c>
      <c r="L56" s="4">
        <v>0</v>
      </c>
      <c r="M56" s="4">
        <v>14915.02</v>
      </c>
    </row>
    <row r="57" spans="1:13" x14ac:dyDescent="0.25">
      <c r="A57" s="2">
        <v>1</v>
      </c>
      <c r="B57" s="2">
        <v>15200</v>
      </c>
      <c r="C57" s="2">
        <v>1300201</v>
      </c>
      <c r="D57" s="2" t="str">
        <f t="shared" si="0"/>
        <v>1152001300201</v>
      </c>
      <c r="E57" s="2" t="s">
        <v>21</v>
      </c>
      <c r="F57" s="4">
        <v>7116.2</v>
      </c>
      <c r="G57" s="4">
        <v>0</v>
      </c>
      <c r="H57" s="4">
        <v>7116.2</v>
      </c>
      <c r="I57" s="4">
        <v>0</v>
      </c>
      <c r="J57" s="4">
        <v>0</v>
      </c>
      <c r="K57" s="4">
        <v>0</v>
      </c>
      <c r="L57" s="4">
        <v>0</v>
      </c>
      <c r="M57" s="4">
        <v>7116.2</v>
      </c>
    </row>
    <row r="58" spans="1:13" x14ac:dyDescent="0.25">
      <c r="A58" s="2">
        <v>1</v>
      </c>
      <c r="B58" s="2">
        <v>15200</v>
      </c>
      <c r="C58" s="2">
        <v>1300202</v>
      </c>
      <c r="D58" s="2" t="str">
        <f t="shared" si="0"/>
        <v>1152001300202</v>
      </c>
      <c r="E58" s="2" t="s">
        <v>22</v>
      </c>
      <c r="F58" s="4">
        <v>7204.82</v>
      </c>
      <c r="G58" s="4">
        <v>0</v>
      </c>
      <c r="H58" s="4">
        <v>7204.82</v>
      </c>
      <c r="I58" s="4">
        <v>0</v>
      </c>
      <c r="J58" s="4">
        <v>0</v>
      </c>
      <c r="K58" s="4">
        <v>0</v>
      </c>
      <c r="L58" s="4">
        <v>0</v>
      </c>
      <c r="M58" s="4">
        <v>7204.82</v>
      </c>
    </row>
    <row r="59" spans="1:13" x14ac:dyDescent="0.25">
      <c r="A59" s="2">
        <v>1</v>
      </c>
      <c r="B59" s="2">
        <v>15200</v>
      </c>
      <c r="C59" s="2">
        <v>1310001</v>
      </c>
      <c r="D59" s="2" t="str">
        <f t="shared" si="0"/>
        <v>1152001310001</v>
      </c>
      <c r="E59" s="2" t="s">
        <v>23</v>
      </c>
      <c r="F59" s="4">
        <v>0</v>
      </c>
      <c r="G59" s="4">
        <v>0</v>
      </c>
      <c r="H59" s="4">
        <v>0</v>
      </c>
      <c r="I59" s="4">
        <v>15065.74</v>
      </c>
      <c r="J59" s="4">
        <v>15065.74</v>
      </c>
      <c r="K59" s="4">
        <v>15065.74</v>
      </c>
      <c r="L59" s="4">
        <v>0</v>
      </c>
      <c r="M59" s="4">
        <v>-15065.74</v>
      </c>
    </row>
    <row r="60" spans="1:13" x14ac:dyDescent="0.25">
      <c r="A60" s="2">
        <v>1</v>
      </c>
      <c r="B60" s="2">
        <v>15200</v>
      </c>
      <c r="C60" s="2">
        <v>1310003</v>
      </c>
      <c r="D60" s="2" t="str">
        <f t="shared" si="0"/>
        <v>1152001310003</v>
      </c>
      <c r="E60" s="2" t="s">
        <v>25</v>
      </c>
      <c r="F60" s="4">
        <v>0</v>
      </c>
      <c r="G60" s="4">
        <v>0</v>
      </c>
      <c r="H60" s="4">
        <v>0</v>
      </c>
      <c r="I60" s="4">
        <v>7185.92</v>
      </c>
      <c r="J60" s="4">
        <v>7185.92</v>
      </c>
      <c r="K60" s="4">
        <v>7185.92</v>
      </c>
      <c r="L60" s="4">
        <v>0</v>
      </c>
      <c r="M60" s="4">
        <v>-7185.92</v>
      </c>
    </row>
    <row r="61" spans="1:13" x14ac:dyDescent="0.25">
      <c r="A61" s="2">
        <v>1</v>
      </c>
      <c r="B61" s="2">
        <v>15200</v>
      </c>
      <c r="C61" s="2">
        <v>1310004</v>
      </c>
      <c r="D61" s="2" t="str">
        <f t="shared" si="0"/>
        <v>1152001310004</v>
      </c>
      <c r="E61" s="2" t="s">
        <v>26</v>
      </c>
      <c r="F61" s="4">
        <v>0</v>
      </c>
      <c r="G61" s="4">
        <v>0</v>
      </c>
      <c r="H61" s="4">
        <v>0</v>
      </c>
      <c r="I61" s="4">
        <v>7275.38</v>
      </c>
      <c r="J61" s="4">
        <v>7275.38</v>
      </c>
      <c r="K61" s="4">
        <v>7275.38</v>
      </c>
      <c r="L61" s="4">
        <v>0</v>
      </c>
      <c r="M61" s="4">
        <v>-7275.38</v>
      </c>
    </row>
    <row r="62" spans="1:13" x14ac:dyDescent="0.25">
      <c r="A62" s="2">
        <v>1</v>
      </c>
      <c r="B62" s="2">
        <v>15200</v>
      </c>
      <c r="C62" s="2">
        <v>1500002</v>
      </c>
      <c r="D62" s="2" t="str">
        <f t="shared" si="0"/>
        <v>1152001500002</v>
      </c>
      <c r="E62" s="2" t="s">
        <v>46</v>
      </c>
      <c r="F62" s="4">
        <v>0</v>
      </c>
      <c r="G62" s="4">
        <v>252.61</v>
      </c>
      <c r="H62" s="4">
        <v>252.61</v>
      </c>
      <c r="I62" s="4">
        <v>0</v>
      </c>
      <c r="J62" s="4">
        <v>0</v>
      </c>
      <c r="K62" s="4">
        <v>0</v>
      </c>
      <c r="L62" s="4">
        <v>0</v>
      </c>
      <c r="M62" s="4">
        <v>252.61</v>
      </c>
    </row>
    <row r="63" spans="1:13" x14ac:dyDescent="0.25">
      <c r="A63" s="2">
        <v>1</v>
      </c>
      <c r="B63" s="2">
        <v>15200</v>
      </c>
      <c r="C63" s="2">
        <v>1500003</v>
      </c>
      <c r="D63" s="2" t="str">
        <f t="shared" si="0"/>
        <v>1152001500003</v>
      </c>
      <c r="E63" s="2" t="s">
        <v>30</v>
      </c>
      <c r="F63" s="4">
        <v>0</v>
      </c>
      <c r="G63" s="4">
        <v>0</v>
      </c>
      <c r="H63" s="4">
        <v>0</v>
      </c>
      <c r="I63" s="4">
        <v>252.61</v>
      </c>
      <c r="J63" s="4">
        <v>252.61</v>
      </c>
      <c r="K63" s="4">
        <v>252.61</v>
      </c>
      <c r="L63" s="4">
        <v>0</v>
      </c>
      <c r="M63" s="4">
        <v>-252.61</v>
      </c>
    </row>
    <row r="64" spans="1:13" x14ac:dyDescent="0.25">
      <c r="A64" s="2">
        <v>1</v>
      </c>
      <c r="B64" s="2">
        <v>15200</v>
      </c>
      <c r="C64" s="2">
        <v>1600001</v>
      </c>
      <c r="D64" s="2" t="str">
        <f t="shared" si="0"/>
        <v>1152001600001</v>
      </c>
      <c r="E64" s="2" t="s">
        <v>33</v>
      </c>
      <c r="F64" s="4">
        <v>9167.0400000000009</v>
      </c>
      <c r="G64" s="4">
        <v>0</v>
      </c>
      <c r="H64" s="4">
        <v>9167.0400000000009</v>
      </c>
      <c r="I64" s="4">
        <v>9828.43</v>
      </c>
      <c r="J64" s="4">
        <v>9828.43</v>
      </c>
      <c r="K64" s="4">
        <v>9828.43</v>
      </c>
      <c r="L64" s="4">
        <v>0</v>
      </c>
      <c r="M64" s="4">
        <v>-661.39</v>
      </c>
    </row>
    <row r="65" spans="1:13" x14ac:dyDescent="0.25">
      <c r="A65" s="2">
        <v>1</v>
      </c>
      <c r="B65" s="2">
        <v>15200</v>
      </c>
      <c r="C65" s="2">
        <v>2160001</v>
      </c>
      <c r="D65" s="2" t="str">
        <f t="shared" si="0"/>
        <v>1152002160001</v>
      </c>
      <c r="E65" s="2" t="s">
        <v>35</v>
      </c>
      <c r="F65" s="4">
        <v>50</v>
      </c>
      <c r="G65" s="4">
        <v>0</v>
      </c>
      <c r="H65" s="4">
        <v>50</v>
      </c>
      <c r="I65" s="4">
        <v>0</v>
      </c>
      <c r="J65" s="4">
        <v>0</v>
      </c>
      <c r="K65" s="4">
        <v>0</v>
      </c>
      <c r="L65" s="4">
        <v>0</v>
      </c>
      <c r="M65" s="4">
        <v>50</v>
      </c>
    </row>
    <row r="66" spans="1:13" x14ac:dyDescent="0.25">
      <c r="A66" s="2">
        <v>1</v>
      </c>
      <c r="B66" s="2">
        <v>15200</v>
      </c>
      <c r="C66" s="2">
        <v>2200010</v>
      </c>
      <c r="D66" s="2" t="str">
        <f t="shared" si="0"/>
        <v>1152002200010</v>
      </c>
      <c r="E66" s="2" t="s">
        <v>47</v>
      </c>
      <c r="F66" s="4">
        <v>70</v>
      </c>
      <c r="G66" s="4">
        <v>0</v>
      </c>
      <c r="H66" s="4">
        <v>70</v>
      </c>
      <c r="I66" s="4">
        <v>172.29</v>
      </c>
      <c r="J66" s="4">
        <v>105.62</v>
      </c>
      <c r="K66" s="4">
        <v>105.62</v>
      </c>
      <c r="L66" s="4">
        <v>0</v>
      </c>
      <c r="M66" s="4">
        <v>-35.619999999999997</v>
      </c>
    </row>
    <row r="67" spans="1:13" x14ac:dyDescent="0.25">
      <c r="A67" s="2">
        <v>1</v>
      </c>
      <c r="B67" s="2">
        <v>15320</v>
      </c>
      <c r="C67" s="2">
        <v>1200101</v>
      </c>
      <c r="D67" s="2" t="str">
        <f t="shared" ref="D67:D130" si="1">_xlfn.CONCAT(A67,B67,C67)</f>
        <v>1153201200101</v>
      </c>
      <c r="E67" s="2" t="s">
        <v>48</v>
      </c>
      <c r="F67" s="4">
        <v>0</v>
      </c>
      <c r="G67" s="4">
        <v>0</v>
      </c>
      <c r="H67" s="4">
        <v>0</v>
      </c>
      <c r="I67" s="4">
        <v>15065.74</v>
      </c>
      <c r="J67" s="4">
        <v>15065.74</v>
      </c>
      <c r="K67" s="4">
        <v>15065.74</v>
      </c>
      <c r="L67" s="4">
        <v>0</v>
      </c>
      <c r="M67" s="4">
        <v>-15065.74</v>
      </c>
    </row>
    <row r="68" spans="1:13" x14ac:dyDescent="0.25">
      <c r="A68" s="2">
        <v>1</v>
      </c>
      <c r="B68" s="2">
        <v>15320</v>
      </c>
      <c r="C68" s="2">
        <v>1200601</v>
      </c>
      <c r="D68" s="2" t="str">
        <f t="shared" si="1"/>
        <v>1153201200601</v>
      </c>
      <c r="E68" s="2" t="s">
        <v>15</v>
      </c>
      <c r="F68" s="4">
        <v>0</v>
      </c>
      <c r="G68" s="4">
        <v>0</v>
      </c>
      <c r="H68" s="4">
        <v>0</v>
      </c>
      <c r="I68" s="4">
        <v>2734</v>
      </c>
      <c r="J68" s="4">
        <v>2734</v>
      </c>
      <c r="K68" s="4">
        <v>2734</v>
      </c>
      <c r="L68" s="4">
        <v>0</v>
      </c>
      <c r="M68" s="4">
        <v>-2734</v>
      </c>
    </row>
    <row r="69" spans="1:13" x14ac:dyDescent="0.25">
      <c r="A69" s="2">
        <v>1</v>
      </c>
      <c r="B69" s="2">
        <v>15320</v>
      </c>
      <c r="C69" s="2">
        <v>1210001</v>
      </c>
      <c r="D69" s="2" t="str">
        <f t="shared" si="1"/>
        <v>1153201210001</v>
      </c>
      <c r="E69" s="2" t="s">
        <v>16</v>
      </c>
      <c r="F69" s="4">
        <v>0</v>
      </c>
      <c r="G69" s="4">
        <v>0</v>
      </c>
      <c r="H69" s="4">
        <v>0</v>
      </c>
      <c r="I69" s="4">
        <v>8332.1</v>
      </c>
      <c r="J69" s="4">
        <v>8332.1</v>
      </c>
      <c r="K69" s="4">
        <v>8332.1</v>
      </c>
      <c r="L69" s="4">
        <v>0</v>
      </c>
      <c r="M69" s="4">
        <v>-8332.1</v>
      </c>
    </row>
    <row r="70" spans="1:13" x14ac:dyDescent="0.25">
      <c r="A70" s="2">
        <v>1</v>
      </c>
      <c r="B70" s="2">
        <v>15320</v>
      </c>
      <c r="C70" s="2">
        <v>1210101</v>
      </c>
      <c r="D70" s="2" t="str">
        <f t="shared" si="1"/>
        <v>1153201210101</v>
      </c>
      <c r="E70" s="2" t="s">
        <v>17</v>
      </c>
      <c r="F70" s="4">
        <v>0</v>
      </c>
      <c r="G70" s="4">
        <v>0</v>
      </c>
      <c r="H70" s="4">
        <v>0</v>
      </c>
      <c r="I70" s="4">
        <v>6951.98</v>
      </c>
      <c r="J70" s="4">
        <v>6951.98</v>
      </c>
      <c r="K70" s="4">
        <v>6951.98</v>
      </c>
      <c r="L70" s="4">
        <v>0</v>
      </c>
      <c r="M70" s="4">
        <v>-6951.98</v>
      </c>
    </row>
    <row r="71" spans="1:13" x14ac:dyDescent="0.25">
      <c r="A71" s="2">
        <v>1</v>
      </c>
      <c r="B71" s="2">
        <v>15320</v>
      </c>
      <c r="C71" s="2">
        <v>1300001</v>
      </c>
      <c r="D71" s="2" t="str">
        <f t="shared" si="1"/>
        <v>1153201300001</v>
      </c>
      <c r="E71" s="2" t="s">
        <v>18</v>
      </c>
      <c r="F71" s="4">
        <v>100545.98</v>
      </c>
      <c r="G71" s="4">
        <v>0</v>
      </c>
      <c r="H71" s="4">
        <v>100545.98</v>
      </c>
      <c r="I71" s="4">
        <v>111577.76</v>
      </c>
      <c r="J71" s="4">
        <v>111577.76</v>
      </c>
      <c r="K71" s="4">
        <v>111577.76</v>
      </c>
      <c r="L71" s="4">
        <v>0</v>
      </c>
      <c r="M71" s="4">
        <v>-11031.78</v>
      </c>
    </row>
    <row r="72" spans="1:13" x14ac:dyDescent="0.25">
      <c r="A72" s="2">
        <v>1</v>
      </c>
      <c r="B72" s="2">
        <v>15320</v>
      </c>
      <c r="C72" s="2">
        <v>1300002</v>
      </c>
      <c r="D72" s="2" t="str">
        <f t="shared" si="1"/>
        <v>1153201300002</v>
      </c>
      <c r="E72" s="2" t="s">
        <v>19</v>
      </c>
      <c r="F72" s="4">
        <v>23927.15</v>
      </c>
      <c r="G72" s="4">
        <v>0</v>
      </c>
      <c r="H72" s="4">
        <v>23927.15</v>
      </c>
      <c r="I72" s="4">
        <v>23344.92</v>
      </c>
      <c r="J72" s="4">
        <v>23344.92</v>
      </c>
      <c r="K72" s="4">
        <v>23344.92</v>
      </c>
      <c r="L72" s="4">
        <v>0</v>
      </c>
      <c r="M72" s="4">
        <v>582.23</v>
      </c>
    </row>
    <row r="73" spans="1:13" x14ac:dyDescent="0.25">
      <c r="A73" s="2">
        <v>1</v>
      </c>
      <c r="B73" s="2">
        <v>15320</v>
      </c>
      <c r="C73" s="2">
        <v>1300101</v>
      </c>
      <c r="D73" s="2" t="str">
        <f t="shared" si="1"/>
        <v>1153201300101</v>
      </c>
      <c r="E73" s="2" t="s">
        <v>20</v>
      </c>
      <c r="F73" s="4">
        <v>17000</v>
      </c>
      <c r="G73" s="4">
        <v>0</v>
      </c>
      <c r="H73" s="4">
        <v>17000</v>
      </c>
      <c r="I73" s="4">
        <v>14884.99</v>
      </c>
      <c r="J73" s="4">
        <v>14884.99</v>
      </c>
      <c r="K73" s="4">
        <v>14884.99</v>
      </c>
      <c r="L73" s="4">
        <v>0</v>
      </c>
      <c r="M73" s="4">
        <v>2115.0100000000002</v>
      </c>
    </row>
    <row r="74" spans="1:13" x14ac:dyDescent="0.25">
      <c r="A74" s="2">
        <v>1</v>
      </c>
      <c r="B74" s="2">
        <v>15320</v>
      </c>
      <c r="C74" s="2">
        <v>1300201</v>
      </c>
      <c r="D74" s="2" t="str">
        <f t="shared" si="1"/>
        <v>1153201300201</v>
      </c>
      <c r="E74" s="2" t="s">
        <v>21</v>
      </c>
      <c r="F74" s="4">
        <v>60673.9</v>
      </c>
      <c r="G74" s="4">
        <v>0</v>
      </c>
      <c r="H74" s="4">
        <v>60673.9</v>
      </c>
      <c r="I74" s="4">
        <v>63421.34</v>
      </c>
      <c r="J74" s="4">
        <v>63421.34</v>
      </c>
      <c r="K74" s="4">
        <v>63421.34</v>
      </c>
      <c r="L74" s="4">
        <v>0</v>
      </c>
      <c r="M74" s="4">
        <v>-2747.44</v>
      </c>
    </row>
    <row r="75" spans="1:13" x14ac:dyDescent="0.25">
      <c r="A75" s="2">
        <v>1</v>
      </c>
      <c r="B75" s="2">
        <v>15320</v>
      </c>
      <c r="C75" s="2">
        <v>1300202</v>
      </c>
      <c r="D75" s="2" t="str">
        <f t="shared" si="1"/>
        <v>1153201300202</v>
      </c>
      <c r="E75" s="2" t="s">
        <v>22</v>
      </c>
      <c r="F75" s="4">
        <v>76451.3</v>
      </c>
      <c r="G75" s="4">
        <v>0</v>
      </c>
      <c r="H75" s="4">
        <v>76451.3</v>
      </c>
      <c r="I75" s="4">
        <v>82104.86</v>
      </c>
      <c r="J75" s="4">
        <v>82104.86</v>
      </c>
      <c r="K75" s="4">
        <v>82104.86</v>
      </c>
      <c r="L75" s="4">
        <v>0</v>
      </c>
      <c r="M75" s="4">
        <v>-5653.56</v>
      </c>
    </row>
    <row r="76" spans="1:13" x14ac:dyDescent="0.25">
      <c r="A76" s="2">
        <v>1</v>
      </c>
      <c r="B76" s="2">
        <v>15320</v>
      </c>
      <c r="C76" s="2">
        <v>1310001</v>
      </c>
      <c r="D76" s="2" t="str">
        <f t="shared" si="1"/>
        <v>1153201310001</v>
      </c>
      <c r="E76" s="2" t="s">
        <v>23</v>
      </c>
      <c r="F76" s="4">
        <v>65188.01</v>
      </c>
      <c r="G76" s="4">
        <v>-13000</v>
      </c>
      <c r="H76" s="4">
        <v>52188.01</v>
      </c>
      <c r="I76" s="4">
        <v>24449.74</v>
      </c>
      <c r="J76" s="4">
        <v>24449.74</v>
      </c>
      <c r="K76" s="4">
        <v>24449.74</v>
      </c>
      <c r="L76" s="4">
        <v>0</v>
      </c>
      <c r="M76" s="4">
        <v>27738.27</v>
      </c>
    </row>
    <row r="77" spans="1:13" x14ac:dyDescent="0.25">
      <c r="A77" s="2">
        <v>1</v>
      </c>
      <c r="B77" s="2">
        <v>15320</v>
      </c>
      <c r="C77" s="2">
        <v>1310002</v>
      </c>
      <c r="D77" s="2" t="str">
        <f t="shared" si="1"/>
        <v>1153201310002</v>
      </c>
      <c r="E77" s="2" t="s">
        <v>24</v>
      </c>
      <c r="F77" s="4">
        <v>4828.84</v>
      </c>
      <c r="G77" s="4">
        <v>0</v>
      </c>
      <c r="H77" s="4">
        <v>4828.84</v>
      </c>
      <c r="I77" s="4">
        <v>1203.45</v>
      </c>
      <c r="J77" s="4">
        <v>1203.45</v>
      </c>
      <c r="K77" s="4">
        <v>1203.45</v>
      </c>
      <c r="L77" s="4">
        <v>0</v>
      </c>
      <c r="M77" s="4">
        <v>3625.39</v>
      </c>
    </row>
    <row r="78" spans="1:13" x14ac:dyDescent="0.25">
      <c r="A78" s="2">
        <v>1</v>
      </c>
      <c r="B78" s="2">
        <v>15320</v>
      </c>
      <c r="C78" s="2">
        <v>1310003</v>
      </c>
      <c r="D78" s="2" t="str">
        <f t="shared" si="1"/>
        <v>1153201310003</v>
      </c>
      <c r="E78" s="2" t="s">
        <v>25</v>
      </c>
      <c r="F78" s="4">
        <v>35114.94</v>
      </c>
      <c r="G78" s="4">
        <v>0</v>
      </c>
      <c r="H78" s="4">
        <v>35114.94</v>
      </c>
      <c r="I78" s="4">
        <v>12043.36</v>
      </c>
      <c r="J78" s="4">
        <v>12043.36</v>
      </c>
      <c r="K78" s="4">
        <v>12043.36</v>
      </c>
      <c r="L78" s="4">
        <v>0</v>
      </c>
      <c r="M78" s="4">
        <v>23071.58</v>
      </c>
    </row>
    <row r="79" spans="1:13" x14ac:dyDescent="0.25">
      <c r="A79" s="2">
        <v>1</v>
      </c>
      <c r="B79" s="2">
        <v>15320</v>
      </c>
      <c r="C79" s="2">
        <v>1310004</v>
      </c>
      <c r="D79" s="2" t="str">
        <f t="shared" si="1"/>
        <v>1153201310004</v>
      </c>
      <c r="E79" s="2" t="s">
        <v>26</v>
      </c>
      <c r="F79" s="4">
        <v>33943.14</v>
      </c>
      <c r="G79" s="4">
        <v>0</v>
      </c>
      <c r="H79" s="4">
        <v>33943.14</v>
      </c>
      <c r="I79" s="4">
        <v>13180.92</v>
      </c>
      <c r="J79" s="4">
        <v>13180.92</v>
      </c>
      <c r="K79" s="4">
        <v>13180.92</v>
      </c>
      <c r="L79" s="4">
        <v>0</v>
      </c>
      <c r="M79" s="4">
        <v>20762.22</v>
      </c>
    </row>
    <row r="80" spans="1:13" x14ac:dyDescent="0.25">
      <c r="A80" s="2">
        <v>1</v>
      </c>
      <c r="B80" s="2">
        <v>15320</v>
      </c>
      <c r="C80" s="2">
        <v>1310005</v>
      </c>
      <c r="D80" s="2" t="str">
        <f t="shared" si="1"/>
        <v>1153201310005</v>
      </c>
      <c r="E80" s="2" t="s">
        <v>27</v>
      </c>
      <c r="F80" s="4">
        <v>0</v>
      </c>
      <c r="G80" s="4">
        <v>0</v>
      </c>
      <c r="H80" s="4">
        <v>0</v>
      </c>
      <c r="I80" s="4">
        <v>167</v>
      </c>
      <c r="J80" s="4">
        <v>167</v>
      </c>
      <c r="K80" s="4">
        <v>167</v>
      </c>
      <c r="L80" s="4">
        <v>0</v>
      </c>
      <c r="M80" s="4">
        <v>-167</v>
      </c>
    </row>
    <row r="81" spans="1:13" x14ac:dyDescent="0.25">
      <c r="A81" s="2">
        <v>1</v>
      </c>
      <c r="B81" s="2">
        <v>15320</v>
      </c>
      <c r="C81" s="2">
        <v>1500001</v>
      </c>
      <c r="D81" s="2" t="str">
        <f t="shared" si="1"/>
        <v>1153201500001</v>
      </c>
      <c r="E81" s="2" t="s">
        <v>28</v>
      </c>
      <c r="F81" s="4">
        <v>0</v>
      </c>
      <c r="G81" s="4">
        <v>0</v>
      </c>
      <c r="H81" s="4">
        <v>0</v>
      </c>
      <c r="I81" s="4">
        <v>531.37</v>
      </c>
      <c r="J81" s="4">
        <v>531.37</v>
      </c>
      <c r="K81" s="4">
        <v>531.37</v>
      </c>
      <c r="L81" s="4">
        <v>0</v>
      </c>
      <c r="M81" s="4">
        <v>-531.37</v>
      </c>
    </row>
    <row r="82" spans="1:13" x14ac:dyDescent="0.25">
      <c r="A82" s="2">
        <v>1</v>
      </c>
      <c r="B82" s="2">
        <v>15320</v>
      </c>
      <c r="C82" s="2">
        <v>1500002</v>
      </c>
      <c r="D82" s="2" t="str">
        <f t="shared" si="1"/>
        <v>1153201500002</v>
      </c>
      <c r="E82" s="2" t="s">
        <v>29</v>
      </c>
      <c r="F82" s="4">
        <v>2603.56</v>
      </c>
      <c r="G82" s="4">
        <v>6187.56</v>
      </c>
      <c r="H82" s="4">
        <v>8791.1200000000008</v>
      </c>
      <c r="I82" s="4">
        <v>6316.63</v>
      </c>
      <c r="J82" s="4">
        <v>6316.63</v>
      </c>
      <c r="K82" s="4">
        <v>6316.63</v>
      </c>
      <c r="L82" s="4">
        <v>0</v>
      </c>
      <c r="M82" s="4">
        <v>2474.4899999999998</v>
      </c>
    </row>
    <row r="83" spans="1:13" x14ac:dyDescent="0.25">
      <c r="A83" s="2">
        <v>1</v>
      </c>
      <c r="B83" s="2">
        <v>15320</v>
      </c>
      <c r="C83" s="2">
        <v>1500003</v>
      </c>
      <c r="D83" s="2" t="str">
        <f t="shared" si="1"/>
        <v>1153201500003</v>
      </c>
      <c r="E83" s="2" t="s">
        <v>49</v>
      </c>
      <c r="F83" s="4">
        <v>0</v>
      </c>
      <c r="G83" s="4">
        <v>0</v>
      </c>
      <c r="H83" s="4">
        <v>0</v>
      </c>
      <c r="I83" s="4">
        <v>393.22</v>
      </c>
      <c r="J83" s="4">
        <v>393.22</v>
      </c>
      <c r="K83" s="4">
        <v>393.22</v>
      </c>
      <c r="L83" s="4">
        <v>0</v>
      </c>
      <c r="M83" s="4">
        <v>-393.22</v>
      </c>
    </row>
    <row r="84" spans="1:13" x14ac:dyDescent="0.25">
      <c r="A84" s="2">
        <v>1</v>
      </c>
      <c r="B84" s="2">
        <v>15320</v>
      </c>
      <c r="C84" s="2">
        <v>1510002</v>
      </c>
      <c r="D84" s="2" t="str">
        <f t="shared" si="1"/>
        <v>1153201510002</v>
      </c>
      <c r="E84" s="2" t="s">
        <v>32</v>
      </c>
      <c r="F84" s="4">
        <v>1600</v>
      </c>
      <c r="G84" s="4">
        <v>0</v>
      </c>
      <c r="H84" s="4">
        <v>1600</v>
      </c>
      <c r="I84" s="4">
        <v>4377.66</v>
      </c>
      <c r="J84" s="4">
        <v>4377.66</v>
      </c>
      <c r="K84" s="4">
        <v>4377.66</v>
      </c>
      <c r="L84" s="4">
        <v>0</v>
      </c>
      <c r="M84" s="4">
        <v>-2777.66</v>
      </c>
    </row>
    <row r="85" spans="1:13" x14ac:dyDescent="0.25">
      <c r="A85" s="2">
        <v>1</v>
      </c>
      <c r="B85" s="2">
        <v>15320</v>
      </c>
      <c r="C85" s="2">
        <v>1600001</v>
      </c>
      <c r="D85" s="2" t="str">
        <f t="shared" si="1"/>
        <v>1153201600001</v>
      </c>
      <c r="E85" s="2" t="s">
        <v>33</v>
      </c>
      <c r="F85" s="4">
        <v>127090.24000000001</v>
      </c>
      <c r="G85" s="4">
        <v>0</v>
      </c>
      <c r="H85" s="4">
        <v>127090.24000000001</v>
      </c>
      <c r="I85" s="4">
        <v>135331.38</v>
      </c>
      <c r="J85" s="4">
        <v>135331.38</v>
      </c>
      <c r="K85" s="4">
        <v>135331.38</v>
      </c>
      <c r="L85" s="4">
        <v>0</v>
      </c>
      <c r="M85" s="4">
        <v>-8241.14</v>
      </c>
    </row>
    <row r="86" spans="1:13" x14ac:dyDescent="0.25">
      <c r="A86" s="2">
        <v>1</v>
      </c>
      <c r="B86" s="2">
        <v>15320</v>
      </c>
      <c r="C86" s="2">
        <v>2060001</v>
      </c>
      <c r="D86" s="2" t="str">
        <f t="shared" si="1"/>
        <v>1153202060001</v>
      </c>
      <c r="E86" s="2" t="s">
        <v>34</v>
      </c>
      <c r="F86" s="4">
        <v>290.39999999999998</v>
      </c>
      <c r="G86" s="4">
        <v>0</v>
      </c>
      <c r="H86" s="4">
        <v>290.39999999999998</v>
      </c>
      <c r="I86" s="4">
        <v>290.39999999999998</v>
      </c>
      <c r="J86" s="4">
        <v>290.39999999999998</v>
      </c>
      <c r="K86" s="4">
        <v>290.39999999999998</v>
      </c>
      <c r="L86" s="4">
        <v>0</v>
      </c>
      <c r="M86" s="4">
        <v>0</v>
      </c>
    </row>
    <row r="87" spans="1:13" x14ac:dyDescent="0.25">
      <c r="A87" s="2">
        <v>1</v>
      </c>
      <c r="B87" s="2">
        <v>15320</v>
      </c>
      <c r="C87" s="2">
        <v>2160001</v>
      </c>
      <c r="D87" s="2" t="str">
        <f t="shared" si="1"/>
        <v>1153202160001</v>
      </c>
      <c r="E87" s="2" t="s">
        <v>35</v>
      </c>
      <c r="F87" s="4">
        <v>500</v>
      </c>
      <c r="G87" s="4">
        <v>0</v>
      </c>
      <c r="H87" s="4">
        <v>500</v>
      </c>
      <c r="I87" s="4">
        <v>611.04999999999995</v>
      </c>
      <c r="J87" s="4">
        <v>0</v>
      </c>
      <c r="K87" s="4">
        <v>0</v>
      </c>
      <c r="L87" s="4">
        <v>0</v>
      </c>
      <c r="M87" s="4">
        <v>500</v>
      </c>
    </row>
    <row r="88" spans="1:13" x14ac:dyDescent="0.25">
      <c r="A88" s="2">
        <v>1</v>
      </c>
      <c r="B88" s="2">
        <v>15320</v>
      </c>
      <c r="C88" s="2">
        <v>2160002</v>
      </c>
      <c r="D88" s="2" t="str">
        <f t="shared" si="1"/>
        <v>1153202160002</v>
      </c>
      <c r="E88" s="2" t="s">
        <v>36</v>
      </c>
      <c r="F88" s="4">
        <v>600</v>
      </c>
      <c r="G88" s="4">
        <v>0</v>
      </c>
      <c r="H88" s="4">
        <v>600</v>
      </c>
      <c r="I88" s="4">
        <v>0</v>
      </c>
      <c r="J88" s="4">
        <v>0</v>
      </c>
      <c r="K88" s="4">
        <v>0</v>
      </c>
      <c r="L88" s="4">
        <v>0</v>
      </c>
      <c r="M88" s="4">
        <v>600</v>
      </c>
    </row>
    <row r="89" spans="1:13" x14ac:dyDescent="0.25">
      <c r="A89" s="2">
        <v>1</v>
      </c>
      <c r="B89" s="2">
        <v>15320</v>
      </c>
      <c r="C89" s="2">
        <v>2200001</v>
      </c>
      <c r="D89" s="2" t="str">
        <f t="shared" si="1"/>
        <v>1153202200001</v>
      </c>
      <c r="E89" s="2" t="s">
        <v>37</v>
      </c>
      <c r="F89" s="4">
        <v>0</v>
      </c>
      <c r="G89" s="4">
        <v>0</v>
      </c>
      <c r="H89" s="4">
        <v>0</v>
      </c>
      <c r="I89" s="4">
        <v>66.239999999999995</v>
      </c>
      <c r="J89" s="4">
        <v>66.239999999999995</v>
      </c>
      <c r="K89" s="4">
        <v>66.239999999999995</v>
      </c>
      <c r="L89" s="4">
        <v>0</v>
      </c>
      <c r="M89" s="4">
        <v>-66.239999999999995</v>
      </c>
    </row>
    <row r="90" spans="1:13" x14ac:dyDescent="0.25">
      <c r="A90" s="2">
        <v>1</v>
      </c>
      <c r="B90" s="2">
        <v>15320</v>
      </c>
      <c r="C90" s="2">
        <v>2200010</v>
      </c>
      <c r="D90" s="2" t="str">
        <f t="shared" si="1"/>
        <v>1153202200010</v>
      </c>
      <c r="E90" s="2" t="s">
        <v>38</v>
      </c>
      <c r="F90" s="4">
        <v>381.16</v>
      </c>
      <c r="G90" s="4">
        <v>0</v>
      </c>
      <c r="H90" s="4">
        <v>381.16</v>
      </c>
      <c r="I90" s="4">
        <v>381.15</v>
      </c>
      <c r="J90" s="4">
        <v>335.67</v>
      </c>
      <c r="K90" s="4">
        <v>335.67</v>
      </c>
      <c r="L90" s="4">
        <v>0</v>
      </c>
      <c r="M90" s="4">
        <v>45.49</v>
      </c>
    </row>
    <row r="91" spans="1:13" x14ac:dyDescent="0.25">
      <c r="A91" s="2">
        <v>1</v>
      </c>
      <c r="B91" s="2">
        <v>15320</v>
      </c>
      <c r="C91" s="2">
        <v>2220001</v>
      </c>
      <c r="D91" s="2" t="str">
        <f t="shared" si="1"/>
        <v>1153202220001</v>
      </c>
      <c r="E91" s="2" t="s">
        <v>39</v>
      </c>
      <c r="F91" s="4">
        <v>2500</v>
      </c>
      <c r="G91" s="4">
        <v>0</v>
      </c>
      <c r="H91" s="4">
        <v>2500</v>
      </c>
      <c r="I91" s="4">
        <v>1009.78</v>
      </c>
      <c r="J91" s="4">
        <v>743.14</v>
      </c>
      <c r="K91" s="4">
        <v>743.14</v>
      </c>
      <c r="L91" s="4">
        <v>0</v>
      </c>
      <c r="M91" s="4">
        <v>1756.86</v>
      </c>
    </row>
    <row r="92" spans="1:13" x14ac:dyDescent="0.25">
      <c r="A92" s="2">
        <v>1</v>
      </c>
      <c r="B92" s="2">
        <v>15320</v>
      </c>
      <c r="C92" s="2">
        <v>2279940</v>
      </c>
      <c r="D92" s="2" t="str">
        <f t="shared" si="1"/>
        <v>1153202279940</v>
      </c>
      <c r="E92" s="2" t="s">
        <v>41</v>
      </c>
      <c r="F92" s="4">
        <v>2600</v>
      </c>
      <c r="G92" s="4">
        <v>0</v>
      </c>
      <c r="H92" s="4">
        <v>2600</v>
      </c>
      <c r="I92" s="4">
        <v>2662.31</v>
      </c>
      <c r="J92" s="4">
        <v>2662.31</v>
      </c>
      <c r="K92" s="4">
        <v>2662.31</v>
      </c>
      <c r="L92" s="4">
        <v>0</v>
      </c>
      <c r="M92" s="4">
        <v>-62.31</v>
      </c>
    </row>
    <row r="93" spans="1:13" x14ac:dyDescent="0.25">
      <c r="A93" s="2">
        <v>1</v>
      </c>
      <c r="B93" s="2">
        <v>16300</v>
      </c>
      <c r="C93" s="2">
        <v>1300001</v>
      </c>
      <c r="D93" s="2" t="str">
        <f t="shared" si="1"/>
        <v>1163001300001</v>
      </c>
      <c r="E93" s="2" t="s">
        <v>18</v>
      </c>
      <c r="F93" s="4">
        <v>62109.95</v>
      </c>
      <c r="G93" s="4">
        <v>0</v>
      </c>
      <c r="H93" s="4">
        <v>62109.95</v>
      </c>
      <c r="I93" s="4">
        <v>53804.72</v>
      </c>
      <c r="J93" s="4">
        <v>53804.72</v>
      </c>
      <c r="K93" s="4">
        <v>53804.72</v>
      </c>
      <c r="L93" s="4">
        <v>0</v>
      </c>
      <c r="M93" s="4">
        <v>8305.23</v>
      </c>
    </row>
    <row r="94" spans="1:13" x14ac:dyDescent="0.25">
      <c r="A94" s="2">
        <v>1</v>
      </c>
      <c r="B94" s="2">
        <v>16300</v>
      </c>
      <c r="C94" s="2">
        <v>1300002</v>
      </c>
      <c r="D94" s="2" t="str">
        <f t="shared" si="1"/>
        <v>1163001300002</v>
      </c>
      <c r="E94" s="2" t="s">
        <v>19</v>
      </c>
      <c r="F94" s="4">
        <v>9484.2800000000007</v>
      </c>
      <c r="G94" s="4">
        <v>0</v>
      </c>
      <c r="H94" s="4">
        <v>9484.2800000000007</v>
      </c>
      <c r="I94" s="4">
        <v>9359.69</v>
      </c>
      <c r="J94" s="4">
        <v>9359.69</v>
      </c>
      <c r="K94" s="4">
        <v>9359.69</v>
      </c>
      <c r="L94" s="4">
        <v>0</v>
      </c>
      <c r="M94" s="4">
        <v>124.59</v>
      </c>
    </row>
    <row r="95" spans="1:13" x14ac:dyDescent="0.25">
      <c r="A95" s="2">
        <v>1</v>
      </c>
      <c r="B95" s="2">
        <v>16300</v>
      </c>
      <c r="C95" s="2">
        <v>1300101</v>
      </c>
      <c r="D95" s="2" t="str">
        <f t="shared" si="1"/>
        <v>1163001300101</v>
      </c>
      <c r="E95" s="2" t="s">
        <v>20</v>
      </c>
      <c r="F95" s="4">
        <v>8000</v>
      </c>
      <c r="G95" s="4">
        <v>0</v>
      </c>
      <c r="H95" s="4">
        <v>8000</v>
      </c>
      <c r="I95" s="4">
        <v>11603.11</v>
      </c>
      <c r="J95" s="4">
        <v>11603.11</v>
      </c>
      <c r="K95" s="4">
        <v>11603.11</v>
      </c>
      <c r="L95" s="4">
        <v>0</v>
      </c>
      <c r="M95" s="4">
        <v>-3603.11</v>
      </c>
    </row>
    <row r="96" spans="1:13" x14ac:dyDescent="0.25">
      <c r="A96" s="2">
        <v>1</v>
      </c>
      <c r="B96" s="2">
        <v>16300</v>
      </c>
      <c r="C96" s="2">
        <v>1300201</v>
      </c>
      <c r="D96" s="2" t="str">
        <f t="shared" si="1"/>
        <v>1163001300201</v>
      </c>
      <c r="E96" s="2" t="s">
        <v>21</v>
      </c>
      <c r="F96" s="4">
        <v>34556.76</v>
      </c>
      <c r="G96" s="4">
        <v>0</v>
      </c>
      <c r="H96" s="4">
        <v>34556.76</v>
      </c>
      <c r="I96" s="4">
        <v>29923.88</v>
      </c>
      <c r="J96" s="4">
        <v>29923.88</v>
      </c>
      <c r="K96" s="4">
        <v>29923.88</v>
      </c>
      <c r="L96" s="4">
        <v>0</v>
      </c>
      <c r="M96" s="4">
        <v>4632.88</v>
      </c>
    </row>
    <row r="97" spans="1:13" x14ac:dyDescent="0.25">
      <c r="A97" s="2">
        <v>1</v>
      </c>
      <c r="B97" s="2">
        <v>16300</v>
      </c>
      <c r="C97" s="2">
        <v>1300202</v>
      </c>
      <c r="D97" s="2" t="str">
        <f t="shared" si="1"/>
        <v>1163001300202</v>
      </c>
      <c r="E97" s="2" t="s">
        <v>22</v>
      </c>
      <c r="F97" s="4">
        <v>36184.54</v>
      </c>
      <c r="G97" s="4">
        <v>0</v>
      </c>
      <c r="H97" s="4">
        <v>36184.54</v>
      </c>
      <c r="I97" s="4">
        <v>31704.71</v>
      </c>
      <c r="J97" s="4">
        <v>31704.71</v>
      </c>
      <c r="K97" s="4">
        <v>31704.71</v>
      </c>
      <c r="L97" s="4">
        <v>0</v>
      </c>
      <c r="M97" s="4">
        <v>4479.83</v>
      </c>
    </row>
    <row r="98" spans="1:13" x14ac:dyDescent="0.25">
      <c r="A98" s="2">
        <v>1</v>
      </c>
      <c r="B98" s="2">
        <v>16300</v>
      </c>
      <c r="C98" s="2">
        <v>1310001</v>
      </c>
      <c r="D98" s="2" t="str">
        <f t="shared" si="1"/>
        <v>1163001310001</v>
      </c>
      <c r="E98" s="2" t="s">
        <v>23</v>
      </c>
      <c r="F98" s="4">
        <v>35491.4</v>
      </c>
      <c r="G98" s="4">
        <v>0</v>
      </c>
      <c r="H98" s="4">
        <v>35491.4</v>
      </c>
      <c r="I98" s="4">
        <v>48343.99</v>
      </c>
      <c r="J98" s="4">
        <v>48343.99</v>
      </c>
      <c r="K98" s="4">
        <v>48343.99</v>
      </c>
      <c r="L98" s="4">
        <v>0</v>
      </c>
      <c r="M98" s="4">
        <v>-12852.59</v>
      </c>
    </row>
    <row r="99" spans="1:13" x14ac:dyDescent="0.25">
      <c r="A99" s="2">
        <v>1</v>
      </c>
      <c r="B99" s="2">
        <v>16300</v>
      </c>
      <c r="C99" s="2">
        <v>1310002</v>
      </c>
      <c r="D99" s="2" t="str">
        <f t="shared" si="1"/>
        <v>1163001310002</v>
      </c>
      <c r="E99" s="2" t="s">
        <v>24</v>
      </c>
      <c r="F99" s="4">
        <v>874.16</v>
      </c>
      <c r="G99" s="4">
        <v>0</v>
      </c>
      <c r="H99" s="4">
        <v>874.16</v>
      </c>
      <c r="I99" s="4">
        <v>1106.03</v>
      </c>
      <c r="J99" s="4">
        <v>1106.03</v>
      </c>
      <c r="K99" s="4">
        <v>1106.03</v>
      </c>
      <c r="L99" s="4">
        <v>0</v>
      </c>
      <c r="M99" s="4">
        <v>-231.87</v>
      </c>
    </row>
    <row r="100" spans="1:13" x14ac:dyDescent="0.25">
      <c r="A100" s="2">
        <v>1</v>
      </c>
      <c r="B100" s="2">
        <v>16300</v>
      </c>
      <c r="C100" s="2">
        <v>1310003</v>
      </c>
      <c r="D100" s="2" t="str">
        <f t="shared" si="1"/>
        <v>1163001310003</v>
      </c>
      <c r="E100" s="2" t="s">
        <v>25</v>
      </c>
      <c r="F100" s="4">
        <v>19746.72</v>
      </c>
      <c r="G100" s="4">
        <v>0</v>
      </c>
      <c r="H100" s="4">
        <v>19746.72</v>
      </c>
      <c r="I100" s="4">
        <v>26886.86</v>
      </c>
      <c r="J100" s="4">
        <v>26886.86</v>
      </c>
      <c r="K100" s="4">
        <v>26886.86</v>
      </c>
      <c r="L100" s="4">
        <v>0</v>
      </c>
      <c r="M100" s="4">
        <v>-7140.14</v>
      </c>
    </row>
    <row r="101" spans="1:13" x14ac:dyDescent="0.25">
      <c r="A101" s="2">
        <v>1</v>
      </c>
      <c r="B101" s="2">
        <v>16300</v>
      </c>
      <c r="C101" s="2">
        <v>1310004</v>
      </c>
      <c r="D101" s="2" t="str">
        <f t="shared" si="1"/>
        <v>1163001310004</v>
      </c>
      <c r="E101" s="2" t="s">
        <v>26</v>
      </c>
      <c r="F101" s="4">
        <v>19213.04</v>
      </c>
      <c r="G101" s="4">
        <v>0</v>
      </c>
      <c r="H101" s="4">
        <v>19213.04</v>
      </c>
      <c r="I101" s="4">
        <v>26159.71</v>
      </c>
      <c r="J101" s="4">
        <v>26159.71</v>
      </c>
      <c r="K101" s="4">
        <v>26159.71</v>
      </c>
      <c r="L101" s="4">
        <v>0</v>
      </c>
      <c r="M101" s="4">
        <v>-6946.67</v>
      </c>
    </row>
    <row r="102" spans="1:13" x14ac:dyDescent="0.25">
      <c r="A102" s="2">
        <v>1</v>
      </c>
      <c r="B102" s="2">
        <v>16300</v>
      </c>
      <c r="C102" s="2">
        <v>1310005</v>
      </c>
      <c r="D102" s="2" t="str">
        <f t="shared" si="1"/>
        <v>1163001310005</v>
      </c>
      <c r="E102" s="2" t="s">
        <v>27</v>
      </c>
      <c r="F102" s="4">
        <v>0</v>
      </c>
      <c r="G102" s="4">
        <v>0</v>
      </c>
      <c r="H102" s="4">
        <v>0</v>
      </c>
      <c r="I102" s="4">
        <v>2240.4699999999998</v>
      </c>
      <c r="J102" s="4">
        <v>2240.4699999999998</v>
      </c>
      <c r="K102" s="4">
        <v>2240.4699999999998</v>
      </c>
      <c r="L102" s="4">
        <v>0</v>
      </c>
      <c r="M102" s="4">
        <v>-2240.4699999999998</v>
      </c>
    </row>
    <row r="103" spans="1:13" x14ac:dyDescent="0.25">
      <c r="A103" s="2">
        <v>1</v>
      </c>
      <c r="B103" s="2">
        <v>16300</v>
      </c>
      <c r="C103" s="2">
        <v>1500002</v>
      </c>
      <c r="D103" s="2" t="str">
        <f t="shared" si="1"/>
        <v>1163001500002</v>
      </c>
      <c r="E103" s="2" t="s">
        <v>29</v>
      </c>
      <c r="F103" s="4">
        <v>0</v>
      </c>
      <c r="G103" s="4">
        <v>2673.25</v>
      </c>
      <c r="H103" s="4">
        <v>2673.25</v>
      </c>
      <c r="I103" s="4">
        <v>1178.6199999999999</v>
      </c>
      <c r="J103" s="4">
        <v>1178.6199999999999</v>
      </c>
      <c r="K103" s="4">
        <v>1178.6199999999999</v>
      </c>
      <c r="L103" s="4">
        <v>0</v>
      </c>
      <c r="M103" s="4">
        <v>1494.63</v>
      </c>
    </row>
    <row r="104" spans="1:13" x14ac:dyDescent="0.25">
      <c r="A104" s="2">
        <v>1</v>
      </c>
      <c r="B104" s="2">
        <v>16300</v>
      </c>
      <c r="C104" s="2">
        <v>1500003</v>
      </c>
      <c r="D104" s="2" t="str">
        <f t="shared" si="1"/>
        <v>1163001500003</v>
      </c>
      <c r="E104" s="2" t="s">
        <v>49</v>
      </c>
      <c r="F104" s="4">
        <v>0</v>
      </c>
      <c r="G104" s="4">
        <v>0</v>
      </c>
      <c r="H104" s="4">
        <v>0</v>
      </c>
      <c r="I104" s="4">
        <v>1494.61</v>
      </c>
      <c r="J104" s="4">
        <v>1494.61</v>
      </c>
      <c r="K104" s="4">
        <v>1494.61</v>
      </c>
      <c r="L104" s="4">
        <v>0</v>
      </c>
      <c r="M104" s="4">
        <v>-1494.61</v>
      </c>
    </row>
    <row r="105" spans="1:13" x14ac:dyDescent="0.25">
      <c r="A105" s="2">
        <v>1</v>
      </c>
      <c r="B105" s="2">
        <v>16300</v>
      </c>
      <c r="C105" s="2">
        <v>1510002</v>
      </c>
      <c r="D105" s="2" t="str">
        <f t="shared" si="1"/>
        <v>1163001510002</v>
      </c>
      <c r="E105" s="2" t="s">
        <v>32</v>
      </c>
      <c r="F105" s="4">
        <v>7500</v>
      </c>
      <c r="G105" s="4">
        <v>0</v>
      </c>
      <c r="H105" s="4">
        <v>7500</v>
      </c>
      <c r="I105" s="4">
        <v>8359.68</v>
      </c>
      <c r="J105" s="4">
        <v>8359.68</v>
      </c>
      <c r="K105" s="4">
        <v>8359.68</v>
      </c>
      <c r="L105" s="4">
        <v>0</v>
      </c>
      <c r="M105" s="4">
        <v>-859.68</v>
      </c>
    </row>
    <row r="106" spans="1:13" x14ac:dyDescent="0.25">
      <c r="A106" s="2">
        <v>1</v>
      </c>
      <c r="B106" s="2">
        <v>16300</v>
      </c>
      <c r="C106" s="2">
        <v>1600001</v>
      </c>
      <c r="D106" s="2" t="str">
        <f t="shared" si="1"/>
        <v>1163001600001</v>
      </c>
      <c r="E106" s="2" t="s">
        <v>33</v>
      </c>
      <c r="F106" s="4">
        <v>68685.31</v>
      </c>
      <c r="G106" s="4">
        <v>0</v>
      </c>
      <c r="H106" s="4">
        <v>68685.31</v>
      </c>
      <c r="I106" s="4">
        <v>74445.490000000005</v>
      </c>
      <c r="J106" s="4">
        <v>74445.490000000005</v>
      </c>
      <c r="K106" s="4">
        <v>74445.490000000005</v>
      </c>
      <c r="L106" s="4">
        <v>0</v>
      </c>
      <c r="M106" s="4">
        <v>-5760.18</v>
      </c>
    </row>
    <row r="107" spans="1:13" x14ac:dyDescent="0.25">
      <c r="A107" s="2">
        <v>1</v>
      </c>
      <c r="B107" s="2">
        <v>16400</v>
      </c>
      <c r="C107" s="2">
        <v>1300001</v>
      </c>
      <c r="D107" s="2" t="str">
        <f t="shared" si="1"/>
        <v>1164001300001</v>
      </c>
      <c r="E107" s="2" t="s">
        <v>18</v>
      </c>
      <c r="F107" s="4">
        <v>18554.560000000001</v>
      </c>
      <c r="G107" s="4">
        <v>-1500</v>
      </c>
      <c r="H107" s="4">
        <v>17054.560000000001</v>
      </c>
      <c r="I107" s="4">
        <v>22110.05</v>
      </c>
      <c r="J107" s="4">
        <v>22110.05</v>
      </c>
      <c r="K107" s="4">
        <v>22110.05</v>
      </c>
      <c r="L107" s="4">
        <v>0</v>
      </c>
      <c r="M107" s="4">
        <v>-5055.49</v>
      </c>
    </row>
    <row r="108" spans="1:13" x14ac:dyDescent="0.25">
      <c r="A108" s="2">
        <v>1</v>
      </c>
      <c r="B108" s="2">
        <v>16400</v>
      </c>
      <c r="C108" s="2">
        <v>1300002</v>
      </c>
      <c r="D108" s="2" t="str">
        <f t="shared" si="1"/>
        <v>1164001300002</v>
      </c>
      <c r="E108" s="2" t="s">
        <v>19</v>
      </c>
      <c r="F108" s="4">
        <v>3339.88</v>
      </c>
      <c r="G108" s="4">
        <v>0</v>
      </c>
      <c r="H108" s="4">
        <v>3339.88</v>
      </c>
      <c r="I108" s="4">
        <v>3870.03</v>
      </c>
      <c r="J108" s="4">
        <v>3870.03</v>
      </c>
      <c r="K108" s="4">
        <v>3870.03</v>
      </c>
      <c r="L108" s="4">
        <v>0</v>
      </c>
      <c r="M108" s="4">
        <v>-530.15</v>
      </c>
    </row>
    <row r="109" spans="1:13" x14ac:dyDescent="0.25">
      <c r="A109" s="2">
        <v>1</v>
      </c>
      <c r="B109" s="2">
        <v>16400</v>
      </c>
      <c r="C109" s="2">
        <v>1300101</v>
      </c>
      <c r="D109" s="2" t="str">
        <f t="shared" si="1"/>
        <v>1164001300101</v>
      </c>
      <c r="E109" s="2" t="s">
        <v>20</v>
      </c>
      <c r="F109" s="4">
        <v>200</v>
      </c>
      <c r="G109" s="4">
        <v>0</v>
      </c>
      <c r="H109" s="4">
        <v>200</v>
      </c>
      <c r="I109" s="4">
        <v>100.87</v>
      </c>
      <c r="J109" s="4">
        <v>100.87</v>
      </c>
      <c r="K109" s="4">
        <v>100.87</v>
      </c>
      <c r="L109" s="4">
        <v>0</v>
      </c>
      <c r="M109" s="4">
        <v>99.13</v>
      </c>
    </row>
    <row r="110" spans="1:13" x14ac:dyDescent="0.25">
      <c r="A110" s="2">
        <v>1</v>
      </c>
      <c r="B110" s="2">
        <v>16400</v>
      </c>
      <c r="C110" s="2">
        <v>1300201</v>
      </c>
      <c r="D110" s="2" t="str">
        <f t="shared" si="1"/>
        <v>1164001300201</v>
      </c>
      <c r="E110" s="2" t="s">
        <v>21</v>
      </c>
      <c r="F110" s="4">
        <v>10600.1</v>
      </c>
      <c r="G110" s="4">
        <v>0</v>
      </c>
      <c r="H110" s="4">
        <v>10600.1</v>
      </c>
      <c r="I110" s="4">
        <v>12576.2</v>
      </c>
      <c r="J110" s="4">
        <v>12576.2</v>
      </c>
      <c r="K110" s="4">
        <v>12576.2</v>
      </c>
      <c r="L110" s="4">
        <v>0</v>
      </c>
      <c r="M110" s="4">
        <v>-1976.1</v>
      </c>
    </row>
    <row r="111" spans="1:13" x14ac:dyDescent="0.25">
      <c r="A111" s="2">
        <v>1</v>
      </c>
      <c r="B111" s="2">
        <v>16400</v>
      </c>
      <c r="C111" s="2">
        <v>1300202</v>
      </c>
      <c r="D111" s="2" t="str">
        <f t="shared" si="1"/>
        <v>1164001300202</v>
      </c>
      <c r="E111" s="2" t="s">
        <v>22</v>
      </c>
      <c r="F111" s="4">
        <v>11975.88</v>
      </c>
      <c r="G111" s="4">
        <v>0</v>
      </c>
      <c r="H111" s="4">
        <v>11975.88</v>
      </c>
      <c r="I111" s="4">
        <v>13909</v>
      </c>
      <c r="J111" s="4">
        <v>13909</v>
      </c>
      <c r="K111" s="4">
        <v>13909</v>
      </c>
      <c r="L111" s="4">
        <v>0</v>
      </c>
      <c r="M111" s="4">
        <v>-1933.12</v>
      </c>
    </row>
    <row r="112" spans="1:13" x14ac:dyDescent="0.25">
      <c r="A112" s="2">
        <v>1</v>
      </c>
      <c r="B112" s="2">
        <v>16400</v>
      </c>
      <c r="C112" s="2">
        <v>1500002</v>
      </c>
      <c r="D112" s="2" t="str">
        <f t="shared" si="1"/>
        <v>1164001500002</v>
      </c>
      <c r="E112" s="2" t="s">
        <v>29</v>
      </c>
      <c r="F112" s="4">
        <v>12000</v>
      </c>
      <c r="G112" s="4">
        <v>251.92</v>
      </c>
      <c r="H112" s="4">
        <v>12251.92</v>
      </c>
      <c r="I112" s="4">
        <v>14972.64</v>
      </c>
      <c r="J112" s="4">
        <v>14972.64</v>
      </c>
      <c r="K112" s="4">
        <v>14972.64</v>
      </c>
      <c r="L112" s="4">
        <v>0</v>
      </c>
      <c r="M112" s="4">
        <v>-2720.72</v>
      </c>
    </row>
    <row r="113" spans="1:13" x14ac:dyDescent="0.25">
      <c r="A113" s="2">
        <v>1</v>
      </c>
      <c r="B113" s="2">
        <v>16400</v>
      </c>
      <c r="C113" s="2">
        <v>1500003</v>
      </c>
      <c r="D113" s="2" t="str">
        <f t="shared" si="1"/>
        <v>1164001500003</v>
      </c>
      <c r="E113" s="2" t="s">
        <v>30</v>
      </c>
      <c r="F113" s="4">
        <v>1500</v>
      </c>
      <c r="G113" s="4">
        <v>0</v>
      </c>
      <c r="H113" s="4">
        <v>1500</v>
      </c>
      <c r="I113" s="4">
        <v>1492.46</v>
      </c>
      <c r="J113" s="4">
        <v>1492.46</v>
      </c>
      <c r="K113" s="4">
        <v>1492.46</v>
      </c>
      <c r="L113" s="4">
        <v>0</v>
      </c>
      <c r="M113" s="4">
        <v>7.54</v>
      </c>
    </row>
    <row r="114" spans="1:13" x14ac:dyDescent="0.25">
      <c r="A114" s="2">
        <v>1</v>
      </c>
      <c r="B114" s="2">
        <v>16400</v>
      </c>
      <c r="C114" s="2">
        <v>1510002</v>
      </c>
      <c r="D114" s="2" t="str">
        <f t="shared" si="1"/>
        <v>1164001510002</v>
      </c>
      <c r="E114" s="2" t="s">
        <v>32</v>
      </c>
      <c r="F114" s="4">
        <v>300</v>
      </c>
      <c r="G114" s="4">
        <v>0</v>
      </c>
      <c r="H114" s="4">
        <v>300</v>
      </c>
      <c r="I114" s="4">
        <v>0</v>
      </c>
      <c r="J114" s="4">
        <v>0</v>
      </c>
      <c r="K114" s="4">
        <v>0</v>
      </c>
      <c r="L114" s="4">
        <v>0</v>
      </c>
      <c r="M114" s="4">
        <v>300</v>
      </c>
    </row>
    <row r="115" spans="1:13" x14ac:dyDescent="0.25">
      <c r="A115" s="2">
        <v>1</v>
      </c>
      <c r="B115" s="2">
        <v>16400</v>
      </c>
      <c r="C115" s="2">
        <v>1600001</v>
      </c>
      <c r="D115" s="2" t="str">
        <f t="shared" si="1"/>
        <v>1164001600001</v>
      </c>
      <c r="E115" s="2" t="s">
        <v>33</v>
      </c>
      <c r="F115" s="4">
        <v>14032.68</v>
      </c>
      <c r="G115" s="4">
        <v>0</v>
      </c>
      <c r="H115" s="4">
        <v>14032.68</v>
      </c>
      <c r="I115" s="4">
        <v>1033.0999999999999</v>
      </c>
      <c r="J115" s="4">
        <v>1033.0999999999999</v>
      </c>
      <c r="K115" s="4">
        <v>1033.0999999999999</v>
      </c>
      <c r="L115" s="4">
        <v>0</v>
      </c>
      <c r="M115" s="4">
        <v>12999.58</v>
      </c>
    </row>
    <row r="116" spans="1:13" x14ac:dyDescent="0.25">
      <c r="A116" s="2">
        <v>1</v>
      </c>
      <c r="B116" s="2">
        <v>16500</v>
      </c>
      <c r="C116" s="2">
        <v>1300001</v>
      </c>
      <c r="D116" s="2" t="str">
        <f t="shared" si="1"/>
        <v>1165001300001</v>
      </c>
      <c r="E116" s="2" t="s">
        <v>18</v>
      </c>
      <c r="F116" s="4">
        <v>34268.370000000003</v>
      </c>
      <c r="G116" s="4">
        <v>0</v>
      </c>
      <c r="H116" s="4">
        <v>34268.370000000003</v>
      </c>
      <c r="I116" s="4">
        <v>11538.76</v>
      </c>
      <c r="J116" s="4">
        <v>11538.76</v>
      </c>
      <c r="K116" s="4">
        <v>11538.76</v>
      </c>
      <c r="L116" s="4">
        <v>0</v>
      </c>
      <c r="M116" s="4">
        <v>22729.61</v>
      </c>
    </row>
    <row r="117" spans="1:13" x14ac:dyDescent="0.25">
      <c r="A117" s="2">
        <v>1</v>
      </c>
      <c r="B117" s="2">
        <v>16500</v>
      </c>
      <c r="C117" s="2">
        <v>1300002</v>
      </c>
      <c r="D117" s="2" t="str">
        <f t="shared" si="1"/>
        <v>1165001300002</v>
      </c>
      <c r="E117" s="2" t="s">
        <v>19</v>
      </c>
      <c r="F117" s="4">
        <v>4599.3</v>
      </c>
      <c r="G117" s="4">
        <v>0</v>
      </c>
      <c r="H117" s="4">
        <v>4599.3</v>
      </c>
      <c r="I117" s="4">
        <v>4644.42</v>
      </c>
      <c r="J117" s="4">
        <v>4644.42</v>
      </c>
      <c r="K117" s="4">
        <v>4644.42</v>
      </c>
      <c r="L117" s="4">
        <v>0</v>
      </c>
      <c r="M117" s="4">
        <v>-45.12</v>
      </c>
    </row>
    <row r="118" spans="1:13" x14ac:dyDescent="0.25">
      <c r="A118" s="2">
        <v>1</v>
      </c>
      <c r="B118" s="2">
        <v>16500</v>
      </c>
      <c r="C118" s="2">
        <v>1300101</v>
      </c>
      <c r="D118" s="2" t="str">
        <f t="shared" si="1"/>
        <v>1165001300101</v>
      </c>
      <c r="E118" s="2" t="s">
        <v>20</v>
      </c>
      <c r="F118" s="4">
        <v>1800</v>
      </c>
      <c r="G118" s="4">
        <v>0</v>
      </c>
      <c r="H118" s="4">
        <v>1800</v>
      </c>
      <c r="I118" s="4">
        <v>114.19</v>
      </c>
      <c r="J118" s="4">
        <v>114.19</v>
      </c>
      <c r="K118" s="4">
        <v>114.19</v>
      </c>
      <c r="L118" s="4">
        <v>0</v>
      </c>
      <c r="M118" s="4">
        <v>1685.81</v>
      </c>
    </row>
    <row r="119" spans="1:13" x14ac:dyDescent="0.25">
      <c r="A119" s="2">
        <v>1</v>
      </c>
      <c r="B119" s="2">
        <v>16500</v>
      </c>
      <c r="C119" s="2">
        <v>1300201</v>
      </c>
      <c r="D119" s="2" t="str">
        <f t="shared" si="1"/>
        <v>1165001300201</v>
      </c>
      <c r="E119" s="2" t="s">
        <v>21</v>
      </c>
      <c r="F119" s="4">
        <v>16990.259999999998</v>
      </c>
      <c r="G119" s="4">
        <v>0</v>
      </c>
      <c r="H119" s="4">
        <v>16990.259999999998</v>
      </c>
      <c r="I119" s="4">
        <v>5719</v>
      </c>
      <c r="J119" s="4">
        <v>5719</v>
      </c>
      <c r="K119" s="4">
        <v>5719</v>
      </c>
      <c r="L119" s="4">
        <v>0</v>
      </c>
      <c r="M119" s="4">
        <v>11271.26</v>
      </c>
    </row>
    <row r="120" spans="1:13" x14ac:dyDescent="0.25">
      <c r="A120" s="2">
        <v>1</v>
      </c>
      <c r="B120" s="2">
        <v>16500</v>
      </c>
      <c r="C120" s="2">
        <v>1300202</v>
      </c>
      <c r="D120" s="2" t="str">
        <f t="shared" si="1"/>
        <v>1165001300202</v>
      </c>
      <c r="E120" s="2" t="s">
        <v>22</v>
      </c>
      <c r="F120" s="4">
        <v>19116.72</v>
      </c>
      <c r="G120" s="4">
        <v>0</v>
      </c>
      <c r="H120" s="4">
        <v>19116.72</v>
      </c>
      <c r="I120" s="4">
        <v>7065.24</v>
      </c>
      <c r="J120" s="4">
        <v>7065.24</v>
      </c>
      <c r="K120" s="4">
        <v>7065.24</v>
      </c>
      <c r="L120" s="4">
        <v>0</v>
      </c>
      <c r="M120" s="4">
        <v>12051.48</v>
      </c>
    </row>
    <row r="121" spans="1:13" x14ac:dyDescent="0.25">
      <c r="A121" s="2">
        <v>1</v>
      </c>
      <c r="B121" s="2">
        <v>16500</v>
      </c>
      <c r="C121" s="2">
        <v>1310001</v>
      </c>
      <c r="D121" s="2" t="str">
        <f t="shared" si="1"/>
        <v>1165001310001</v>
      </c>
      <c r="E121" s="2" t="s">
        <v>23</v>
      </c>
      <c r="F121" s="4">
        <v>0</v>
      </c>
      <c r="G121" s="4">
        <v>0</v>
      </c>
      <c r="H121" s="4">
        <v>0</v>
      </c>
      <c r="I121" s="4">
        <v>21319.3</v>
      </c>
      <c r="J121" s="4">
        <v>21319.3</v>
      </c>
      <c r="K121" s="4">
        <v>21319.3</v>
      </c>
      <c r="L121" s="4">
        <v>0</v>
      </c>
      <c r="M121" s="4">
        <v>-21319.3</v>
      </c>
    </row>
    <row r="122" spans="1:13" x14ac:dyDescent="0.25">
      <c r="A122" s="2">
        <v>1</v>
      </c>
      <c r="B122" s="2">
        <v>16500</v>
      </c>
      <c r="C122" s="2">
        <v>1310003</v>
      </c>
      <c r="D122" s="2" t="str">
        <f t="shared" si="1"/>
        <v>1165001310003</v>
      </c>
      <c r="E122" s="2" t="s">
        <v>25</v>
      </c>
      <c r="F122" s="4">
        <v>0</v>
      </c>
      <c r="G122" s="4">
        <v>0</v>
      </c>
      <c r="H122" s="4">
        <v>0</v>
      </c>
      <c r="I122" s="4">
        <v>11438.01</v>
      </c>
      <c r="J122" s="4">
        <v>11438.01</v>
      </c>
      <c r="K122" s="4">
        <v>11438.01</v>
      </c>
      <c r="L122" s="4">
        <v>0</v>
      </c>
      <c r="M122" s="4">
        <v>-11438.01</v>
      </c>
    </row>
    <row r="123" spans="1:13" x14ac:dyDescent="0.25">
      <c r="A123" s="2">
        <v>1</v>
      </c>
      <c r="B123" s="2">
        <v>16500</v>
      </c>
      <c r="C123" s="2">
        <v>1310004</v>
      </c>
      <c r="D123" s="2" t="str">
        <f t="shared" si="1"/>
        <v>1165001310004</v>
      </c>
      <c r="E123" s="2" t="s">
        <v>26</v>
      </c>
      <c r="F123" s="4">
        <v>0</v>
      </c>
      <c r="G123" s="4">
        <v>0</v>
      </c>
      <c r="H123" s="4">
        <v>0</v>
      </c>
      <c r="I123" s="4">
        <v>12238.79</v>
      </c>
      <c r="J123" s="4">
        <v>12238.79</v>
      </c>
      <c r="K123" s="4">
        <v>12238.79</v>
      </c>
      <c r="L123" s="4">
        <v>0</v>
      </c>
      <c r="M123" s="4">
        <v>-12238.79</v>
      </c>
    </row>
    <row r="124" spans="1:13" x14ac:dyDescent="0.25">
      <c r="A124" s="2">
        <v>1</v>
      </c>
      <c r="B124" s="2">
        <v>16500</v>
      </c>
      <c r="C124" s="2">
        <v>1500002</v>
      </c>
      <c r="D124" s="2" t="str">
        <f t="shared" si="1"/>
        <v>1165001500002</v>
      </c>
      <c r="E124" s="2" t="s">
        <v>29</v>
      </c>
      <c r="F124" s="4">
        <v>0</v>
      </c>
      <c r="G124" s="4">
        <v>419.41</v>
      </c>
      <c r="H124" s="4">
        <v>419.41</v>
      </c>
      <c r="I124" s="4">
        <v>419.41</v>
      </c>
      <c r="J124" s="4">
        <v>419.41</v>
      </c>
      <c r="K124" s="4">
        <v>419.41</v>
      </c>
      <c r="L124" s="4">
        <v>0</v>
      </c>
      <c r="M124" s="4">
        <v>0</v>
      </c>
    </row>
    <row r="125" spans="1:13" x14ac:dyDescent="0.25">
      <c r="A125" s="2">
        <v>1</v>
      </c>
      <c r="B125" s="2">
        <v>16500</v>
      </c>
      <c r="C125" s="2">
        <v>1510002</v>
      </c>
      <c r="D125" s="2" t="str">
        <f t="shared" si="1"/>
        <v>1165001510002</v>
      </c>
      <c r="E125" s="2" t="s">
        <v>32</v>
      </c>
      <c r="F125" s="4">
        <v>500</v>
      </c>
      <c r="G125" s="4">
        <v>0</v>
      </c>
      <c r="H125" s="4">
        <v>500</v>
      </c>
      <c r="I125" s="4">
        <v>1027.71</v>
      </c>
      <c r="J125" s="4">
        <v>1027.71</v>
      </c>
      <c r="K125" s="4">
        <v>1027.71</v>
      </c>
      <c r="L125" s="4">
        <v>0</v>
      </c>
      <c r="M125" s="4">
        <v>-527.71</v>
      </c>
    </row>
    <row r="126" spans="1:13" x14ac:dyDescent="0.25">
      <c r="A126" s="2">
        <v>1</v>
      </c>
      <c r="B126" s="2">
        <v>16500</v>
      </c>
      <c r="C126" s="2">
        <v>1600001</v>
      </c>
      <c r="D126" s="2" t="str">
        <f t="shared" si="1"/>
        <v>1165001600001</v>
      </c>
      <c r="E126" s="2" t="s">
        <v>33</v>
      </c>
      <c r="F126" s="4">
        <v>23658.48</v>
      </c>
      <c r="G126" s="4">
        <v>0</v>
      </c>
      <c r="H126" s="4">
        <v>23658.48</v>
      </c>
      <c r="I126" s="4">
        <v>27501.02</v>
      </c>
      <c r="J126" s="4">
        <v>27501.02</v>
      </c>
      <c r="K126" s="4">
        <v>27501.02</v>
      </c>
      <c r="L126" s="4">
        <v>0</v>
      </c>
      <c r="M126" s="4">
        <v>-3842.54</v>
      </c>
    </row>
    <row r="127" spans="1:13" x14ac:dyDescent="0.25">
      <c r="A127" s="2">
        <v>1</v>
      </c>
      <c r="B127" s="2">
        <v>16500</v>
      </c>
      <c r="C127" s="2">
        <v>2160001</v>
      </c>
      <c r="D127" s="2" t="str">
        <f t="shared" si="1"/>
        <v>1165002160001</v>
      </c>
      <c r="E127" s="2" t="s">
        <v>35</v>
      </c>
      <c r="F127" s="4">
        <v>50</v>
      </c>
      <c r="G127" s="4">
        <v>0</v>
      </c>
      <c r="H127" s="4">
        <v>50</v>
      </c>
      <c r="I127" s="4">
        <v>0</v>
      </c>
      <c r="J127" s="4">
        <v>0</v>
      </c>
      <c r="K127" s="4">
        <v>0</v>
      </c>
      <c r="L127" s="4">
        <v>0</v>
      </c>
      <c r="M127" s="4">
        <v>50</v>
      </c>
    </row>
    <row r="128" spans="1:13" x14ac:dyDescent="0.25">
      <c r="A128" s="2">
        <v>1</v>
      </c>
      <c r="B128" s="2">
        <v>16500</v>
      </c>
      <c r="C128" s="2">
        <v>2220001</v>
      </c>
      <c r="D128" s="2" t="str">
        <f t="shared" si="1"/>
        <v>1165002220001</v>
      </c>
      <c r="E128" s="2" t="s">
        <v>39</v>
      </c>
      <c r="F128" s="4">
        <v>150</v>
      </c>
      <c r="G128" s="4">
        <v>0</v>
      </c>
      <c r="H128" s="4">
        <v>150</v>
      </c>
      <c r="I128" s="4">
        <v>0</v>
      </c>
      <c r="J128" s="4">
        <v>0</v>
      </c>
      <c r="K128" s="4">
        <v>0</v>
      </c>
      <c r="L128" s="4">
        <v>0</v>
      </c>
      <c r="M128" s="4">
        <v>150</v>
      </c>
    </row>
    <row r="129" spans="1:13" x14ac:dyDescent="0.25">
      <c r="A129" s="2">
        <v>1</v>
      </c>
      <c r="B129" s="2">
        <v>17100</v>
      </c>
      <c r="C129" s="2">
        <v>1300001</v>
      </c>
      <c r="D129" s="2" t="str">
        <f t="shared" si="1"/>
        <v>1171001300001</v>
      </c>
      <c r="E129" s="2" t="s">
        <v>18</v>
      </c>
      <c r="F129" s="4">
        <v>50272.99</v>
      </c>
      <c r="G129" s="4">
        <v>0</v>
      </c>
      <c r="H129" s="4">
        <v>50272.99</v>
      </c>
      <c r="I129" s="4">
        <v>53836.92</v>
      </c>
      <c r="J129" s="4">
        <v>53836.92</v>
      </c>
      <c r="K129" s="4">
        <v>53836.92</v>
      </c>
      <c r="L129" s="4">
        <v>0</v>
      </c>
      <c r="M129" s="4">
        <v>-3563.93</v>
      </c>
    </row>
    <row r="130" spans="1:13" x14ac:dyDescent="0.25">
      <c r="A130" s="2">
        <v>1</v>
      </c>
      <c r="B130" s="2">
        <v>17100</v>
      </c>
      <c r="C130" s="2">
        <v>1300002</v>
      </c>
      <c r="D130" s="2" t="str">
        <f t="shared" si="1"/>
        <v>1171001300002</v>
      </c>
      <c r="E130" s="2" t="s">
        <v>19</v>
      </c>
      <c r="F130" s="4">
        <v>11196.4</v>
      </c>
      <c r="G130" s="4">
        <v>0</v>
      </c>
      <c r="H130" s="4">
        <v>11196.4</v>
      </c>
      <c r="I130" s="4">
        <v>10261.219999999999</v>
      </c>
      <c r="J130" s="4">
        <v>10261.219999999999</v>
      </c>
      <c r="K130" s="4">
        <v>10261.219999999999</v>
      </c>
      <c r="L130" s="4">
        <v>0</v>
      </c>
      <c r="M130" s="4">
        <v>935.18</v>
      </c>
    </row>
    <row r="131" spans="1:13" x14ac:dyDescent="0.25">
      <c r="A131" s="2">
        <v>1</v>
      </c>
      <c r="B131" s="2">
        <v>17100</v>
      </c>
      <c r="C131" s="2">
        <v>1300101</v>
      </c>
      <c r="D131" s="2" t="str">
        <f t="shared" ref="D131:D194" si="2">_xlfn.CONCAT(A131,B131,C131)</f>
        <v>1171001300101</v>
      </c>
      <c r="E131" s="2" t="s">
        <v>20</v>
      </c>
      <c r="F131" s="4">
        <v>2000</v>
      </c>
      <c r="G131" s="4">
        <v>0</v>
      </c>
      <c r="H131" s="4">
        <v>2000</v>
      </c>
      <c r="I131" s="4">
        <v>1896.76</v>
      </c>
      <c r="J131" s="4">
        <v>1896.76</v>
      </c>
      <c r="K131" s="4">
        <v>1896.76</v>
      </c>
      <c r="L131" s="4">
        <v>0</v>
      </c>
      <c r="M131" s="4">
        <v>103.24</v>
      </c>
    </row>
    <row r="132" spans="1:13" x14ac:dyDescent="0.25">
      <c r="A132" s="2">
        <v>1</v>
      </c>
      <c r="B132" s="2">
        <v>17100</v>
      </c>
      <c r="C132" s="2">
        <v>1300201</v>
      </c>
      <c r="D132" s="2" t="str">
        <f t="shared" si="2"/>
        <v>1171001300201</v>
      </c>
      <c r="E132" s="2" t="s">
        <v>21</v>
      </c>
      <c r="F132" s="4">
        <v>26863.62</v>
      </c>
      <c r="G132" s="4">
        <v>0</v>
      </c>
      <c r="H132" s="4">
        <v>26863.62</v>
      </c>
      <c r="I132" s="4">
        <v>28544.9</v>
      </c>
      <c r="J132" s="4">
        <v>28544.9</v>
      </c>
      <c r="K132" s="4">
        <v>28544.9</v>
      </c>
      <c r="L132" s="4">
        <v>0</v>
      </c>
      <c r="M132" s="4">
        <v>-1681.28</v>
      </c>
    </row>
    <row r="133" spans="1:13" x14ac:dyDescent="0.25">
      <c r="A133" s="2">
        <v>1</v>
      </c>
      <c r="B133" s="2">
        <v>17100</v>
      </c>
      <c r="C133" s="2">
        <v>1300202</v>
      </c>
      <c r="D133" s="2" t="str">
        <f t="shared" si="2"/>
        <v>1171001300202</v>
      </c>
      <c r="E133" s="2" t="s">
        <v>22</v>
      </c>
      <c r="F133" s="4">
        <v>29486.28</v>
      </c>
      <c r="G133" s="4">
        <v>0</v>
      </c>
      <c r="H133" s="4">
        <v>29486.28</v>
      </c>
      <c r="I133" s="4">
        <v>31476.04</v>
      </c>
      <c r="J133" s="4">
        <v>31476.04</v>
      </c>
      <c r="K133" s="4">
        <v>31476.04</v>
      </c>
      <c r="L133" s="4">
        <v>0</v>
      </c>
      <c r="M133" s="4">
        <v>-1989.76</v>
      </c>
    </row>
    <row r="134" spans="1:13" x14ac:dyDescent="0.25">
      <c r="A134" s="2">
        <v>1</v>
      </c>
      <c r="B134" s="2">
        <v>17100</v>
      </c>
      <c r="C134" s="2">
        <v>1310001</v>
      </c>
      <c r="D134" s="2" t="str">
        <f t="shared" si="2"/>
        <v>1171001310001</v>
      </c>
      <c r="E134" s="2" t="s">
        <v>23</v>
      </c>
      <c r="F134" s="4">
        <v>38850.199999999997</v>
      </c>
      <c r="G134" s="4">
        <v>-10600</v>
      </c>
      <c r="H134" s="4">
        <v>28250.2</v>
      </c>
      <c r="I134" s="4">
        <v>14877.65</v>
      </c>
      <c r="J134" s="4">
        <v>14877.65</v>
      </c>
      <c r="K134" s="4">
        <v>14877.65</v>
      </c>
      <c r="L134" s="4">
        <v>0</v>
      </c>
      <c r="M134" s="4">
        <v>13372.55</v>
      </c>
    </row>
    <row r="135" spans="1:13" x14ac:dyDescent="0.25">
      <c r="A135" s="2">
        <v>1</v>
      </c>
      <c r="B135" s="2">
        <v>17100</v>
      </c>
      <c r="C135" s="2">
        <v>1310002</v>
      </c>
      <c r="D135" s="2" t="str">
        <f t="shared" si="2"/>
        <v>1171001310002</v>
      </c>
      <c r="E135" s="2" t="s">
        <v>24</v>
      </c>
      <c r="F135" s="4">
        <v>1453.62</v>
      </c>
      <c r="G135" s="4">
        <v>0</v>
      </c>
      <c r="H135" s="4">
        <v>1453.62</v>
      </c>
      <c r="I135" s="4">
        <v>1087.2</v>
      </c>
      <c r="J135" s="4">
        <v>1087.2</v>
      </c>
      <c r="K135" s="4">
        <v>1087.2</v>
      </c>
      <c r="L135" s="4">
        <v>0</v>
      </c>
      <c r="M135" s="4">
        <v>366.42</v>
      </c>
    </row>
    <row r="136" spans="1:13" x14ac:dyDescent="0.25">
      <c r="A136" s="2">
        <v>1</v>
      </c>
      <c r="B136" s="2">
        <v>17100</v>
      </c>
      <c r="C136" s="2">
        <v>1310003</v>
      </c>
      <c r="D136" s="2" t="str">
        <f t="shared" si="2"/>
        <v>1171001310003</v>
      </c>
      <c r="E136" s="2" t="s">
        <v>25</v>
      </c>
      <c r="F136" s="4">
        <v>21200.2</v>
      </c>
      <c r="G136" s="4">
        <v>-4000</v>
      </c>
      <c r="H136" s="4">
        <v>17200.2</v>
      </c>
      <c r="I136" s="4">
        <v>8553.7999999999993</v>
      </c>
      <c r="J136" s="4">
        <v>8553.7999999999993</v>
      </c>
      <c r="K136" s="4">
        <v>8553.7999999999993</v>
      </c>
      <c r="L136" s="4">
        <v>0</v>
      </c>
      <c r="M136" s="4">
        <v>8646.4</v>
      </c>
    </row>
    <row r="137" spans="1:13" x14ac:dyDescent="0.25">
      <c r="A137" s="2">
        <v>1</v>
      </c>
      <c r="B137" s="2">
        <v>17100</v>
      </c>
      <c r="C137" s="2">
        <v>1310004</v>
      </c>
      <c r="D137" s="2" t="str">
        <f t="shared" si="2"/>
        <v>1171001310004</v>
      </c>
      <c r="E137" s="2" t="s">
        <v>26</v>
      </c>
      <c r="F137" s="4">
        <v>21454.44</v>
      </c>
      <c r="G137" s="4">
        <v>0</v>
      </c>
      <c r="H137" s="4">
        <v>21454.44</v>
      </c>
      <c r="I137" s="4">
        <v>8879.7900000000009</v>
      </c>
      <c r="J137" s="4">
        <v>8879.7900000000009</v>
      </c>
      <c r="K137" s="4">
        <v>8879.7900000000009</v>
      </c>
      <c r="L137" s="4">
        <v>0</v>
      </c>
      <c r="M137" s="4">
        <v>12574.65</v>
      </c>
    </row>
    <row r="138" spans="1:13" x14ac:dyDescent="0.25">
      <c r="A138" s="2">
        <v>1</v>
      </c>
      <c r="B138" s="2">
        <v>17100</v>
      </c>
      <c r="C138" s="2">
        <v>1500002</v>
      </c>
      <c r="D138" s="2" t="str">
        <f t="shared" si="2"/>
        <v>1171001500002</v>
      </c>
      <c r="E138" s="2" t="s">
        <v>29</v>
      </c>
      <c r="F138" s="4">
        <v>2444.16</v>
      </c>
      <c r="G138" s="4">
        <v>2571.79</v>
      </c>
      <c r="H138" s="4">
        <v>5015.95</v>
      </c>
      <c r="I138" s="4">
        <v>4307.2700000000004</v>
      </c>
      <c r="J138" s="4">
        <v>4307.2700000000004</v>
      </c>
      <c r="K138" s="4">
        <v>4307.2700000000004</v>
      </c>
      <c r="L138" s="4">
        <v>0</v>
      </c>
      <c r="M138" s="4">
        <v>708.68</v>
      </c>
    </row>
    <row r="139" spans="1:13" x14ac:dyDescent="0.25">
      <c r="A139" s="2">
        <v>1</v>
      </c>
      <c r="B139" s="2">
        <v>17100</v>
      </c>
      <c r="C139" s="2">
        <v>1500003</v>
      </c>
      <c r="D139" s="2" t="str">
        <f t="shared" si="2"/>
        <v>1171001500003</v>
      </c>
      <c r="E139" s="2" t="s">
        <v>30</v>
      </c>
      <c r="F139" s="4">
        <v>0</v>
      </c>
      <c r="G139" s="4">
        <v>0</v>
      </c>
      <c r="H139" s="4">
        <v>0</v>
      </c>
      <c r="I139" s="4">
        <v>708.68</v>
      </c>
      <c r="J139" s="4">
        <v>708.68</v>
      </c>
      <c r="K139" s="4">
        <v>708.68</v>
      </c>
      <c r="L139" s="4">
        <v>0</v>
      </c>
      <c r="M139" s="4">
        <v>-708.68</v>
      </c>
    </row>
    <row r="140" spans="1:13" x14ac:dyDescent="0.25">
      <c r="A140" s="2">
        <v>1</v>
      </c>
      <c r="B140" s="2">
        <v>17100</v>
      </c>
      <c r="C140" s="2">
        <v>1510002</v>
      </c>
      <c r="D140" s="2" t="str">
        <f t="shared" si="2"/>
        <v>1171001510002</v>
      </c>
      <c r="E140" s="2" t="s">
        <v>32</v>
      </c>
      <c r="F140" s="4">
        <v>1000</v>
      </c>
      <c r="G140" s="4">
        <v>0</v>
      </c>
      <c r="H140" s="4">
        <v>1000</v>
      </c>
      <c r="I140" s="4">
        <v>0</v>
      </c>
      <c r="J140" s="4">
        <v>0</v>
      </c>
      <c r="K140" s="4">
        <v>0</v>
      </c>
      <c r="L140" s="4">
        <v>0</v>
      </c>
      <c r="M140" s="4">
        <v>1000</v>
      </c>
    </row>
    <row r="141" spans="1:13" x14ac:dyDescent="0.25">
      <c r="A141" s="2">
        <v>1</v>
      </c>
      <c r="B141" s="2">
        <v>17100</v>
      </c>
      <c r="C141" s="2">
        <v>1600001</v>
      </c>
      <c r="D141" s="2" t="str">
        <f t="shared" si="2"/>
        <v>1171001600001</v>
      </c>
      <c r="E141" s="2" t="s">
        <v>33</v>
      </c>
      <c r="F141" s="4">
        <v>64127.76</v>
      </c>
      <c r="G141" s="4">
        <v>-15264.19</v>
      </c>
      <c r="H141" s="4">
        <v>48863.57</v>
      </c>
      <c r="I141" s="4">
        <v>54683.49</v>
      </c>
      <c r="J141" s="4">
        <v>54683.49</v>
      </c>
      <c r="K141" s="4">
        <v>54683.49</v>
      </c>
      <c r="L141" s="4">
        <v>0</v>
      </c>
      <c r="M141" s="4">
        <v>-5819.92</v>
      </c>
    </row>
    <row r="142" spans="1:13" x14ac:dyDescent="0.25">
      <c r="A142" s="2">
        <v>1</v>
      </c>
      <c r="B142" s="2">
        <v>17100</v>
      </c>
      <c r="C142" s="2">
        <v>2160001</v>
      </c>
      <c r="D142" s="2" t="str">
        <f t="shared" si="2"/>
        <v>1171002160001</v>
      </c>
      <c r="E142" s="2" t="s">
        <v>35</v>
      </c>
      <c r="F142" s="4">
        <v>50</v>
      </c>
      <c r="G142" s="4">
        <v>0</v>
      </c>
      <c r="H142" s="4">
        <v>50</v>
      </c>
      <c r="I142" s="4">
        <v>0</v>
      </c>
      <c r="J142" s="4">
        <v>0</v>
      </c>
      <c r="K142" s="4">
        <v>0</v>
      </c>
      <c r="L142" s="4">
        <v>0</v>
      </c>
      <c r="M142" s="4">
        <v>50</v>
      </c>
    </row>
    <row r="143" spans="1:13" x14ac:dyDescent="0.25">
      <c r="A143" s="2">
        <v>1</v>
      </c>
      <c r="B143" s="2">
        <v>17100</v>
      </c>
      <c r="C143" s="2">
        <v>2220001</v>
      </c>
      <c r="D143" s="2" t="str">
        <f t="shared" si="2"/>
        <v>1171002220001</v>
      </c>
      <c r="E143" s="2" t="s">
        <v>39</v>
      </c>
      <c r="F143" s="4">
        <v>1000</v>
      </c>
      <c r="G143" s="4">
        <v>0</v>
      </c>
      <c r="H143" s="4">
        <v>1000</v>
      </c>
      <c r="I143" s="4">
        <v>188.89</v>
      </c>
      <c r="J143" s="4">
        <v>102.56</v>
      </c>
      <c r="K143" s="4">
        <v>102.56</v>
      </c>
      <c r="L143" s="4">
        <v>0</v>
      </c>
      <c r="M143" s="4">
        <v>897.44</v>
      </c>
    </row>
    <row r="144" spans="1:13" x14ac:dyDescent="0.25">
      <c r="A144" s="2">
        <v>1</v>
      </c>
      <c r="B144" s="2">
        <v>23100</v>
      </c>
      <c r="C144" s="2">
        <v>1200301</v>
      </c>
      <c r="D144" s="2" t="str">
        <f t="shared" si="2"/>
        <v>1231001200301</v>
      </c>
      <c r="E144" s="2" t="s">
        <v>13</v>
      </c>
      <c r="F144" s="4">
        <v>5711.39</v>
      </c>
      <c r="G144" s="4">
        <v>0</v>
      </c>
      <c r="H144" s="4">
        <v>5711.39</v>
      </c>
      <c r="I144" s="4">
        <v>5833.15</v>
      </c>
      <c r="J144" s="4">
        <v>5833.15</v>
      </c>
      <c r="K144" s="4">
        <v>5833.15</v>
      </c>
      <c r="L144" s="4">
        <v>0</v>
      </c>
      <c r="M144" s="4">
        <v>-121.76</v>
      </c>
    </row>
    <row r="145" spans="1:13" x14ac:dyDescent="0.25">
      <c r="A145" s="2">
        <v>1</v>
      </c>
      <c r="B145" s="2">
        <v>23100</v>
      </c>
      <c r="C145" s="2">
        <v>1210001</v>
      </c>
      <c r="D145" s="2" t="str">
        <f t="shared" si="2"/>
        <v>1231001210001</v>
      </c>
      <c r="E145" s="2" t="s">
        <v>16</v>
      </c>
      <c r="F145" s="4">
        <v>3194.8</v>
      </c>
      <c r="G145" s="4">
        <v>0</v>
      </c>
      <c r="H145" s="4">
        <v>3194.8</v>
      </c>
      <c r="I145" s="4">
        <v>3259.74</v>
      </c>
      <c r="J145" s="4">
        <v>3259.74</v>
      </c>
      <c r="K145" s="4">
        <v>3259.74</v>
      </c>
      <c r="L145" s="4">
        <v>0</v>
      </c>
      <c r="M145" s="4">
        <v>-64.94</v>
      </c>
    </row>
    <row r="146" spans="1:13" x14ac:dyDescent="0.25">
      <c r="A146" s="2">
        <v>1</v>
      </c>
      <c r="B146" s="2">
        <v>23100</v>
      </c>
      <c r="C146" s="2">
        <v>1210101</v>
      </c>
      <c r="D146" s="2" t="str">
        <f t="shared" si="2"/>
        <v>1231001210101</v>
      </c>
      <c r="E146" s="2" t="s">
        <v>17</v>
      </c>
      <c r="F146" s="4">
        <v>2481.7800000000002</v>
      </c>
      <c r="G146" s="4">
        <v>0</v>
      </c>
      <c r="H146" s="4">
        <v>2481.7800000000002</v>
      </c>
      <c r="I146" s="4">
        <v>2532.66</v>
      </c>
      <c r="J146" s="4">
        <v>2532.66</v>
      </c>
      <c r="K146" s="4">
        <v>2532.66</v>
      </c>
      <c r="L146" s="4">
        <v>0</v>
      </c>
      <c r="M146" s="4">
        <v>-50.88</v>
      </c>
    </row>
    <row r="147" spans="1:13" x14ac:dyDescent="0.25">
      <c r="A147" s="2">
        <v>1</v>
      </c>
      <c r="B147" s="2">
        <v>23100</v>
      </c>
      <c r="C147" s="2">
        <v>1300001</v>
      </c>
      <c r="D147" s="2" t="str">
        <f t="shared" si="2"/>
        <v>1231001300001</v>
      </c>
      <c r="E147" s="2" t="s">
        <v>18</v>
      </c>
      <c r="F147" s="4">
        <v>0</v>
      </c>
      <c r="G147" s="4">
        <v>0</v>
      </c>
      <c r="H147" s="4">
        <v>0</v>
      </c>
      <c r="I147" s="4">
        <v>8380.94</v>
      </c>
      <c r="J147" s="4">
        <v>8380.94</v>
      </c>
      <c r="K147" s="4">
        <v>8380.94</v>
      </c>
      <c r="L147" s="4">
        <v>0</v>
      </c>
      <c r="M147" s="4">
        <v>-8380.94</v>
      </c>
    </row>
    <row r="148" spans="1:13" x14ac:dyDescent="0.25">
      <c r="A148" s="2">
        <v>1</v>
      </c>
      <c r="B148" s="2">
        <v>23100</v>
      </c>
      <c r="C148" s="2">
        <v>1300002</v>
      </c>
      <c r="D148" s="2" t="str">
        <f t="shared" si="2"/>
        <v>1231001300002</v>
      </c>
      <c r="E148" s="2" t="s">
        <v>19</v>
      </c>
      <c r="F148" s="4">
        <v>0</v>
      </c>
      <c r="G148" s="4">
        <v>0</v>
      </c>
      <c r="H148" s="4">
        <v>0</v>
      </c>
      <c r="I148" s="4">
        <v>1075.74</v>
      </c>
      <c r="J148" s="4">
        <v>1075.74</v>
      </c>
      <c r="K148" s="4">
        <v>1075.74</v>
      </c>
      <c r="L148" s="4">
        <v>0</v>
      </c>
      <c r="M148" s="4">
        <v>-1075.74</v>
      </c>
    </row>
    <row r="149" spans="1:13" x14ac:dyDescent="0.25">
      <c r="A149" s="2">
        <v>1</v>
      </c>
      <c r="B149" s="2">
        <v>23100</v>
      </c>
      <c r="C149" s="2">
        <v>1300201</v>
      </c>
      <c r="D149" s="2" t="str">
        <f t="shared" si="2"/>
        <v>1231001300201</v>
      </c>
      <c r="E149" s="2" t="s">
        <v>21</v>
      </c>
      <c r="F149" s="4">
        <v>0</v>
      </c>
      <c r="G149" s="4">
        <v>0</v>
      </c>
      <c r="H149" s="4">
        <v>0</v>
      </c>
      <c r="I149" s="4">
        <v>4634.3599999999997</v>
      </c>
      <c r="J149" s="4">
        <v>4634.3599999999997</v>
      </c>
      <c r="K149" s="4">
        <v>4634.3599999999997</v>
      </c>
      <c r="L149" s="4">
        <v>0</v>
      </c>
      <c r="M149" s="4">
        <v>-4634.3599999999997</v>
      </c>
    </row>
    <row r="150" spans="1:13" x14ac:dyDescent="0.25">
      <c r="A150" s="2">
        <v>1</v>
      </c>
      <c r="B150" s="2">
        <v>23100</v>
      </c>
      <c r="C150" s="2">
        <v>1300202</v>
      </c>
      <c r="D150" s="2" t="str">
        <f t="shared" si="2"/>
        <v>1231001300202</v>
      </c>
      <c r="E150" s="2" t="s">
        <v>22</v>
      </c>
      <c r="F150" s="4">
        <v>0</v>
      </c>
      <c r="G150" s="4">
        <v>0</v>
      </c>
      <c r="H150" s="4">
        <v>0</v>
      </c>
      <c r="I150" s="4">
        <v>3973.78</v>
      </c>
      <c r="J150" s="4">
        <v>3973.78</v>
      </c>
      <c r="K150" s="4">
        <v>3973.78</v>
      </c>
      <c r="L150" s="4">
        <v>0</v>
      </c>
      <c r="M150" s="4">
        <v>-3973.78</v>
      </c>
    </row>
    <row r="151" spans="1:13" x14ac:dyDescent="0.25">
      <c r="A151" s="2">
        <v>1</v>
      </c>
      <c r="B151" s="2">
        <v>23100</v>
      </c>
      <c r="C151" s="2">
        <v>1310001</v>
      </c>
      <c r="D151" s="2" t="str">
        <f t="shared" si="2"/>
        <v>1231001310001</v>
      </c>
      <c r="E151" s="2" t="s">
        <v>23</v>
      </c>
      <c r="F151" s="4">
        <v>14915.02</v>
      </c>
      <c r="G151" s="4">
        <v>0</v>
      </c>
      <c r="H151" s="4">
        <v>14915.02</v>
      </c>
      <c r="I151" s="4">
        <v>9724.2900000000009</v>
      </c>
      <c r="J151" s="4">
        <v>9724.2900000000009</v>
      </c>
      <c r="K151" s="4">
        <v>9724.2900000000009</v>
      </c>
      <c r="L151" s="4">
        <v>0</v>
      </c>
      <c r="M151" s="4">
        <v>5190.7299999999996</v>
      </c>
    </row>
    <row r="152" spans="1:13" x14ac:dyDescent="0.25">
      <c r="A152" s="2">
        <v>1</v>
      </c>
      <c r="B152" s="2">
        <v>23100</v>
      </c>
      <c r="C152" s="2">
        <v>1310002</v>
      </c>
      <c r="D152" s="2" t="str">
        <f t="shared" si="2"/>
        <v>1231001310002</v>
      </c>
      <c r="E152" s="2" t="s">
        <v>24</v>
      </c>
      <c r="F152" s="4">
        <v>2071.09</v>
      </c>
      <c r="G152" s="4">
        <v>0</v>
      </c>
      <c r="H152" s="4">
        <v>2071.09</v>
      </c>
      <c r="I152" s="4">
        <v>1316.38</v>
      </c>
      <c r="J152" s="4">
        <v>1316.38</v>
      </c>
      <c r="K152" s="4">
        <v>1316.38</v>
      </c>
      <c r="L152" s="4">
        <v>0</v>
      </c>
      <c r="M152" s="4">
        <v>754.71</v>
      </c>
    </row>
    <row r="153" spans="1:13" x14ac:dyDescent="0.25">
      <c r="A153" s="2">
        <v>1</v>
      </c>
      <c r="B153" s="2">
        <v>23100</v>
      </c>
      <c r="C153" s="2">
        <v>1310003</v>
      </c>
      <c r="D153" s="2" t="str">
        <f t="shared" si="2"/>
        <v>1231001310003</v>
      </c>
      <c r="E153" s="2" t="s">
        <v>25</v>
      </c>
      <c r="F153" s="4">
        <v>8251.32</v>
      </c>
      <c r="G153" s="4">
        <v>0</v>
      </c>
      <c r="H153" s="4">
        <v>8251.32</v>
      </c>
      <c r="I153" s="4">
        <v>5330.43</v>
      </c>
      <c r="J153" s="4">
        <v>5330.43</v>
      </c>
      <c r="K153" s="4">
        <v>5330.43</v>
      </c>
      <c r="L153" s="4">
        <v>0</v>
      </c>
      <c r="M153" s="4">
        <v>2920.89</v>
      </c>
    </row>
    <row r="154" spans="1:13" x14ac:dyDescent="0.25">
      <c r="A154" s="2">
        <v>1</v>
      </c>
      <c r="B154" s="2">
        <v>23100</v>
      </c>
      <c r="C154" s="2">
        <v>1310004</v>
      </c>
      <c r="D154" s="2" t="str">
        <f t="shared" si="2"/>
        <v>1231001310004</v>
      </c>
      <c r="E154" s="2" t="s">
        <v>26</v>
      </c>
      <c r="F154" s="4">
        <v>8005.34</v>
      </c>
      <c r="G154" s="4">
        <v>0</v>
      </c>
      <c r="H154" s="4">
        <v>8005.34</v>
      </c>
      <c r="I154" s="4">
        <v>5171.3999999999996</v>
      </c>
      <c r="J154" s="4">
        <v>5171.3999999999996</v>
      </c>
      <c r="K154" s="4">
        <v>5171.3999999999996</v>
      </c>
      <c r="L154" s="4">
        <v>0</v>
      </c>
      <c r="M154" s="4">
        <v>2833.94</v>
      </c>
    </row>
    <row r="155" spans="1:13" x14ac:dyDescent="0.25">
      <c r="A155" s="2">
        <v>1</v>
      </c>
      <c r="B155" s="2">
        <v>23100</v>
      </c>
      <c r="C155" s="2">
        <v>1500001</v>
      </c>
      <c r="D155" s="2" t="str">
        <f t="shared" si="2"/>
        <v>1231001500001</v>
      </c>
      <c r="E155" s="2" t="s">
        <v>28</v>
      </c>
      <c r="F155" s="4">
        <v>0</v>
      </c>
      <c r="G155" s="4">
        <v>335.61</v>
      </c>
      <c r="H155" s="4">
        <v>335.61</v>
      </c>
      <c r="I155" s="4">
        <v>0</v>
      </c>
      <c r="J155" s="4">
        <v>0</v>
      </c>
      <c r="K155" s="4">
        <v>0</v>
      </c>
      <c r="L155" s="4">
        <v>0</v>
      </c>
      <c r="M155" s="4">
        <v>335.61</v>
      </c>
    </row>
    <row r="156" spans="1:13" x14ac:dyDescent="0.25">
      <c r="A156" s="2">
        <v>1</v>
      </c>
      <c r="B156" s="2">
        <v>23100</v>
      </c>
      <c r="C156" s="2">
        <v>1500002</v>
      </c>
      <c r="D156" s="2" t="str">
        <f t="shared" si="2"/>
        <v>1231001500002</v>
      </c>
      <c r="E156" s="2" t="s">
        <v>29</v>
      </c>
      <c r="F156" s="4">
        <v>0</v>
      </c>
      <c r="G156" s="4">
        <v>0</v>
      </c>
      <c r="H156" s="4">
        <v>0</v>
      </c>
      <c r="I156" s="4">
        <v>83.88</v>
      </c>
      <c r="J156" s="4">
        <v>83.88</v>
      </c>
      <c r="K156" s="4">
        <v>83.88</v>
      </c>
      <c r="L156" s="4">
        <v>0</v>
      </c>
      <c r="M156" s="4">
        <v>-83.88</v>
      </c>
    </row>
    <row r="157" spans="1:13" x14ac:dyDescent="0.25">
      <c r="A157" s="2">
        <v>1</v>
      </c>
      <c r="B157" s="2">
        <v>23100</v>
      </c>
      <c r="C157" s="2">
        <v>1500003</v>
      </c>
      <c r="D157" s="2" t="str">
        <f t="shared" si="2"/>
        <v>1231001500003</v>
      </c>
      <c r="E157" s="2" t="s">
        <v>30</v>
      </c>
      <c r="F157" s="4">
        <v>0</v>
      </c>
      <c r="G157" s="4">
        <v>0</v>
      </c>
      <c r="H157" s="4">
        <v>0</v>
      </c>
      <c r="I157" s="4">
        <v>251.42</v>
      </c>
      <c r="J157" s="4">
        <v>251.42</v>
      </c>
      <c r="K157" s="4">
        <v>251.42</v>
      </c>
      <c r="L157" s="4">
        <v>0</v>
      </c>
      <c r="M157" s="4">
        <v>-251.42</v>
      </c>
    </row>
    <row r="158" spans="1:13" x14ac:dyDescent="0.25">
      <c r="A158" s="2">
        <v>1</v>
      </c>
      <c r="B158" s="2">
        <v>23100</v>
      </c>
      <c r="C158" s="2">
        <v>1600001</v>
      </c>
      <c r="D158" s="2" t="str">
        <f t="shared" si="2"/>
        <v>1231001600001</v>
      </c>
      <c r="E158" s="2" t="s">
        <v>33</v>
      </c>
      <c r="F158" s="4">
        <v>14061.8</v>
      </c>
      <c r="G158" s="4">
        <v>0</v>
      </c>
      <c r="H158" s="4">
        <v>14061.8</v>
      </c>
      <c r="I158" s="4">
        <v>14067.82</v>
      </c>
      <c r="J158" s="4">
        <v>14067.82</v>
      </c>
      <c r="K158" s="4">
        <v>14067.82</v>
      </c>
      <c r="L158" s="4">
        <v>0</v>
      </c>
      <c r="M158" s="4">
        <v>-6.02</v>
      </c>
    </row>
    <row r="159" spans="1:13" x14ac:dyDescent="0.25">
      <c r="A159" s="2">
        <v>1</v>
      </c>
      <c r="B159" s="2">
        <v>23100</v>
      </c>
      <c r="C159" s="2">
        <v>2060001</v>
      </c>
      <c r="D159" s="2" t="str">
        <f t="shared" si="2"/>
        <v>1231002060001</v>
      </c>
      <c r="E159" s="2" t="s">
        <v>34</v>
      </c>
      <c r="F159" s="4">
        <v>290.39999999999998</v>
      </c>
      <c r="G159" s="4">
        <v>0</v>
      </c>
      <c r="H159" s="4">
        <v>290.39999999999998</v>
      </c>
      <c r="I159" s="4">
        <v>290.39999999999998</v>
      </c>
      <c r="J159" s="4">
        <v>242</v>
      </c>
      <c r="K159" s="4">
        <v>242</v>
      </c>
      <c r="L159" s="4">
        <v>0</v>
      </c>
      <c r="M159" s="4">
        <v>48.4</v>
      </c>
    </row>
    <row r="160" spans="1:13" x14ac:dyDescent="0.25">
      <c r="A160" s="2">
        <v>1</v>
      </c>
      <c r="B160" s="2">
        <v>23100</v>
      </c>
      <c r="C160" s="2">
        <v>2160001</v>
      </c>
      <c r="D160" s="2" t="str">
        <f t="shared" si="2"/>
        <v>1231002160001</v>
      </c>
      <c r="E160" s="2" t="s">
        <v>35</v>
      </c>
      <c r="F160" s="4">
        <v>100</v>
      </c>
      <c r="G160" s="4">
        <v>0</v>
      </c>
      <c r="H160" s="4">
        <v>100</v>
      </c>
      <c r="I160" s="4">
        <v>0</v>
      </c>
      <c r="J160" s="4">
        <v>0</v>
      </c>
      <c r="K160" s="4">
        <v>0</v>
      </c>
      <c r="L160" s="4">
        <v>0</v>
      </c>
      <c r="M160" s="4">
        <v>100</v>
      </c>
    </row>
    <row r="161" spans="1:13" x14ac:dyDescent="0.25">
      <c r="A161" s="2">
        <v>1</v>
      </c>
      <c r="B161" s="2">
        <v>23100</v>
      </c>
      <c r="C161" s="2">
        <v>2160002</v>
      </c>
      <c r="D161" s="2" t="str">
        <f t="shared" si="2"/>
        <v>1231002160002</v>
      </c>
      <c r="E161" s="2" t="s">
        <v>36</v>
      </c>
      <c r="F161" s="4">
        <v>100</v>
      </c>
      <c r="G161" s="4">
        <v>0</v>
      </c>
      <c r="H161" s="4">
        <v>100</v>
      </c>
      <c r="I161" s="4">
        <v>0</v>
      </c>
      <c r="J161" s="4">
        <v>0</v>
      </c>
      <c r="K161" s="4">
        <v>0</v>
      </c>
      <c r="L161" s="4">
        <v>0</v>
      </c>
      <c r="M161" s="4">
        <v>100</v>
      </c>
    </row>
    <row r="162" spans="1:13" x14ac:dyDescent="0.25">
      <c r="A162" s="2">
        <v>1</v>
      </c>
      <c r="B162" s="2">
        <v>23100</v>
      </c>
      <c r="C162" s="2">
        <v>2200001</v>
      </c>
      <c r="D162" s="2" t="str">
        <f t="shared" si="2"/>
        <v>1231002200001</v>
      </c>
      <c r="E162" s="2" t="s">
        <v>37</v>
      </c>
      <c r="F162" s="4">
        <v>0</v>
      </c>
      <c r="G162" s="4">
        <v>0</v>
      </c>
      <c r="H162" s="4">
        <v>0</v>
      </c>
      <c r="I162" s="4">
        <v>56.77</v>
      </c>
      <c r="J162" s="4">
        <v>56.77</v>
      </c>
      <c r="K162" s="4">
        <v>56.77</v>
      </c>
      <c r="L162" s="4">
        <v>0</v>
      </c>
      <c r="M162" s="4">
        <v>-56.77</v>
      </c>
    </row>
    <row r="163" spans="1:13" x14ac:dyDescent="0.25">
      <c r="A163" s="2">
        <v>1</v>
      </c>
      <c r="B163" s="2">
        <v>23100</v>
      </c>
      <c r="C163" s="2">
        <v>2200010</v>
      </c>
      <c r="D163" s="2" t="str">
        <f t="shared" si="2"/>
        <v>1231002200010</v>
      </c>
      <c r="E163" s="2" t="s">
        <v>38</v>
      </c>
      <c r="F163" s="4">
        <v>500</v>
      </c>
      <c r="G163" s="4">
        <v>0</v>
      </c>
      <c r="H163" s="4">
        <v>500</v>
      </c>
      <c r="I163" s="4">
        <v>734.62</v>
      </c>
      <c r="J163" s="4">
        <v>378.02</v>
      </c>
      <c r="K163" s="4">
        <v>378.02</v>
      </c>
      <c r="L163" s="4">
        <v>0</v>
      </c>
      <c r="M163" s="4">
        <v>121.98</v>
      </c>
    </row>
    <row r="164" spans="1:13" x14ac:dyDescent="0.25">
      <c r="A164" s="2">
        <v>1</v>
      </c>
      <c r="B164" s="2">
        <v>23100</v>
      </c>
      <c r="C164" s="2">
        <v>2220001</v>
      </c>
      <c r="D164" s="2" t="str">
        <f t="shared" si="2"/>
        <v>1231002220001</v>
      </c>
      <c r="E164" s="2" t="s">
        <v>39</v>
      </c>
      <c r="F164" s="4">
        <v>750</v>
      </c>
      <c r="G164" s="4">
        <v>0</v>
      </c>
      <c r="H164" s="4">
        <v>750</v>
      </c>
      <c r="I164" s="4">
        <v>1298.47</v>
      </c>
      <c r="J164" s="4">
        <v>740.23</v>
      </c>
      <c r="K164" s="4">
        <v>740.23</v>
      </c>
      <c r="L164" s="4">
        <v>0</v>
      </c>
      <c r="M164" s="4">
        <v>9.77</v>
      </c>
    </row>
    <row r="165" spans="1:13" x14ac:dyDescent="0.25">
      <c r="A165" s="2">
        <v>1</v>
      </c>
      <c r="B165" s="2">
        <v>23103</v>
      </c>
      <c r="C165" s="2">
        <v>1300001</v>
      </c>
      <c r="D165" s="2" t="str">
        <f t="shared" si="2"/>
        <v>1231031300001</v>
      </c>
      <c r="E165" s="2" t="s">
        <v>18</v>
      </c>
      <c r="F165" s="4">
        <v>30241.65</v>
      </c>
      <c r="G165" s="4">
        <v>0</v>
      </c>
      <c r="H165" s="4">
        <v>30241.65</v>
      </c>
      <c r="I165" s="4">
        <v>37104.629999999997</v>
      </c>
      <c r="J165" s="4">
        <v>37104.629999999997</v>
      </c>
      <c r="K165" s="4">
        <v>37104.629999999997</v>
      </c>
      <c r="L165" s="4">
        <v>0</v>
      </c>
      <c r="M165" s="4">
        <v>-6862.98</v>
      </c>
    </row>
    <row r="166" spans="1:13" x14ac:dyDescent="0.25">
      <c r="A166" s="2">
        <v>1</v>
      </c>
      <c r="B166" s="2">
        <v>23103</v>
      </c>
      <c r="C166" s="2">
        <v>1300002</v>
      </c>
      <c r="D166" s="2" t="str">
        <f t="shared" si="2"/>
        <v>1231031300002</v>
      </c>
      <c r="E166" s="2" t="s">
        <v>19</v>
      </c>
      <c r="F166" s="4">
        <v>7164.42</v>
      </c>
      <c r="G166" s="4">
        <v>0</v>
      </c>
      <c r="H166" s="4">
        <v>7164.42</v>
      </c>
      <c r="I166" s="4">
        <v>7728.78</v>
      </c>
      <c r="J166" s="4">
        <v>7728.78</v>
      </c>
      <c r="K166" s="4">
        <v>7728.78</v>
      </c>
      <c r="L166" s="4">
        <v>0</v>
      </c>
      <c r="M166" s="4">
        <v>-564.36</v>
      </c>
    </row>
    <row r="167" spans="1:13" x14ac:dyDescent="0.25">
      <c r="A167" s="2">
        <v>1</v>
      </c>
      <c r="B167" s="2">
        <v>23103</v>
      </c>
      <c r="C167" s="2">
        <v>1300201</v>
      </c>
      <c r="D167" s="2" t="str">
        <f t="shared" si="2"/>
        <v>1231031300201</v>
      </c>
      <c r="E167" s="2" t="s">
        <v>21</v>
      </c>
      <c r="F167" s="4">
        <v>16963.240000000002</v>
      </c>
      <c r="G167" s="4">
        <v>0</v>
      </c>
      <c r="H167" s="4">
        <v>16963.240000000002</v>
      </c>
      <c r="I167" s="4">
        <v>20444.759999999998</v>
      </c>
      <c r="J167" s="4">
        <v>20444.759999999998</v>
      </c>
      <c r="K167" s="4">
        <v>20444.759999999998</v>
      </c>
      <c r="L167" s="4">
        <v>0</v>
      </c>
      <c r="M167" s="4">
        <v>-3481.52</v>
      </c>
    </row>
    <row r="168" spans="1:13" x14ac:dyDescent="0.25">
      <c r="A168" s="2">
        <v>1</v>
      </c>
      <c r="B168" s="2">
        <v>23103</v>
      </c>
      <c r="C168" s="2">
        <v>1300202</v>
      </c>
      <c r="D168" s="2" t="str">
        <f t="shared" si="2"/>
        <v>1231031300202</v>
      </c>
      <c r="E168" s="2" t="s">
        <v>22</v>
      </c>
      <c r="F168" s="4">
        <v>15743.56</v>
      </c>
      <c r="G168" s="4">
        <v>0</v>
      </c>
      <c r="H168" s="4">
        <v>15743.56</v>
      </c>
      <c r="I168" s="4">
        <v>18728.71</v>
      </c>
      <c r="J168" s="4">
        <v>18728.71</v>
      </c>
      <c r="K168" s="4">
        <v>18728.71</v>
      </c>
      <c r="L168" s="4">
        <v>0</v>
      </c>
      <c r="M168" s="4">
        <v>-2985.15</v>
      </c>
    </row>
    <row r="169" spans="1:13" x14ac:dyDescent="0.25">
      <c r="A169" s="2">
        <v>1</v>
      </c>
      <c r="B169" s="2">
        <v>23103</v>
      </c>
      <c r="C169" s="2">
        <v>1310001</v>
      </c>
      <c r="D169" s="2" t="str">
        <f t="shared" si="2"/>
        <v>1231031310001</v>
      </c>
      <c r="E169" s="2" t="s">
        <v>23</v>
      </c>
      <c r="F169" s="4">
        <v>14915.02</v>
      </c>
      <c r="G169" s="4">
        <v>0</v>
      </c>
      <c r="H169" s="4">
        <v>14915.02</v>
      </c>
      <c r="I169" s="4">
        <v>9084.41</v>
      </c>
      <c r="J169" s="4">
        <v>9084.41</v>
      </c>
      <c r="K169" s="4">
        <v>9084.41</v>
      </c>
      <c r="L169" s="4">
        <v>0</v>
      </c>
      <c r="M169" s="4">
        <v>5830.61</v>
      </c>
    </row>
    <row r="170" spans="1:13" x14ac:dyDescent="0.25">
      <c r="A170" s="2">
        <v>1</v>
      </c>
      <c r="B170" s="2">
        <v>23103</v>
      </c>
      <c r="C170" s="2">
        <v>1310002</v>
      </c>
      <c r="D170" s="2" t="str">
        <f t="shared" si="2"/>
        <v>1231031310002</v>
      </c>
      <c r="E170" s="2" t="s">
        <v>24</v>
      </c>
      <c r="F170" s="4">
        <v>1083.1199999999999</v>
      </c>
      <c r="G170" s="4">
        <v>0</v>
      </c>
      <c r="H170" s="4">
        <v>1083.1199999999999</v>
      </c>
      <c r="I170" s="4">
        <v>242.64</v>
      </c>
      <c r="J170" s="4">
        <v>242.64</v>
      </c>
      <c r="K170" s="4">
        <v>242.64</v>
      </c>
      <c r="L170" s="4">
        <v>0</v>
      </c>
      <c r="M170" s="4">
        <v>840.48</v>
      </c>
    </row>
    <row r="171" spans="1:13" x14ac:dyDescent="0.25">
      <c r="A171" s="2">
        <v>1</v>
      </c>
      <c r="B171" s="2">
        <v>23103</v>
      </c>
      <c r="C171" s="2">
        <v>1310003</v>
      </c>
      <c r="D171" s="2" t="str">
        <f t="shared" si="2"/>
        <v>1231031310003</v>
      </c>
      <c r="E171" s="2" t="s">
        <v>25</v>
      </c>
      <c r="F171" s="4">
        <v>7116.2</v>
      </c>
      <c r="G171" s="4">
        <v>0</v>
      </c>
      <c r="H171" s="4">
        <v>7116.2</v>
      </c>
      <c r="I171" s="4">
        <v>4399.1000000000004</v>
      </c>
      <c r="J171" s="4">
        <v>4399.1000000000004</v>
      </c>
      <c r="K171" s="4">
        <v>4399.1000000000004</v>
      </c>
      <c r="L171" s="4">
        <v>0</v>
      </c>
      <c r="M171" s="4">
        <v>2717.1</v>
      </c>
    </row>
    <row r="172" spans="1:13" x14ac:dyDescent="0.25">
      <c r="A172" s="2">
        <v>1</v>
      </c>
      <c r="B172" s="2">
        <v>23103</v>
      </c>
      <c r="C172" s="2">
        <v>1310004</v>
      </c>
      <c r="D172" s="2" t="str">
        <f t="shared" si="2"/>
        <v>1231031310004</v>
      </c>
      <c r="E172" s="2" t="s">
        <v>26</v>
      </c>
      <c r="F172" s="4">
        <v>6084.12</v>
      </c>
      <c r="G172" s="4">
        <v>0</v>
      </c>
      <c r="H172" s="4">
        <v>6084.12</v>
      </c>
      <c r="I172" s="4">
        <v>3728.63</v>
      </c>
      <c r="J172" s="4">
        <v>3728.63</v>
      </c>
      <c r="K172" s="4">
        <v>3728.63</v>
      </c>
      <c r="L172" s="4">
        <v>0</v>
      </c>
      <c r="M172" s="4">
        <v>2355.4899999999998</v>
      </c>
    </row>
    <row r="173" spans="1:13" x14ac:dyDescent="0.25">
      <c r="A173" s="2">
        <v>1</v>
      </c>
      <c r="B173" s="2">
        <v>23103</v>
      </c>
      <c r="C173" s="2">
        <v>1310005</v>
      </c>
      <c r="D173" s="2" t="str">
        <f t="shared" si="2"/>
        <v>1231031310005</v>
      </c>
      <c r="E173" s="2" t="s">
        <v>27</v>
      </c>
      <c r="F173" s="4">
        <v>0</v>
      </c>
      <c r="G173" s="4">
        <v>0</v>
      </c>
      <c r="H173" s="4">
        <v>0</v>
      </c>
      <c r="I173" s="4">
        <v>15.87</v>
      </c>
      <c r="J173" s="4">
        <v>15.87</v>
      </c>
      <c r="K173" s="4">
        <v>15.87</v>
      </c>
      <c r="L173" s="4">
        <v>0</v>
      </c>
      <c r="M173" s="4">
        <v>-15.87</v>
      </c>
    </row>
    <row r="174" spans="1:13" x14ac:dyDescent="0.25">
      <c r="A174" s="2">
        <v>1</v>
      </c>
      <c r="B174" s="2">
        <v>23103</v>
      </c>
      <c r="C174" s="2">
        <v>1500002</v>
      </c>
      <c r="D174" s="2" t="str">
        <f t="shared" si="2"/>
        <v>1231031500002</v>
      </c>
      <c r="E174" s="2" t="s">
        <v>29</v>
      </c>
      <c r="F174" s="4">
        <v>0</v>
      </c>
      <c r="G174" s="4">
        <v>756.47</v>
      </c>
      <c r="H174" s="4">
        <v>756.47</v>
      </c>
      <c r="I174" s="4">
        <v>786.79</v>
      </c>
      <c r="J174" s="4">
        <v>786.79</v>
      </c>
      <c r="K174" s="4">
        <v>786.79</v>
      </c>
      <c r="L174" s="4">
        <v>0</v>
      </c>
      <c r="M174" s="4">
        <v>-30.32</v>
      </c>
    </row>
    <row r="175" spans="1:13" x14ac:dyDescent="0.25">
      <c r="A175" s="2">
        <v>1</v>
      </c>
      <c r="B175" s="2">
        <v>23103</v>
      </c>
      <c r="C175" s="2">
        <v>1600001</v>
      </c>
      <c r="D175" s="2" t="str">
        <f t="shared" si="2"/>
        <v>1231031600001</v>
      </c>
      <c r="E175" s="2" t="s">
        <v>33</v>
      </c>
      <c r="F175" s="4">
        <v>31339.93</v>
      </c>
      <c r="G175" s="4">
        <v>0</v>
      </c>
      <c r="H175" s="4">
        <v>31339.93</v>
      </c>
      <c r="I175" s="4">
        <v>22679.53</v>
      </c>
      <c r="J175" s="4">
        <v>22679.53</v>
      </c>
      <c r="K175" s="4">
        <v>22679.53</v>
      </c>
      <c r="L175" s="4">
        <v>0</v>
      </c>
      <c r="M175" s="4">
        <v>8660.4</v>
      </c>
    </row>
    <row r="176" spans="1:13" x14ac:dyDescent="0.25">
      <c r="A176" s="2">
        <v>1</v>
      </c>
      <c r="B176" s="2">
        <v>23103</v>
      </c>
      <c r="C176" s="2">
        <v>1620001</v>
      </c>
      <c r="D176" s="2" t="str">
        <f t="shared" si="2"/>
        <v>1231031620001</v>
      </c>
      <c r="E176" s="2" t="s">
        <v>45</v>
      </c>
      <c r="F176" s="4">
        <v>100</v>
      </c>
      <c r="G176" s="4">
        <v>0</v>
      </c>
      <c r="H176" s="4">
        <v>100</v>
      </c>
      <c r="I176" s="4">
        <v>0</v>
      </c>
      <c r="J176" s="4">
        <v>0</v>
      </c>
      <c r="K176" s="4">
        <v>0</v>
      </c>
      <c r="L176" s="4">
        <v>0</v>
      </c>
      <c r="M176" s="4">
        <v>100</v>
      </c>
    </row>
    <row r="177" spans="1:13" x14ac:dyDescent="0.25">
      <c r="A177" s="2">
        <v>1</v>
      </c>
      <c r="B177" s="2">
        <v>23103</v>
      </c>
      <c r="C177" s="2">
        <v>2060001</v>
      </c>
      <c r="D177" s="2" t="str">
        <f t="shared" si="2"/>
        <v>1231032060001</v>
      </c>
      <c r="E177" s="2" t="s">
        <v>34</v>
      </c>
      <c r="F177" s="4">
        <v>290.39999999999998</v>
      </c>
      <c r="G177" s="4">
        <v>0</v>
      </c>
      <c r="H177" s="4">
        <v>290.39999999999998</v>
      </c>
      <c r="I177" s="4">
        <v>290.39999999999998</v>
      </c>
      <c r="J177" s="4">
        <v>266.2</v>
      </c>
      <c r="K177" s="4">
        <v>266.2</v>
      </c>
      <c r="L177" s="4">
        <v>0</v>
      </c>
      <c r="M177" s="4">
        <v>24.2</v>
      </c>
    </row>
    <row r="178" spans="1:13" x14ac:dyDescent="0.25">
      <c r="A178" s="2">
        <v>1</v>
      </c>
      <c r="B178" s="2">
        <v>23103</v>
      </c>
      <c r="C178" s="2">
        <v>2160001</v>
      </c>
      <c r="D178" s="2" t="str">
        <f t="shared" si="2"/>
        <v>1231032160001</v>
      </c>
      <c r="E178" s="2" t="s">
        <v>35</v>
      </c>
      <c r="F178" s="4">
        <v>150</v>
      </c>
      <c r="G178" s="4">
        <v>0</v>
      </c>
      <c r="H178" s="4">
        <v>150</v>
      </c>
      <c r="I178" s="4">
        <v>0</v>
      </c>
      <c r="J178" s="4">
        <v>0</v>
      </c>
      <c r="K178" s="4">
        <v>0</v>
      </c>
      <c r="L178" s="4">
        <v>0</v>
      </c>
      <c r="M178" s="4">
        <v>150</v>
      </c>
    </row>
    <row r="179" spans="1:13" x14ac:dyDescent="0.25">
      <c r="A179" s="2">
        <v>1</v>
      </c>
      <c r="B179" s="2">
        <v>23103</v>
      </c>
      <c r="C179" s="2">
        <v>2160002</v>
      </c>
      <c r="D179" s="2" t="str">
        <f t="shared" si="2"/>
        <v>1231032160002</v>
      </c>
      <c r="E179" s="2" t="s">
        <v>36</v>
      </c>
      <c r="F179" s="4">
        <v>150</v>
      </c>
      <c r="G179" s="4">
        <v>0</v>
      </c>
      <c r="H179" s="4">
        <v>150</v>
      </c>
      <c r="I179" s="4">
        <v>0</v>
      </c>
      <c r="J179" s="4">
        <v>0</v>
      </c>
      <c r="K179" s="4">
        <v>0</v>
      </c>
      <c r="L179" s="4">
        <v>0</v>
      </c>
      <c r="M179" s="4">
        <v>150</v>
      </c>
    </row>
    <row r="180" spans="1:13" x14ac:dyDescent="0.25">
      <c r="A180" s="2">
        <v>1</v>
      </c>
      <c r="B180" s="2">
        <v>23103</v>
      </c>
      <c r="C180" s="2">
        <v>2200001</v>
      </c>
      <c r="D180" s="2" t="str">
        <f t="shared" si="2"/>
        <v>1231032200001</v>
      </c>
      <c r="E180" s="2" t="s">
        <v>37</v>
      </c>
      <c r="F180" s="4">
        <v>0</v>
      </c>
      <c r="G180" s="4">
        <v>0</v>
      </c>
      <c r="H180" s="4">
        <v>0</v>
      </c>
      <c r="I180" s="4">
        <v>104.08</v>
      </c>
      <c r="J180" s="4">
        <v>104.08</v>
      </c>
      <c r="K180" s="4">
        <v>104.08</v>
      </c>
      <c r="L180" s="4">
        <v>0</v>
      </c>
      <c r="M180" s="4">
        <v>-104.08</v>
      </c>
    </row>
    <row r="181" spans="1:13" x14ac:dyDescent="0.25">
      <c r="A181" s="2">
        <v>1</v>
      </c>
      <c r="B181" s="2">
        <v>23103</v>
      </c>
      <c r="C181" s="2">
        <v>2200010</v>
      </c>
      <c r="D181" s="2" t="str">
        <f t="shared" si="2"/>
        <v>1231032200010</v>
      </c>
      <c r="E181" s="2" t="s">
        <v>38</v>
      </c>
      <c r="F181" s="4">
        <v>1246.3</v>
      </c>
      <c r="G181" s="4">
        <v>0</v>
      </c>
      <c r="H181" s="4">
        <v>1246.3</v>
      </c>
      <c r="I181" s="4">
        <v>1264.08</v>
      </c>
      <c r="J181" s="4">
        <v>366.88</v>
      </c>
      <c r="K181" s="4">
        <v>366.88</v>
      </c>
      <c r="L181" s="4">
        <v>0</v>
      </c>
      <c r="M181" s="4">
        <v>879.42</v>
      </c>
    </row>
    <row r="182" spans="1:13" x14ac:dyDescent="0.25">
      <c r="A182" s="2">
        <v>1</v>
      </c>
      <c r="B182" s="2">
        <v>23103</v>
      </c>
      <c r="C182" s="2">
        <v>2220001</v>
      </c>
      <c r="D182" s="2" t="str">
        <f t="shared" si="2"/>
        <v>1231032220001</v>
      </c>
      <c r="E182" s="2" t="s">
        <v>39</v>
      </c>
      <c r="F182" s="4">
        <v>1000</v>
      </c>
      <c r="G182" s="4">
        <v>0</v>
      </c>
      <c r="H182" s="4">
        <v>1000</v>
      </c>
      <c r="I182" s="4">
        <v>879.06</v>
      </c>
      <c r="J182" s="4">
        <v>596.01</v>
      </c>
      <c r="K182" s="4">
        <v>596.01</v>
      </c>
      <c r="L182" s="4">
        <v>0</v>
      </c>
      <c r="M182" s="4">
        <v>403.99</v>
      </c>
    </row>
    <row r="183" spans="1:13" x14ac:dyDescent="0.25">
      <c r="A183" s="2">
        <v>1</v>
      </c>
      <c r="B183" s="2">
        <v>23104</v>
      </c>
      <c r="C183" s="2">
        <v>2060001</v>
      </c>
      <c r="D183" s="2" t="str">
        <f t="shared" si="2"/>
        <v>1231042060001</v>
      </c>
      <c r="E183" s="2" t="s">
        <v>34</v>
      </c>
      <c r="F183" s="4">
        <v>50</v>
      </c>
      <c r="G183" s="4">
        <v>0</v>
      </c>
      <c r="H183" s="4">
        <v>50</v>
      </c>
      <c r="I183" s="4">
        <v>0</v>
      </c>
      <c r="J183" s="4">
        <v>0</v>
      </c>
      <c r="K183" s="4">
        <v>0</v>
      </c>
      <c r="L183" s="4">
        <v>0</v>
      </c>
      <c r="M183" s="4">
        <v>50</v>
      </c>
    </row>
    <row r="184" spans="1:13" x14ac:dyDescent="0.25">
      <c r="A184" s="2">
        <v>1</v>
      </c>
      <c r="B184" s="2">
        <v>23104</v>
      </c>
      <c r="C184" s="2">
        <v>2160001</v>
      </c>
      <c r="D184" s="2" t="str">
        <f t="shared" si="2"/>
        <v>1231042160001</v>
      </c>
      <c r="E184" s="2" t="s">
        <v>35</v>
      </c>
      <c r="F184" s="4">
        <v>100</v>
      </c>
      <c r="G184" s="4">
        <v>0</v>
      </c>
      <c r="H184" s="4">
        <v>100</v>
      </c>
      <c r="I184" s="4">
        <v>0</v>
      </c>
      <c r="J184" s="4">
        <v>0</v>
      </c>
      <c r="K184" s="4">
        <v>0</v>
      </c>
      <c r="L184" s="4">
        <v>0</v>
      </c>
      <c r="M184" s="4">
        <v>100</v>
      </c>
    </row>
    <row r="185" spans="1:13" x14ac:dyDescent="0.25">
      <c r="A185" s="2">
        <v>1</v>
      </c>
      <c r="B185" s="2">
        <v>23104</v>
      </c>
      <c r="C185" s="2">
        <v>2200010</v>
      </c>
      <c r="D185" s="2" t="str">
        <f t="shared" si="2"/>
        <v>1231042200010</v>
      </c>
      <c r="E185" s="2" t="s">
        <v>38</v>
      </c>
      <c r="F185" s="4">
        <v>100</v>
      </c>
      <c r="G185" s="4">
        <v>0</v>
      </c>
      <c r="H185" s="4">
        <v>100</v>
      </c>
      <c r="I185" s="4">
        <v>0</v>
      </c>
      <c r="J185" s="4">
        <v>0</v>
      </c>
      <c r="K185" s="4">
        <v>0</v>
      </c>
      <c r="L185" s="4">
        <v>0</v>
      </c>
      <c r="M185" s="4">
        <v>100</v>
      </c>
    </row>
    <row r="186" spans="1:13" x14ac:dyDescent="0.25">
      <c r="A186" s="2">
        <v>1</v>
      </c>
      <c r="B186" s="2">
        <v>23104</v>
      </c>
      <c r="C186" s="2">
        <v>2220001</v>
      </c>
      <c r="D186" s="2" t="str">
        <f t="shared" si="2"/>
        <v>1231042220001</v>
      </c>
      <c r="E186" s="2" t="s">
        <v>39</v>
      </c>
      <c r="F186" s="4">
        <v>500</v>
      </c>
      <c r="G186" s="4">
        <v>0</v>
      </c>
      <c r="H186" s="4">
        <v>500</v>
      </c>
      <c r="I186" s="4">
        <v>639.05999999999995</v>
      </c>
      <c r="J186" s="4">
        <v>465.79</v>
      </c>
      <c r="K186" s="4">
        <v>465.79</v>
      </c>
      <c r="L186" s="4">
        <v>0</v>
      </c>
      <c r="M186" s="4">
        <v>34.21</v>
      </c>
    </row>
    <row r="187" spans="1:13" x14ac:dyDescent="0.25">
      <c r="A187" s="2">
        <v>1</v>
      </c>
      <c r="B187" s="2">
        <v>23104</v>
      </c>
      <c r="C187" s="2">
        <v>2279940</v>
      </c>
      <c r="D187" s="2" t="str">
        <f t="shared" si="2"/>
        <v>1231042279940</v>
      </c>
      <c r="E187" s="2" t="s">
        <v>41</v>
      </c>
      <c r="F187" s="4">
        <v>3100</v>
      </c>
      <c r="G187" s="4">
        <v>0</v>
      </c>
      <c r="H187" s="4">
        <v>3100</v>
      </c>
      <c r="I187" s="4">
        <v>3049.2</v>
      </c>
      <c r="J187" s="4">
        <v>3049.2</v>
      </c>
      <c r="K187" s="4">
        <v>3049.2</v>
      </c>
      <c r="L187" s="4">
        <v>0</v>
      </c>
      <c r="M187" s="4">
        <v>50.8</v>
      </c>
    </row>
    <row r="188" spans="1:13" x14ac:dyDescent="0.25">
      <c r="A188" s="2">
        <v>1</v>
      </c>
      <c r="B188" s="2">
        <v>24100</v>
      </c>
      <c r="C188" s="2">
        <v>1200301</v>
      </c>
      <c r="D188" s="2" t="str">
        <f t="shared" si="2"/>
        <v>1241001200301</v>
      </c>
      <c r="E188" s="2" t="s">
        <v>13</v>
      </c>
      <c r="F188" s="4">
        <v>11422.79</v>
      </c>
      <c r="G188" s="4">
        <v>0</v>
      </c>
      <c r="H188" s="4">
        <v>11422.79</v>
      </c>
      <c r="I188" s="4">
        <v>10169.23</v>
      </c>
      <c r="J188" s="4">
        <v>10169.23</v>
      </c>
      <c r="K188" s="4">
        <v>10169.23</v>
      </c>
      <c r="L188" s="4">
        <v>0</v>
      </c>
      <c r="M188" s="4">
        <v>1253.56</v>
      </c>
    </row>
    <row r="189" spans="1:13" x14ac:dyDescent="0.25">
      <c r="A189" s="2">
        <v>1</v>
      </c>
      <c r="B189" s="2">
        <v>24100</v>
      </c>
      <c r="C189" s="2">
        <v>1200601</v>
      </c>
      <c r="D189" s="2" t="str">
        <f t="shared" si="2"/>
        <v>1241001200601</v>
      </c>
      <c r="E189" s="2" t="s">
        <v>15</v>
      </c>
      <c r="F189" s="4">
        <v>1676.28</v>
      </c>
      <c r="G189" s="4">
        <v>0</v>
      </c>
      <c r="H189" s="4">
        <v>1676.28</v>
      </c>
      <c r="I189" s="4">
        <v>1311.16</v>
      </c>
      <c r="J189" s="4">
        <v>1311.16</v>
      </c>
      <c r="K189" s="4">
        <v>1311.16</v>
      </c>
      <c r="L189" s="4">
        <v>0</v>
      </c>
      <c r="M189" s="4">
        <v>365.12</v>
      </c>
    </row>
    <row r="190" spans="1:13" x14ac:dyDescent="0.25">
      <c r="A190" s="2">
        <v>1</v>
      </c>
      <c r="B190" s="2">
        <v>24100</v>
      </c>
      <c r="C190" s="2">
        <v>1210001</v>
      </c>
      <c r="D190" s="2" t="str">
        <f t="shared" si="2"/>
        <v>1241001210001</v>
      </c>
      <c r="E190" s="2" t="s">
        <v>16</v>
      </c>
      <c r="F190" s="4">
        <v>6389.6</v>
      </c>
      <c r="G190" s="4">
        <v>0</v>
      </c>
      <c r="H190" s="4">
        <v>6389.6</v>
      </c>
      <c r="I190" s="4">
        <v>5824.89</v>
      </c>
      <c r="J190" s="4">
        <v>5824.89</v>
      </c>
      <c r="K190" s="4">
        <v>5824.89</v>
      </c>
      <c r="L190" s="4">
        <v>0</v>
      </c>
      <c r="M190" s="4">
        <v>564.71</v>
      </c>
    </row>
    <row r="191" spans="1:13" x14ac:dyDescent="0.25">
      <c r="A191" s="2">
        <v>1</v>
      </c>
      <c r="B191" s="2">
        <v>24100</v>
      </c>
      <c r="C191" s="2">
        <v>1210101</v>
      </c>
      <c r="D191" s="2" t="str">
        <f t="shared" si="2"/>
        <v>1241001210101</v>
      </c>
      <c r="E191" s="2" t="s">
        <v>17</v>
      </c>
      <c r="F191" s="4">
        <v>4963.5600000000004</v>
      </c>
      <c r="G191" s="4">
        <v>0</v>
      </c>
      <c r="H191" s="4">
        <v>4963.5600000000004</v>
      </c>
      <c r="I191" s="4">
        <v>4524.9799999999996</v>
      </c>
      <c r="J191" s="4">
        <v>4524.9799999999996</v>
      </c>
      <c r="K191" s="4">
        <v>4524.9799999999996</v>
      </c>
      <c r="L191" s="4">
        <v>0</v>
      </c>
      <c r="M191" s="4">
        <v>438.58</v>
      </c>
    </row>
    <row r="192" spans="1:13" x14ac:dyDescent="0.25">
      <c r="A192" s="2">
        <v>1</v>
      </c>
      <c r="B192" s="2">
        <v>24100</v>
      </c>
      <c r="C192" s="2">
        <v>1300001</v>
      </c>
      <c r="D192" s="2" t="str">
        <f t="shared" si="2"/>
        <v>1241001300001</v>
      </c>
      <c r="E192" s="2" t="s">
        <v>18</v>
      </c>
      <c r="F192" s="4">
        <v>16962.259999999998</v>
      </c>
      <c r="G192" s="4">
        <v>0</v>
      </c>
      <c r="H192" s="4">
        <v>16962.259999999998</v>
      </c>
      <c r="I192" s="4">
        <v>17132.96</v>
      </c>
      <c r="J192" s="4">
        <v>17132.96</v>
      </c>
      <c r="K192" s="4">
        <v>17132.96</v>
      </c>
      <c r="L192" s="4">
        <v>0</v>
      </c>
      <c r="M192" s="4">
        <v>-170.7</v>
      </c>
    </row>
    <row r="193" spans="1:13" x14ac:dyDescent="0.25">
      <c r="A193" s="2">
        <v>1</v>
      </c>
      <c r="B193" s="2">
        <v>24100</v>
      </c>
      <c r="C193" s="2">
        <v>1300002</v>
      </c>
      <c r="D193" s="2" t="str">
        <f t="shared" si="2"/>
        <v>1241001300002</v>
      </c>
      <c r="E193" s="2" t="s">
        <v>19</v>
      </c>
      <c r="F193" s="4">
        <v>5876.88</v>
      </c>
      <c r="G193" s="4">
        <v>0</v>
      </c>
      <c r="H193" s="4">
        <v>5876.88</v>
      </c>
      <c r="I193" s="4">
        <v>5935.32</v>
      </c>
      <c r="J193" s="4">
        <v>5935.32</v>
      </c>
      <c r="K193" s="4">
        <v>5935.32</v>
      </c>
      <c r="L193" s="4">
        <v>0</v>
      </c>
      <c r="M193" s="4">
        <v>-58.44</v>
      </c>
    </row>
    <row r="194" spans="1:13" x14ac:dyDescent="0.25">
      <c r="A194" s="2">
        <v>1</v>
      </c>
      <c r="B194" s="2">
        <v>24100</v>
      </c>
      <c r="C194" s="2">
        <v>1300201</v>
      </c>
      <c r="D194" s="2" t="str">
        <f t="shared" si="2"/>
        <v>1241001300201</v>
      </c>
      <c r="E194" s="2" t="s">
        <v>21</v>
      </c>
      <c r="F194" s="4">
        <v>9433.9</v>
      </c>
      <c r="G194" s="4">
        <v>0</v>
      </c>
      <c r="H194" s="4">
        <v>9433.9</v>
      </c>
      <c r="I194" s="4">
        <v>9526.2999999999993</v>
      </c>
      <c r="J194" s="4">
        <v>9526.2999999999993</v>
      </c>
      <c r="K194" s="4">
        <v>9526.2999999999993</v>
      </c>
      <c r="L194" s="4">
        <v>0</v>
      </c>
      <c r="M194" s="4">
        <v>-92.4</v>
      </c>
    </row>
    <row r="195" spans="1:13" x14ac:dyDescent="0.25">
      <c r="A195" s="2">
        <v>1</v>
      </c>
      <c r="B195" s="2">
        <v>24100</v>
      </c>
      <c r="C195" s="2">
        <v>1300202</v>
      </c>
      <c r="D195" s="2" t="str">
        <f t="shared" ref="D195:D258" si="3">_xlfn.CONCAT(A195,B195,C195)</f>
        <v>1241001300202</v>
      </c>
      <c r="E195" s="2" t="s">
        <v>22</v>
      </c>
      <c r="F195" s="4">
        <v>8005.34</v>
      </c>
      <c r="G195" s="4">
        <v>0</v>
      </c>
      <c r="H195" s="4">
        <v>8005.34</v>
      </c>
      <c r="I195" s="4">
        <v>8083.6</v>
      </c>
      <c r="J195" s="4">
        <v>8083.6</v>
      </c>
      <c r="K195" s="4">
        <v>8083.6</v>
      </c>
      <c r="L195" s="4">
        <v>0</v>
      </c>
      <c r="M195" s="4">
        <v>-78.260000000000005</v>
      </c>
    </row>
    <row r="196" spans="1:13" x14ac:dyDescent="0.25">
      <c r="A196" s="2">
        <v>1</v>
      </c>
      <c r="B196" s="2">
        <v>24100</v>
      </c>
      <c r="C196" s="2">
        <v>1310001</v>
      </c>
      <c r="D196" s="2" t="str">
        <f t="shared" si="3"/>
        <v>1241001310001</v>
      </c>
      <c r="E196" s="2" t="s">
        <v>23</v>
      </c>
      <c r="F196" s="4">
        <v>29830.04</v>
      </c>
      <c r="G196" s="4">
        <v>13538.64</v>
      </c>
      <c r="H196" s="4">
        <v>43368.68</v>
      </c>
      <c r="I196" s="4">
        <v>30131.48</v>
      </c>
      <c r="J196" s="4">
        <v>30131.48</v>
      </c>
      <c r="K196" s="4">
        <v>30131.48</v>
      </c>
      <c r="L196" s="4">
        <v>0</v>
      </c>
      <c r="M196" s="4">
        <v>13237.2</v>
      </c>
    </row>
    <row r="197" spans="1:13" x14ac:dyDescent="0.25">
      <c r="A197" s="2">
        <v>1</v>
      </c>
      <c r="B197" s="2">
        <v>24100</v>
      </c>
      <c r="C197" s="2">
        <v>1310002</v>
      </c>
      <c r="D197" s="2" t="str">
        <f t="shared" si="3"/>
        <v>1241001310002</v>
      </c>
      <c r="E197" s="2" t="s">
        <v>24</v>
      </c>
      <c r="F197" s="4">
        <v>2793.17</v>
      </c>
      <c r="G197" s="4">
        <v>0</v>
      </c>
      <c r="H197" s="4">
        <v>2793.17</v>
      </c>
      <c r="I197" s="4">
        <v>2820.2</v>
      </c>
      <c r="J197" s="4">
        <v>2820.2</v>
      </c>
      <c r="K197" s="4">
        <v>2820.2</v>
      </c>
      <c r="L197" s="4">
        <v>0</v>
      </c>
      <c r="M197" s="4">
        <v>-27.03</v>
      </c>
    </row>
    <row r="198" spans="1:13" x14ac:dyDescent="0.25">
      <c r="A198" s="2">
        <v>1</v>
      </c>
      <c r="B198" s="2">
        <v>24100</v>
      </c>
      <c r="C198" s="2">
        <v>1310003</v>
      </c>
      <c r="D198" s="2" t="str">
        <f t="shared" si="3"/>
        <v>1241001310003</v>
      </c>
      <c r="E198" s="2" t="s">
        <v>25</v>
      </c>
      <c r="F198" s="4">
        <v>14232.4</v>
      </c>
      <c r="G198" s="4">
        <v>3478.08</v>
      </c>
      <c r="H198" s="4">
        <v>17710.48</v>
      </c>
      <c r="I198" s="4">
        <v>14371.84</v>
      </c>
      <c r="J198" s="4">
        <v>14371.84</v>
      </c>
      <c r="K198" s="4">
        <v>14371.84</v>
      </c>
      <c r="L198" s="4">
        <v>0</v>
      </c>
      <c r="M198" s="4">
        <v>3338.64</v>
      </c>
    </row>
    <row r="199" spans="1:13" x14ac:dyDescent="0.25">
      <c r="A199" s="2">
        <v>1</v>
      </c>
      <c r="B199" s="2">
        <v>24100</v>
      </c>
      <c r="C199" s="2">
        <v>1310004</v>
      </c>
      <c r="D199" s="2" t="str">
        <f t="shared" si="3"/>
        <v>1241001310004</v>
      </c>
      <c r="E199" s="2" t="s">
        <v>26</v>
      </c>
      <c r="F199" s="4">
        <v>12168.24</v>
      </c>
      <c r="G199" s="4">
        <v>2318.7199999999998</v>
      </c>
      <c r="H199" s="4">
        <v>14486.96</v>
      </c>
      <c r="I199" s="4">
        <v>12287.24</v>
      </c>
      <c r="J199" s="4">
        <v>12287.24</v>
      </c>
      <c r="K199" s="4">
        <v>12287.24</v>
      </c>
      <c r="L199" s="4">
        <v>0</v>
      </c>
      <c r="M199" s="4">
        <v>2199.7199999999998</v>
      </c>
    </row>
    <row r="200" spans="1:13" x14ac:dyDescent="0.25">
      <c r="A200" s="2">
        <v>1</v>
      </c>
      <c r="B200" s="2">
        <v>24100</v>
      </c>
      <c r="C200" s="2">
        <v>1310005</v>
      </c>
      <c r="D200" s="2" t="str">
        <f t="shared" si="3"/>
        <v>1241001310005</v>
      </c>
      <c r="E200" s="2" t="s">
        <v>27</v>
      </c>
      <c r="F200" s="4">
        <v>0</v>
      </c>
      <c r="G200" s="4">
        <v>0</v>
      </c>
      <c r="H200" s="4">
        <v>0</v>
      </c>
      <c r="I200" s="4">
        <v>946.51</v>
      </c>
      <c r="J200" s="4">
        <v>946.51</v>
      </c>
      <c r="K200" s="4">
        <v>946.51</v>
      </c>
      <c r="L200" s="4">
        <v>0</v>
      </c>
      <c r="M200" s="4">
        <v>-946.51</v>
      </c>
    </row>
    <row r="201" spans="1:13" x14ac:dyDescent="0.25">
      <c r="A201" s="2">
        <v>1</v>
      </c>
      <c r="B201" s="2">
        <v>24100</v>
      </c>
      <c r="C201" s="2">
        <v>1500001</v>
      </c>
      <c r="D201" s="2" t="str">
        <f t="shared" si="3"/>
        <v>1241001500001</v>
      </c>
      <c r="E201" s="2" t="s">
        <v>28</v>
      </c>
      <c r="F201" s="4">
        <v>0</v>
      </c>
      <c r="G201" s="4">
        <v>1839.74</v>
      </c>
      <c r="H201" s="4">
        <v>1839.74</v>
      </c>
      <c r="I201" s="4">
        <v>498.31</v>
      </c>
      <c r="J201" s="4">
        <v>498.31</v>
      </c>
      <c r="K201" s="4">
        <v>498.31</v>
      </c>
      <c r="L201" s="4">
        <v>0</v>
      </c>
      <c r="M201" s="4">
        <v>1341.43</v>
      </c>
    </row>
    <row r="202" spans="1:13" x14ac:dyDescent="0.25">
      <c r="A202" s="2">
        <v>1</v>
      </c>
      <c r="B202" s="2">
        <v>24100</v>
      </c>
      <c r="C202" s="2">
        <v>1500002</v>
      </c>
      <c r="D202" s="2" t="str">
        <f t="shared" si="3"/>
        <v>1241001500002</v>
      </c>
      <c r="E202" s="2" t="s">
        <v>29</v>
      </c>
      <c r="F202" s="4">
        <v>0</v>
      </c>
      <c r="G202" s="4">
        <v>0</v>
      </c>
      <c r="H202" s="4">
        <v>0</v>
      </c>
      <c r="I202" s="4">
        <v>308.75</v>
      </c>
      <c r="J202" s="4">
        <v>308.75</v>
      </c>
      <c r="K202" s="4">
        <v>308.75</v>
      </c>
      <c r="L202" s="4">
        <v>0</v>
      </c>
      <c r="M202" s="4">
        <v>-308.75</v>
      </c>
    </row>
    <row r="203" spans="1:13" x14ac:dyDescent="0.25">
      <c r="A203" s="2">
        <v>1</v>
      </c>
      <c r="B203" s="2">
        <v>24100</v>
      </c>
      <c r="C203" s="2">
        <v>1500003</v>
      </c>
      <c r="D203" s="2" t="str">
        <f t="shared" si="3"/>
        <v>1241001500003</v>
      </c>
      <c r="E203" s="2" t="s">
        <v>30</v>
      </c>
      <c r="F203" s="4">
        <v>0</v>
      </c>
      <c r="G203" s="4">
        <v>0</v>
      </c>
      <c r="H203" s="4">
        <v>0</v>
      </c>
      <c r="I203" s="4">
        <v>998</v>
      </c>
      <c r="J203" s="4">
        <v>998</v>
      </c>
      <c r="K203" s="4">
        <v>998</v>
      </c>
      <c r="L203" s="4">
        <v>0</v>
      </c>
      <c r="M203" s="4">
        <v>-998</v>
      </c>
    </row>
    <row r="204" spans="1:13" x14ac:dyDescent="0.25">
      <c r="A204" s="2">
        <v>1</v>
      </c>
      <c r="B204" s="2">
        <v>24100</v>
      </c>
      <c r="C204" s="2">
        <v>1600001</v>
      </c>
      <c r="D204" s="2" t="str">
        <f t="shared" si="3"/>
        <v>1241001600001</v>
      </c>
      <c r="E204" s="2" t="s">
        <v>33</v>
      </c>
      <c r="F204" s="4">
        <v>39347.800000000003</v>
      </c>
      <c r="G204" s="4">
        <v>7651.79</v>
      </c>
      <c r="H204" s="4">
        <v>46999.59</v>
      </c>
      <c r="I204" s="4">
        <v>39663.370000000003</v>
      </c>
      <c r="J204" s="4">
        <v>39663.370000000003</v>
      </c>
      <c r="K204" s="4">
        <v>39663.370000000003</v>
      </c>
      <c r="L204" s="4">
        <v>0</v>
      </c>
      <c r="M204" s="4">
        <v>7336.22</v>
      </c>
    </row>
    <row r="205" spans="1:13" x14ac:dyDescent="0.25">
      <c r="A205" s="2">
        <v>1</v>
      </c>
      <c r="B205" s="2">
        <v>24100</v>
      </c>
      <c r="C205" s="2">
        <v>1620001</v>
      </c>
      <c r="D205" s="2" t="str">
        <f t="shared" si="3"/>
        <v>1241001620001</v>
      </c>
      <c r="E205" s="2" t="s">
        <v>45</v>
      </c>
      <c r="F205" s="4">
        <v>300</v>
      </c>
      <c r="G205" s="4">
        <v>0</v>
      </c>
      <c r="H205" s="4">
        <v>300</v>
      </c>
      <c r="I205" s="4">
        <v>0</v>
      </c>
      <c r="J205" s="4">
        <v>0</v>
      </c>
      <c r="K205" s="4">
        <v>0</v>
      </c>
      <c r="L205" s="4">
        <v>0</v>
      </c>
      <c r="M205" s="4">
        <v>300</v>
      </c>
    </row>
    <row r="206" spans="1:13" x14ac:dyDescent="0.25">
      <c r="A206" s="2">
        <v>1</v>
      </c>
      <c r="B206" s="2">
        <v>24100</v>
      </c>
      <c r="C206" s="2">
        <v>2060001</v>
      </c>
      <c r="D206" s="2" t="str">
        <f t="shared" si="3"/>
        <v>1241002060001</v>
      </c>
      <c r="E206" s="2" t="s">
        <v>34</v>
      </c>
      <c r="F206" s="4">
        <v>363</v>
      </c>
      <c r="G206" s="4">
        <v>0</v>
      </c>
      <c r="H206" s="4">
        <v>363</v>
      </c>
      <c r="I206" s="4">
        <v>363</v>
      </c>
      <c r="J206" s="4">
        <v>363</v>
      </c>
      <c r="K206" s="4">
        <v>363</v>
      </c>
      <c r="L206" s="4">
        <v>0</v>
      </c>
      <c r="M206" s="4">
        <v>0</v>
      </c>
    </row>
    <row r="207" spans="1:13" x14ac:dyDescent="0.25">
      <c r="A207" s="2">
        <v>1</v>
      </c>
      <c r="B207" s="2">
        <v>24100</v>
      </c>
      <c r="C207" s="2">
        <v>2160001</v>
      </c>
      <c r="D207" s="2" t="str">
        <f t="shared" si="3"/>
        <v>1241002160001</v>
      </c>
      <c r="E207" s="2" t="s">
        <v>35</v>
      </c>
      <c r="F207" s="4">
        <v>300</v>
      </c>
      <c r="G207" s="4">
        <v>0</v>
      </c>
      <c r="H207" s="4">
        <v>300</v>
      </c>
      <c r="I207" s="4">
        <v>0</v>
      </c>
      <c r="J207" s="4">
        <v>0</v>
      </c>
      <c r="K207" s="4">
        <v>0</v>
      </c>
      <c r="L207" s="4">
        <v>0</v>
      </c>
      <c r="M207" s="4">
        <v>300</v>
      </c>
    </row>
    <row r="208" spans="1:13" x14ac:dyDescent="0.25">
      <c r="A208" s="2">
        <v>1</v>
      </c>
      <c r="B208" s="2">
        <v>24100</v>
      </c>
      <c r="C208" s="2">
        <v>2160002</v>
      </c>
      <c r="D208" s="2" t="str">
        <f t="shared" si="3"/>
        <v>1241002160002</v>
      </c>
      <c r="E208" s="2" t="s">
        <v>36</v>
      </c>
      <c r="F208" s="4">
        <v>400</v>
      </c>
      <c r="G208" s="4">
        <v>0</v>
      </c>
      <c r="H208" s="4">
        <v>400</v>
      </c>
      <c r="I208" s="4">
        <v>108.9</v>
      </c>
      <c r="J208" s="4">
        <v>108.9</v>
      </c>
      <c r="K208" s="4">
        <v>108.9</v>
      </c>
      <c r="L208" s="4">
        <v>0</v>
      </c>
      <c r="M208" s="4">
        <v>291.10000000000002</v>
      </c>
    </row>
    <row r="209" spans="1:13" x14ac:dyDescent="0.25">
      <c r="A209" s="2">
        <v>1</v>
      </c>
      <c r="B209" s="2">
        <v>24100</v>
      </c>
      <c r="C209" s="2">
        <v>2200001</v>
      </c>
      <c r="D209" s="2" t="str">
        <f t="shared" si="3"/>
        <v>1241002200001</v>
      </c>
      <c r="E209" s="2" t="s">
        <v>37</v>
      </c>
      <c r="F209" s="4">
        <v>0</v>
      </c>
      <c r="G209" s="4">
        <v>0</v>
      </c>
      <c r="H209" s="4">
        <v>0</v>
      </c>
      <c r="I209" s="4">
        <v>501.5</v>
      </c>
      <c r="J209" s="4">
        <v>501.5</v>
      </c>
      <c r="K209" s="4">
        <v>501.5</v>
      </c>
      <c r="L209" s="4">
        <v>0</v>
      </c>
      <c r="M209" s="4">
        <v>-501.5</v>
      </c>
    </row>
    <row r="210" spans="1:13" x14ac:dyDescent="0.25">
      <c r="A210" s="2">
        <v>1</v>
      </c>
      <c r="B210" s="2">
        <v>24100</v>
      </c>
      <c r="C210" s="2">
        <v>2200010</v>
      </c>
      <c r="D210" s="2" t="str">
        <f t="shared" si="3"/>
        <v>1241002200010</v>
      </c>
      <c r="E210" s="2" t="s">
        <v>38</v>
      </c>
      <c r="F210" s="4">
        <v>1700</v>
      </c>
      <c r="G210" s="4">
        <v>0</v>
      </c>
      <c r="H210" s="4">
        <v>1700</v>
      </c>
      <c r="I210" s="4">
        <v>1700</v>
      </c>
      <c r="J210" s="4">
        <v>922.6</v>
      </c>
      <c r="K210" s="4">
        <v>922.6</v>
      </c>
      <c r="L210" s="4">
        <v>0</v>
      </c>
      <c r="M210" s="4">
        <v>777.4</v>
      </c>
    </row>
    <row r="211" spans="1:13" x14ac:dyDescent="0.25">
      <c r="A211" s="2">
        <v>1</v>
      </c>
      <c r="B211" s="2">
        <v>24100</v>
      </c>
      <c r="C211" s="2">
        <v>2220001</v>
      </c>
      <c r="D211" s="2" t="str">
        <f t="shared" si="3"/>
        <v>1241002220001</v>
      </c>
      <c r="E211" s="2" t="s">
        <v>39</v>
      </c>
      <c r="F211" s="4">
        <v>1200</v>
      </c>
      <c r="G211" s="4">
        <v>0</v>
      </c>
      <c r="H211" s="4">
        <v>1200</v>
      </c>
      <c r="I211" s="4">
        <v>1070.2</v>
      </c>
      <c r="J211" s="4">
        <v>709.22</v>
      </c>
      <c r="K211" s="4">
        <v>709.22</v>
      </c>
      <c r="L211" s="4">
        <v>0</v>
      </c>
      <c r="M211" s="4">
        <v>490.78</v>
      </c>
    </row>
    <row r="212" spans="1:13" x14ac:dyDescent="0.25">
      <c r="A212" s="2">
        <v>1</v>
      </c>
      <c r="B212" s="2">
        <v>24100</v>
      </c>
      <c r="C212" s="2">
        <v>2279926</v>
      </c>
      <c r="D212" s="2" t="str">
        <f t="shared" si="3"/>
        <v>1241002279926</v>
      </c>
      <c r="E212" s="2" t="s">
        <v>50</v>
      </c>
      <c r="F212" s="4">
        <v>3300</v>
      </c>
      <c r="G212" s="4">
        <v>0</v>
      </c>
      <c r="H212" s="4">
        <v>3300</v>
      </c>
      <c r="I212" s="4">
        <v>3630</v>
      </c>
      <c r="J212" s="4">
        <v>3412.2</v>
      </c>
      <c r="K212" s="4">
        <v>3412.2</v>
      </c>
      <c r="L212" s="4">
        <v>0</v>
      </c>
      <c r="M212" s="4">
        <v>-112.2</v>
      </c>
    </row>
    <row r="213" spans="1:13" x14ac:dyDescent="0.25">
      <c r="A213" s="2">
        <v>1</v>
      </c>
      <c r="B213" s="2">
        <v>24100</v>
      </c>
      <c r="C213" s="2">
        <v>6360000</v>
      </c>
      <c r="D213" s="2" t="str">
        <f t="shared" si="3"/>
        <v>1241006360000</v>
      </c>
      <c r="E213" s="2" t="s">
        <v>51</v>
      </c>
      <c r="F213" s="4">
        <v>1000</v>
      </c>
      <c r="G213" s="4">
        <v>0</v>
      </c>
      <c r="H213" s="4">
        <v>1000</v>
      </c>
      <c r="I213" s="4">
        <v>544.5</v>
      </c>
      <c r="J213" s="4">
        <v>544.5</v>
      </c>
      <c r="K213" s="4">
        <v>544.5</v>
      </c>
      <c r="L213" s="4">
        <v>0</v>
      </c>
      <c r="M213" s="4">
        <v>455.5</v>
      </c>
    </row>
    <row r="214" spans="1:13" x14ac:dyDescent="0.25">
      <c r="A214" s="2">
        <v>1</v>
      </c>
      <c r="B214" s="2">
        <v>24104</v>
      </c>
      <c r="C214" s="2">
        <v>1310001</v>
      </c>
      <c r="D214" s="2" t="str">
        <f t="shared" si="3"/>
        <v>1241041310001</v>
      </c>
      <c r="E214" s="2" t="s">
        <v>23</v>
      </c>
      <c r="F214" s="4">
        <v>7457.44</v>
      </c>
      <c r="G214" s="4">
        <v>0</v>
      </c>
      <c r="H214" s="4">
        <v>7457.44</v>
      </c>
      <c r="I214" s="4">
        <v>7600.95</v>
      </c>
      <c r="J214" s="4">
        <v>7600.95</v>
      </c>
      <c r="K214" s="4">
        <v>7600.95</v>
      </c>
      <c r="L214" s="4">
        <v>0</v>
      </c>
      <c r="M214" s="4">
        <v>-143.51</v>
      </c>
    </row>
    <row r="215" spans="1:13" x14ac:dyDescent="0.25">
      <c r="A215" s="2">
        <v>1</v>
      </c>
      <c r="B215" s="2">
        <v>24104</v>
      </c>
      <c r="C215" s="2">
        <v>1310002</v>
      </c>
      <c r="D215" s="2" t="str">
        <f t="shared" si="3"/>
        <v>1241041310002</v>
      </c>
      <c r="E215" s="2" t="s">
        <v>24</v>
      </c>
      <c r="F215" s="4">
        <v>472.84</v>
      </c>
      <c r="G215" s="4">
        <v>0</v>
      </c>
      <c r="H215" s="4">
        <v>472.84</v>
      </c>
      <c r="I215" s="4">
        <v>489.26</v>
      </c>
      <c r="J215" s="4">
        <v>489.26</v>
      </c>
      <c r="K215" s="4">
        <v>489.26</v>
      </c>
      <c r="L215" s="4">
        <v>0</v>
      </c>
      <c r="M215" s="4">
        <v>-16.420000000000002</v>
      </c>
    </row>
    <row r="216" spans="1:13" x14ac:dyDescent="0.25">
      <c r="A216" s="2">
        <v>1</v>
      </c>
      <c r="B216" s="2">
        <v>24104</v>
      </c>
      <c r="C216" s="2">
        <v>1310003</v>
      </c>
      <c r="D216" s="2" t="str">
        <f t="shared" si="3"/>
        <v>1241041310003</v>
      </c>
      <c r="E216" s="2" t="s">
        <v>25</v>
      </c>
      <c r="F216" s="4">
        <v>3558.1</v>
      </c>
      <c r="G216" s="4">
        <v>0</v>
      </c>
      <c r="H216" s="4">
        <v>3558.1</v>
      </c>
      <c r="I216" s="4">
        <v>3635.73</v>
      </c>
      <c r="J216" s="4">
        <v>3635.73</v>
      </c>
      <c r="K216" s="4">
        <v>3635.73</v>
      </c>
      <c r="L216" s="4">
        <v>0</v>
      </c>
      <c r="M216" s="4">
        <v>-77.63</v>
      </c>
    </row>
    <row r="217" spans="1:13" x14ac:dyDescent="0.25">
      <c r="A217" s="2">
        <v>1</v>
      </c>
      <c r="B217" s="2">
        <v>24104</v>
      </c>
      <c r="C217" s="2">
        <v>1310004</v>
      </c>
      <c r="D217" s="2" t="str">
        <f t="shared" si="3"/>
        <v>1241041310004</v>
      </c>
      <c r="E217" s="2" t="s">
        <v>26</v>
      </c>
      <c r="F217" s="4">
        <v>2561.7199999999998</v>
      </c>
      <c r="G217" s="4">
        <v>0</v>
      </c>
      <c r="H217" s="4">
        <v>2561.7199999999998</v>
      </c>
      <c r="I217" s="4">
        <v>2617.58</v>
      </c>
      <c r="J217" s="4">
        <v>2617.58</v>
      </c>
      <c r="K217" s="4">
        <v>2617.58</v>
      </c>
      <c r="L217" s="4">
        <v>0</v>
      </c>
      <c r="M217" s="4">
        <v>-55.86</v>
      </c>
    </row>
    <row r="218" spans="1:13" x14ac:dyDescent="0.25">
      <c r="A218" s="2">
        <v>1</v>
      </c>
      <c r="B218" s="2">
        <v>24104</v>
      </c>
      <c r="C218" s="2">
        <v>1310005</v>
      </c>
      <c r="D218" s="2" t="str">
        <f t="shared" si="3"/>
        <v>1241041310005</v>
      </c>
      <c r="E218" s="2" t="s">
        <v>27</v>
      </c>
      <c r="F218" s="4">
        <v>0</v>
      </c>
      <c r="G218" s="4">
        <v>0</v>
      </c>
      <c r="H218" s="4">
        <v>0</v>
      </c>
      <c r="I218" s="4">
        <v>1569.58</v>
      </c>
      <c r="J218" s="4">
        <v>1569.58</v>
      </c>
      <c r="K218" s="4">
        <v>1569.58</v>
      </c>
      <c r="L218" s="4">
        <v>0</v>
      </c>
      <c r="M218" s="4">
        <v>-1569.58</v>
      </c>
    </row>
    <row r="219" spans="1:13" x14ac:dyDescent="0.25">
      <c r="A219" s="2">
        <v>1</v>
      </c>
      <c r="B219" s="2">
        <v>24104</v>
      </c>
      <c r="C219" s="2">
        <v>1500002</v>
      </c>
      <c r="D219" s="2" t="str">
        <f t="shared" si="3"/>
        <v>1241041500002</v>
      </c>
      <c r="E219" s="2" t="s">
        <v>29</v>
      </c>
      <c r="F219" s="4">
        <v>0</v>
      </c>
      <c r="G219" s="4">
        <v>122.94</v>
      </c>
      <c r="H219" s="4">
        <v>122.94</v>
      </c>
      <c r="I219" s="4">
        <v>0</v>
      </c>
      <c r="J219" s="4">
        <v>0</v>
      </c>
      <c r="K219" s="4">
        <v>0</v>
      </c>
      <c r="L219" s="4">
        <v>0</v>
      </c>
      <c r="M219" s="4">
        <v>122.94</v>
      </c>
    </row>
    <row r="220" spans="1:13" x14ac:dyDescent="0.25">
      <c r="A220" s="2">
        <v>1</v>
      </c>
      <c r="B220" s="2">
        <v>24104</v>
      </c>
      <c r="C220" s="2">
        <v>1500003</v>
      </c>
      <c r="D220" s="2" t="str">
        <f t="shared" si="3"/>
        <v>1241041500003</v>
      </c>
      <c r="E220" s="2" t="s">
        <v>30</v>
      </c>
      <c r="F220" s="4">
        <v>0</v>
      </c>
      <c r="G220" s="4">
        <v>0</v>
      </c>
      <c r="H220" s="4">
        <v>0</v>
      </c>
      <c r="I220" s="4">
        <v>122.94</v>
      </c>
      <c r="J220" s="4">
        <v>122.94</v>
      </c>
      <c r="K220" s="4">
        <v>122.94</v>
      </c>
      <c r="L220" s="4">
        <v>0</v>
      </c>
      <c r="M220" s="4">
        <v>-122.94</v>
      </c>
    </row>
    <row r="221" spans="1:13" x14ac:dyDescent="0.25">
      <c r="A221" s="2">
        <v>1</v>
      </c>
      <c r="B221" s="2">
        <v>24104</v>
      </c>
      <c r="C221" s="2">
        <v>1600001</v>
      </c>
      <c r="D221" s="2" t="str">
        <f t="shared" si="3"/>
        <v>1241041600001</v>
      </c>
      <c r="E221" s="2" t="s">
        <v>33</v>
      </c>
      <c r="F221" s="4">
        <v>4602.12</v>
      </c>
      <c r="G221" s="4">
        <v>0</v>
      </c>
      <c r="H221" s="4">
        <v>4602.12</v>
      </c>
      <c r="I221" s="4">
        <v>4777.5</v>
      </c>
      <c r="J221" s="4">
        <v>4777.5</v>
      </c>
      <c r="K221" s="4">
        <v>4777.5</v>
      </c>
      <c r="L221" s="4">
        <v>0</v>
      </c>
      <c r="M221" s="4">
        <v>-175.38</v>
      </c>
    </row>
    <row r="222" spans="1:13" x14ac:dyDescent="0.25">
      <c r="A222" s="2">
        <v>1</v>
      </c>
      <c r="B222" s="2">
        <v>24104</v>
      </c>
      <c r="C222" s="2">
        <v>2220001</v>
      </c>
      <c r="D222" s="2" t="str">
        <f t="shared" si="3"/>
        <v>1241042220001</v>
      </c>
      <c r="E222" s="2" t="s">
        <v>39</v>
      </c>
      <c r="F222" s="4">
        <v>500</v>
      </c>
      <c r="G222" s="4">
        <v>0</v>
      </c>
      <c r="H222" s="4">
        <v>500</v>
      </c>
      <c r="I222" s="4">
        <v>188.55</v>
      </c>
      <c r="J222" s="4">
        <v>86.77</v>
      </c>
      <c r="K222" s="4">
        <v>86.77</v>
      </c>
      <c r="L222" s="4">
        <v>0</v>
      </c>
      <c r="M222" s="4">
        <v>413.23</v>
      </c>
    </row>
    <row r="223" spans="1:13" x14ac:dyDescent="0.25">
      <c r="A223" s="2">
        <v>1</v>
      </c>
      <c r="B223" s="2">
        <v>24131</v>
      </c>
      <c r="C223" s="2">
        <v>1310001</v>
      </c>
      <c r="D223" s="2" t="str">
        <f t="shared" si="3"/>
        <v>1241311310001</v>
      </c>
      <c r="E223" s="2" t="s">
        <v>23</v>
      </c>
      <c r="F223" s="4">
        <v>0</v>
      </c>
      <c r="G223" s="4">
        <v>9325.42</v>
      </c>
      <c r="H223" s="4">
        <v>9325.42</v>
      </c>
      <c r="I223" s="4">
        <v>31.11</v>
      </c>
      <c r="J223" s="4">
        <v>31.11</v>
      </c>
      <c r="K223" s="4">
        <v>31.11</v>
      </c>
      <c r="L223" s="4">
        <v>0</v>
      </c>
      <c r="M223" s="4">
        <v>9294.31</v>
      </c>
    </row>
    <row r="224" spans="1:13" x14ac:dyDescent="0.25">
      <c r="A224" s="2">
        <v>1</v>
      </c>
      <c r="B224" s="2">
        <v>24131</v>
      </c>
      <c r="C224" s="2">
        <v>1500002</v>
      </c>
      <c r="D224" s="2" t="str">
        <f t="shared" si="3"/>
        <v>1241311500002</v>
      </c>
      <c r="E224" s="2" t="s">
        <v>29</v>
      </c>
      <c r="F224" s="4">
        <v>0</v>
      </c>
      <c r="G224" s="4">
        <v>0</v>
      </c>
      <c r="H224" s="4">
        <v>0</v>
      </c>
      <c r="I224" s="4">
        <v>1200</v>
      </c>
      <c r="J224" s="4">
        <v>1200</v>
      </c>
      <c r="K224" s="4">
        <v>1200</v>
      </c>
      <c r="L224" s="4">
        <v>0</v>
      </c>
      <c r="M224" s="4">
        <v>-1200</v>
      </c>
    </row>
    <row r="225" spans="1:13" x14ac:dyDescent="0.25">
      <c r="A225" s="2">
        <v>1</v>
      </c>
      <c r="B225" s="2">
        <v>24133</v>
      </c>
      <c r="C225" s="2">
        <v>1310001</v>
      </c>
      <c r="D225" s="2" t="str">
        <f t="shared" si="3"/>
        <v>1241331310001</v>
      </c>
      <c r="E225" s="2" t="s">
        <v>23</v>
      </c>
      <c r="F225" s="4">
        <v>0</v>
      </c>
      <c r="G225" s="4">
        <v>9336.8700000000008</v>
      </c>
      <c r="H225" s="4">
        <v>9336.8700000000008</v>
      </c>
      <c r="I225" s="4">
        <v>37449.22</v>
      </c>
      <c r="J225" s="4">
        <v>37449.22</v>
      </c>
      <c r="K225" s="4">
        <v>37449.22</v>
      </c>
      <c r="L225" s="4">
        <v>0</v>
      </c>
      <c r="M225" s="4">
        <v>-28112.35</v>
      </c>
    </row>
    <row r="226" spans="1:13" x14ac:dyDescent="0.25">
      <c r="A226" s="2">
        <v>1</v>
      </c>
      <c r="B226" s="2">
        <v>24133</v>
      </c>
      <c r="C226" s="2">
        <v>1310003</v>
      </c>
      <c r="D226" s="2" t="str">
        <f t="shared" si="3"/>
        <v>1241331310003</v>
      </c>
      <c r="E226" s="2" t="s">
        <v>25</v>
      </c>
      <c r="F226" s="4">
        <v>0</v>
      </c>
      <c r="G226" s="4">
        <v>28226.63</v>
      </c>
      <c r="H226" s="4">
        <v>28226.63</v>
      </c>
      <c r="I226" s="4">
        <v>0</v>
      </c>
      <c r="J226" s="4">
        <v>0</v>
      </c>
      <c r="K226" s="4">
        <v>0</v>
      </c>
      <c r="L226" s="4">
        <v>0</v>
      </c>
      <c r="M226" s="4">
        <v>28226.63</v>
      </c>
    </row>
    <row r="227" spans="1:13" x14ac:dyDescent="0.25">
      <c r="A227" s="2">
        <v>1</v>
      </c>
      <c r="B227" s="2">
        <v>24133</v>
      </c>
      <c r="C227" s="2">
        <v>1310004</v>
      </c>
      <c r="D227" s="2" t="str">
        <f t="shared" si="3"/>
        <v>1241331310004</v>
      </c>
      <c r="E227" s="2" t="s">
        <v>26</v>
      </c>
      <c r="F227" s="4">
        <v>0</v>
      </c>
      <c r="G227" s="4">
        <v>18825.13</v>
      </c>
      <c r="H227" s="4">
        <v>18825.13</v>
      </c>
      <c r="I227" s="4">
        <v>0</v>
      </c>
      <c r="J227" s="4">
        <v>0</v>
      </c>
      <c r="K227" s="4">
        <v>0</v>
      </c>
      <c r="L227" s="4">
        <v>0</v>
      </c>
      <c r="M227" s="4">
        <v>18825.13</v>
      </c>
    </row>
    <row r="228" spans="1:13" x14ac:dyDescent="0.25">
      <c r="A228" s="2">
        <v>1</v>
      </c>
      <c r="B228" s="2">
        <v>24133</v>
      </c>
      <c r="C228" s="2">
        <v>1310005</v>
      </c>
      <c r="D228" s="2" t="str">
        <f t="shared" si="3"/>
        <v>1241331310005</v>
      </c>
      <c r="E228" s="2" t="s">
        <v>27</v>
      </c>
      <c r="F228" s="4">
        <v>0</v>
      </c>
      <c r="G228" s="4">
        <v>0</v>
      </c>
      <c r="H228" s="4">
        <v>0</v>
      </c>
      <c r="I228" s="4">
        <v>3456</v>
      </c>
      <c r="J228" s="4">
        <v>3456</v>
      </c>
      <c r="K228" s="4">
        <v>3456</v>
      </c>
      <c r="L228" s="4">
        <v>0</v>
      </c>
      <c r="M228" s="4">
        <v>-3456</v>
      </c>
    </row>
    <row r="229" spans="1:13" x14ac:dyDescent="0.25">
      <c r="A229" s="2">
        <v>1</v>
      </c>
      <c r="B229" s="2">
        <v>24133</v>
      </c>
      <c r="C229" s="2">
        <v>1500003</v>
      </c>
      <c r="D229" s="2" t="str">
        <f t="shared" si="3"/>
        <v>1241331500003</v>
      </c>
      <c r="E229" s="2" t="s">
        <v>30</v>
      </c>
      <c r="F229" s="4">
        <v>0</v>
      </c>
      <c r="G229" s="4">
        <v>0</v>
      </c>
      <c r="H229" s="4">
        <v>0</v>
      </c>
      <c r="I229" s="4">
        <v>1166.6199999999999</v>
      </c>
      <c r="J229" s="4">
        <v>1166.6199999999999</v>
      </c>
      <c r="K229" s="4">
        <v>1166.6199999999999</v>
      </c>
      <c r="L229" s="4">
        <v>0</v>
      </c>
      <c r="M229" s="4">
        <v>-1166.6199999999999</v>
      </c>
    </row>
    <row r="230" spans="1:13" x14ac:dyDescent="0.25">
      <c r="A230" s="2">
        <v>1</v>
      </c>
      <c r="B230" s="2">
        <v>24133</v>
      </c>
      <c r="C230" s="2">
        <v>1600001</v>
      </c>
      <c r="D230" s="2" t="str">
        <f t="shared" si="3"/>
        <v>1241331600001</v>
      </c>
      <c r="E230" s="2" t="s">
        <v>33</v>
      </c>
      <c r="F230" s="4">
        <v>0</v>
      </c>
      <c r="G230" s="4">
        <v>38815.43</v>
      </c>
      <c r="H230" s="4">
        <v>38815.43</v>
      </c>
      <c r="I230" s="4">
        <v>7291.96</v>
      </c>
      <c r="J230" s="4">
        <v>7291.96</v>
      </c>
      <c r="K230" s="4">
        <v>7291.96</v>
      </c>
      <c r="L230" s="4">
        <v>0</v>
      </c>
      <c r="M230" s="4">
        <v>31523.47</v>
      </c>
    </row>
    <row r="231" spans="1:13" x14ac:dyDescent="0.25">
      <c r="A231" s="2">
        <v>1</v>
      </c>
      <c r="B231" s="2">
        <v>24134</v>
      </c>
      <c r="C231" s="2">
        <v>1310001</v>
      </c>
      <c r="D231" s="2" t="str">
        <f t="shared" si="3"/>
        <v>1241341310001</v>
      </c>
      <c r="E231" s="2" t="s">
        <v>23</v>
      </c>
      <c r="F231" s="4">
        <v>0</v>
      </c>
      <c r="G231" s="4">
        <v>19913.13</v>
      </c>
      <c r="H231" s="4">
        <v>19913.13</v>
      </c>
      <c r="I231" s="4">
        <v>9060.4500000000007</v>
      </c>
      <c r="J231" s="4">
        <v>9060.4500000000007</v>
      </c>
      <c r="K231" s="4">
        <v>9060.4500000000007</v>
      </c>
      <c r="L231" s="4">
        <v>0</v>
      </c>
      <c r="M231" s="4">
        <v>10852.68</v>
      </c>
    </row>
    <row r="232" spans="1:13" x14ac:dyDescent="0.25">
      <c r="A232" s="2">
        <v>1</v>
      </c>
      <c r="B232" s="2">
        <v>24134</v>
      </c>
      <c r="C232" s="2">
        <v>1310002</v>
      </c>
      <c r="D232" s="2" t="str">
        <f t="shared" si="3"/>
        <v>1241341310002</v>
      </c>
      <c r="E232" s="2" t="s">
        <v>24</v>
      </c>
      <c r="F232" s="4">
        <v>0</v>
      </c>
      <c r="G232" s="4">
        <v>0</v>
      </c>
      <c r="H232" s="4">
        <v>0</v>
      </c>
      <c r="I232" s="4">
        <v>45.76</v>
      </c>
      <c r="J232" s="4">
        <v>45.76</v>
      </c>
      <c r="K232" s="4">
        <v>45.76</v>
      </c>
      <c r="L232" s="4">
        <v>0</v>
      </c>
      <c r="M232" s="4">
        <v>-45.76</v>
      </c>
    </row>
    <row r="233" spans="1:13" x14ac:dyDescent="0.25">
      <c r="A233" s="2">
        <v>1</v>
      </c>
      <c r="B233" s="2">
        <v>24134</v>
      </c>
      <c r="C233" s="2">
        <v>1310003</v>
      </c>
      <c r="D233" s="2" t="str">
        <f t="shared" si="3"/>
        <v>1241341310003</v>
      </c>
      <c r="E233" s="2" t="s">
        <v>25</v>
      </c>
      <c r="F233" s="4">
        <v>0</v>
      </c>
      <c r="G233" s="4">
        <v>6329.44</v>
      </c>
      <c r="H233" s="4">
        <v>6329.44</v>
      </c>
      <c r="I233" s="4">
        <v>4793.34</v>
      </c>
      <c r="J233" s="4">
        <v>4793.34</v>
      </c>
      <c r="K233" s="4">
        <v>4793.34</v>
      </c>
      <c r="L233" s="4">
        <v>0</v>
      </c>
      <c r="M233" s="4">
        <v>1536.1</v>
      </c>
    </row>
    <row r="234" spans="1:13" x14ac:dyDescent="0.25">
      <c r="A234" s="2">
        <v>1</v>
      </c>
      <c r="B234" s="2">
        <v>24134</v>
      </c>
      <c r="C234" s="2">
        <v>1310004</v>
      </c>
      <c r="D234" s="2" t="str">
        <f t="shared" si="3"/>
        <v>1241341310004</v>
      </c>
      <c r="E234" s="2" t="s">
        <v>26</v>
      </c>
      <c r="F234" s="4">
        <v>0</v>
      </c>
      <c r="G234" s="4">
        <v>3783.47</v>
      </c>
      <c r="H234" s="4">
        <v>3783.47</v>
      </c>
      <c r="I234" s="4">
        <v>4097.34</v>
      </c>
      <c r="J234" s="4">
        <v>4097.34</v>
      </c>
      <c r="K234" s="4">
        <v>4097.34</v>
      </c>
      <c r="L234" s="4">
        <v>0</v>
      </c>
      <c r="M234" s="4">
        <v>-313.87</v>
      </c>
    </row>
    <row r="235" spans="1:13" x14ac:dyDescent="0.25">
      <c r="A235" s="2">
        <v>1</v>
      </c>
      <c r="B235" s="2">
        <v>24134</v>
      </c>
      <c r="C235" s="2">
        <v>1310005</v>
      </c>
      <c r="D235" s="2" t="str">
        <f t="shared" si="3"/>
        <v>1241341310005</v>
      </c>
      <c r="E235" s="2" t="s">
        <v>27</v>
      </c>
      <c r="F235" s="4">
        <v>0</v>
      </c>
      <c r="G235" s="4">
        <v>0</v>
      </c>
      <c r="H235" s="4">
        <v>0</v>
      </c>
      <c r="I235" s="4">
        <v>549.45000000000005</v>
      </c>
      <c r="J235" s="4">
        <v>549.45000000000005</v>
      </c>
      <c r="K235" s="4">
        <v>549.45000000000005</v>
      </c>
      <c r="L235" s="4">
        <v>0</v>
      </c>
      <c r="M235" s="4">
        <v>-549.45000000000005</v>
      </c>
    </row>
    <row r="236" spans="1:13" x14ac:dyDescent="0.25">
      <c r="A236" s="2">
        <v>1</v>
      </c>
      <c r="B236" s="2">
        <v>24134</v>
      </c>
      <c r="C236" s="2">
        <v>1600001</v>
      </c>
      <c r="D236" s="2" t="str">
        <f t="shared" si="3"/>
        <v>1241341600001</v>
      </c>
      <c r="E236" s="2" t="s">
        <v>33</v>
      </c>
      <c r="F236" s="4">
        <v>0</v>
      </c>
      <c r="G236" s="4">
        <v>16287.61</v>
      </c>
      <c r="H236" s="4">
        <v>16287.61</v>
      </c>
      <c r="I236" s="4">
        <v>5887.2</v>
      </c>
      <c r="J236" s="4">
        <v>5887.2</v>
      </c>
      <c r="K236" s="4">
        <v>5887.2</v>
      </c>
      <c r="L236" s="4">
        <v>0</v>
      </c>
      <c r="M236" s="4">
        <v>10400.41</v>
      </c>
    </row>
    <row r="237" spans="1:13" x14ac:dyDescent="0.25">
      <c r="A237" s="2">
        <v>1</v>
      </c>
      <c r="B237" s="2">
        <v>24135</v>
      </c>
      <c r="C237" s="2">
        <v>1310001</v>
      </c>
      <c r="D237" s="2" t="str">
        <f t="shared" si="3"/>
        <v>1241351310001</v>
      </c>
      <c r="E237" s="2" t="s">
        <v>23</v>
      </c>
      <c r="F237" s="4">
        <v>0</v>
      </c>
      <c r="G237" s="4">
        <v>15059.98</v>
      </c>
      <c r="H237" s="4">
        <v>15059.98</v>
      </c>
      <c r="I237" s="4">
        <v>12690.85</v>
      </c>
      <c r="J237" s="4">
        <v>12690.85</v>
      </c>
      <c r="K237" s="4">
        <v>12690.85</v>
      </c>
      <c r="L237" s="4">
        <v>0</v>
      </c>
      <c r="M237" s="4">
        <v>2369.13</v>
      </c>
    </row>
    <row r="238" spans="1:13" x14ac:dyDescent="0.25">
      <c r="A238" s="2">
        <v>1</v>
      </c>
      <c r="B238" s="2">
        <v>24135</v>
      </c>
      <c r="C238" s="2">
        <v>1310003</v>
      </c>
      <c r="D238" s="2" t="str">
        <f t="shared" si="3"/>
        <v>1241351310003</v>
      </c>
      <c r="E238" s="2" t="s">
        <v>25</v>
      </c>
      <c r="F238" s="4">
        <v>0</v>
      </c>
      <c r="G238" s="4">
        <v>4248.83</v>
      </c>
      <c r="H238" s="4">
        <v>4248.83</v>
      </c>
      <c r="I238" s="4">
        <v>6073.81</v>
      </c>
      <c r="J238" s="4">
        <v>6073.81</v>
      </c>
      <c r="K238" s="4">
        <v>6073.81</v>
      </c>
      <c r="L238" s="4">
        <v>0</v>
      </c>
      <c r="M238" s="4">
        <v>-1824.98</v>
      </c>
    </row>
    <row r="239" spans="1:13" x14ac:dyDescent="0.25">
      <c r="A239" s="2">
        <v>1</v>
      </c>
      <c r="B239" s="2">
        <v>24135</v>
      </c>
      <c r="C239" s="2">
        <v>1310004</v>
      </c>
      <c r="D239" s="2" t="str">
        <f t="shared" si="3"/>
        <v>1241351310004</v>
      </c>
      <c r="E239" s="2" t="s">
        <v>26</v>
      </c>
      <c r="F239" s="4">
        <v>0</v>
      </c>
      <c r="G239" s="4">
        <v>2615.84</v>
      </c>
      <c r="H239" s="4">
        <v>2615.84</v>
      </c>
      <c r="I239" s="4">
        <v>5192.82</v>
      </c>
      <c r="J239" s="4">
        <v>5192.82</v>
      </c>
      <c r="K239" s="4">
        <v>5192.82</v>
      </c>
      <c r="L239" s="4">
        <v>0</v>
      </c>
      <c r="M239" s="4">
        <v>-2576.98</v>
      </c>
    </row>
    <row r="240" spans="1:13" x14ac:dyDescent="0.25">
      <c r="A240" s="2">
        <v>1</v>
      </c>
      <c r="B240" s="2">
        <v>24135</v>
      </c>
      <c r="C240" s="2">
        <v>1500003</v>
      </c>
      <c r="D240" s="2" t="str">
        <f t="shared" si="3"/>
        <v>1241351500003</v>
      </c>
      <c r="E240" s="2" t="s">
        <v>30</v>
      </c>
      <c r="F240" s="4">
        <v>0</v>
      </c>
      <c r="G240" s="4">
        <v>0</v>
      </c>
      <c r="H240" s="4">
        <v>0</v>
      </c>
      <c r="I240" s="4">
        <v>90.82</v>
      </c>
      <c r="J240" s="4">
        <v>90.82</v>
      </c>
      <c r="K240" s="4">
        <v>90.82</v>
      </c>
      <c r="L240" s="4">
        <v>0</v>
      </c>
      <c r="M240" s="4">
        <v>-90.82</v>
      </c>
    </row>
    <row r="241" spans="1:13" x14ac:dyDescent="0.25">
      <c r="A241" s="2">
        <v>1</v>
      </c>
      <c r="B241" s="2">
        <v>24135</v>
      </c>
      <c r="C241" s="2">
        <v>1600001</v>
      </c>
      <c r="D241" s="2" t="str">
        <f t="shared" si="3"/>
        <v>1241351600001</v>
      </c>
      <c r="E241" s="2" t="s">
        <v>33</v>
      </c>
      <c r="F241" s="4">
        <v>0</v>
      </c>
      <c r="G241" s="4">
        <v>10273.42</v>
      </c>
      <c r="H241" s="4">
        <v>10273.42</v>
      </c>
      <c r="I241" s="4">
        <v>7898</v>
      </c>
      <c r="J241" s="4">
        <v>7898</v>
      </c>
      <c r="K241" s="4">
        <v>7898</v>
      </c>
      <c r="L241" s="4">
        <v>0</v>
      </c>
      <c r="M241" s="4">
        <v>2375.42</v>
      </c>
    </row>
    <row r="242" spans="1:13" x14ac:dyDescent="0.25">
      <c r="A242" s="2">
        <v>1</v>
      </c>
      <c r="B242" s="2">
        <v>24136</v>
      </c>
      <c r="C242" s="2">
        <v>1310001</v>
      </c>
      <c r="D242" s="2" t="str">
        <f t="shared" si="3"/>
        <v>1241361310001</v>
      </c>
      <c r="E242" s="2" t="s">
        <v>23</v>
      </c>
      <c r="F242" s="4">
        <v>0</v>
      </c>
      <c r="G242" s="4">
        <v>16695.740000000002</v>
      </c>
      <c r="H242" s="4">
        <v>16695.740000000002</v>
      </c>
      <c r="I242" s="4">
        <v>11808.91</v>
      </c>
      <c r="J242" s="4">
        <v>11808.91</v>
      </c>
      <c r="K242" s="4">
        <v>11808.91</v>
      </c>
      <c r="L242" s="4">
        <v>0</v>
      </c>
      <c r="M242" s="4">
        <v>4886.83</v>
      </c>
    </row>
    <row r="243" spans="1:13" x14ac:dyDescent="0.25">
      <c r="A243" s="2">
        <v>1</v>
      </c>
      <c r="B243" s="2">
        <v>24136</v>
      </c>
      <c r="C243" s="2">
        <v>1310003</v>
      </c>
      <c r="D243" s="2" t="str">
        <f t="shared" si="3"/>
        <v>1241361310003</v>
      </c>
      <c r="E243" s="2" t="s">
        <v>25</v>
      </c>
      <c r="F243" s="4">
        <v>0</v>
      </c>
      <c r="G243" s="4">
        <v>5892.93</v>
      </c>
      <c r="H243" s="4">
        <v>5892.93</v>
      </c>
      <c r="I243" s="4">
        <v>5362.67</v>
      </c>
      <c r="J243" s="4">
        <v>5362.67</v>
      </c>
      <c r="K243" s="4">
        <v>5362.67</v>
      </c>
      <c r="L243" s="4">
        <v>0</v>
      </c>
      <c r="M243" s="4">
        <v>530.26</v>
      </c>
    </row>
    <row r="244" spans="1:13" x14ac:dyDescent="0.25">
      <c r="A244" s="2">
        <v>1</v>
      </c>
      <c r="B244" s="2">
        <v>24136</v>
      </c>
      <c r="C244" s="2">
        <v>1310004</v>
      </c>
      <c r="D244" s="2" t="str">
        <f t="shared" si="3"/>
        <v>1241361310004</v>
      </c>
      <c r="E244" s="2" t="s">
        <v>26</v>
      </c>
      <c r="F244" s="4">
        <v>0</v>
      </c>
      <c r="G244" s="4">
        <v>3869.2</v>
      </c>
      <c r="H244" s="4">
        <v>3869.2</v>
      </c>
      <c r="I244" s="4">
        <v>4584.82</v>
      </c>
      <c r="J244" s="4">
        <v>4584.82</v>
      </c>
      <c r="K244" s="4">
        <v>4584.82</v>
      </c>
      <c r="L244" s="4">
        <v>0</v>
      </c>
      <c r="M244" s="4">
        <v>-715.62</v>
      </c>
    </row>
    <row r="245" spans="1:13" x14ac:dyDescent="0.25">
      <c r="A245" s="2">
        <v>1</v>
      </c>
      <c r="B245" s="2">
        <v>24136</v>
      </c>
      <c r="C245" s="2">
        <v>1500001</v>
      </c>
      <c r="D245" s="2" t="str">
        <f t="shared" si="3"/>
        <v>1241361500001</v>
      </c>
      <c r="E245" s="2" t="s">
        <v>28</v>
      </c>
      <c r="F245" s="4">
        <v>0</v>
      </c>
      <c r="G245" s="4">
        <v>0</v>
      </c>
      <c r="H245" s="4">
        <v>0</v>
      </c>
      <c r="I245" s="4">
        <v>80</v>
      </c>
      <c r="J245" s="4">
        <v>80</v>
      </c>
      <c r="K245" s="4">
        <v>80</v>
      </c>
      <c r="L245" s="4">
        <v>0</v>
      </c>
      <c r="M245" s="4">
        <v>-80</v>
      </c>
    </row>
    <row r="246" spans="1:13" x14ac:dyDescent="0.25">
      <c r="A246" s="2">
        <v>1</v>
      </c>
      <c r="B246" s="2">
        <v>24136</v>
      </c>
      <c r="C246" s="2">
        <v>1600001</v>
      </c>
      <c r="D246" s="2" t="str">
        <f t="shared" si="3"/>
        <v>1241361600001</v>
      </c>
      <c r="E246" s="2" t="s">
        <v>33</v>
      </c>
      <c r="F246" s="4">
        <v>0</v>
      </c>
      <c r="G246" s="4">
        <v>13182.35</v>
      </c>
      <c r="H246" s="4">
        <v>13182.35</v>
      </c>
      <c r="I246" s="4">
        <v>7434.02</v>
      </c>
      <c r="J246" s="4">
        <v>7434.02</v>
      </c>
      <c r="K246" s="4">
        <v>7434.02</v>
      </c>
      <c r="L246" s="4">
        <v>0</v>
      </c>
      <c r="M246" s="4">
        <v>5748.33</v>
      </c>
    </row>
    <row r="247" spans="1:13" x14ac:dyDescent="0.25">
      <c r="A247" s="2">
        <v>1</v>
      </c>
      <c r="B247" s="2">
        <v>24137</v>
      </c>
      <c r="C247" s="2">
        <v>1310001</v>
      </c>
      <c r="D247" s="2" t="str">
        <f t="shared" si="3"/>
        <v>1241371310001</v>
      </c>
      <c r="E247" s="2" t="s">
        <v>23</v>
      </c>
      <c r="F247" s="4">
        <v>0</v>
      </c>
      <c r="G247" s="4">
        <v>13050.3</v>
      </c>
      <c r="H247" s="4">
        <v>13050.3</v>
      </c>
      <c r="I247" s="4">
        <v>16384.91</v>
      </c>
      <c r="J247" s="4">
        <v>16384.91</v>
      </c>
      <c r="K247" s="4">
        <v>16384.91</v>
      </c>
      <c r="L247" s="4">
        <v>0</v>
      </c>
      <c r="M247" s="4">
        <v>-3334.61</v>
      </c>
    </row>
    <row r="248" spans="1:13" x14ac:dyDescent="0.25">
      <c r="A248" s="2">
        <v>1</v>
      </c>
      <c r="B248" s="2">
        <v>24137</v>
      </c>
      <c r="C248" s="2">
        <v>1310003</v>
      </c>
      <c r="D248" s="2" t="str">
        <f t="shared" si="3"/>
        <v>1241371310003</v>
      </c>
      <c r="E248" s="2" t="s">
        <v>25</v>
      </c>
      <c r="F248" s="4">
        <v>0</v>
      </c>
      <c r="G248" s="4">
        <v>4660.82</v>
      </c>
      <c r="H248" s="4">
        <v>4660.82</v>
      </c>
      <c r="I248" s="4">
        <v>0</v>
      </c>
      <c r="J248" s="4">
        <v>0</v>
      </c>
      <c r="K248" s="4">
        <v>0</v>
      </c>
      <c r="L248" s="4">
        <v>0</v>
      </c>
      <c r="M248" s="4">
        <v>4660.82</v>
      </c>
    </row>
    <row r="249" spans="1:13" x14ac:dyDescent="0.25">
      <c r="A249" s="2">
        <v>1</v>
      </c>
      <c r="B249" s="2">
        <v>24137</v>
      </c>
      <c r="C249" s="2">
        <v>1310004</v>
      </c>
      <c r="D249" s="2" t="str">
        <f t="shared" si="3"/>
        <v>1241371310004</v>
      </c>
      <c r="E249" s="2" t="s">
        <v>26</v>
      </c>
      <c r="F249" s="4">
        <v>0</v>
      </c>
      <c r="G249" s="4">
        <v>3107.22</v>
      </c>
      <c r="H249" s="4">
        <v>3107.22</v>
      </c>
      <c r="I249" s="4">
        <v>0</v>
      </c>
      <c r="J249" s="4">
        <v>0</v>
      </c>
      <c r="K249" s="4">
        <v>0</v>
      </c>
      <c r="L249" s="4">
        <v>0</v>
      </c>
      <c r="M249" s="4">
        <v>3107.22</v>
      </c>
    </row>
    <row r="250" spans="1:13" x14ac:dyDescent="0.25">
      <c r="A250" s="2">
        <v>1</v>
      </c>
      <c r="B250" s="2">
        <v>24137</v>
      </c>
      <c r="C250" s="2">
        <v>1600001</v>
      </c>
      <c r="D250" s="2" t="str">
        <f t="shared" si="3"/>
        <v>1241371600001</v>
      </c>
      <c r="E250" s="2" t="s">
        <v>33</v>
      </c>
      <c r="F250" s="4">
        <v>0</v>
      </c>
      <c r="G250" s="4">
        <v>10253.81</v>
      </c>
      <c r="H250" s="4">
        <v>10253.81</v>
      </c>
      <c r="I250" s="4">
        <v>-3235.93</v>
      </c>
      <c r="J250" s="4">
        <v>-3235.93</v>
      </c>
      <c r="K250" s="4">
        <v>-3235.93</v>
      </c>
      <c r="L250" s="4">
        <v>0</v>
      </c>
      <c r="M250" s="4">
        <v>13489.74</v>
      </c>
    </row>
    <row r="251" spans="1:13" x14ac:dyDescent="0.25">
      <c r="A251" s="2">
        <v>1</v>
      </c>
      <c r="B251" s="2">
        <v>24138</v>
      </c>
      <c r="C251" s="2">
        <v>1310001</v>
      </c>
      <c r="D251" s="2" t="str">
        <f t="shared" si="3"/>
        <v>1241381310001</v>
      </c>
      <c r="E251" s="2" t="s">
        <v>23</v>
      </c>
      <c r="F251" s="4">
        <v>0</v>
      </c>
      <c r="G251" s="4">
        <v>37088.449999999997</v>
      </c>
      <c r="H251" s="4">
        <v>37088.449999999997</v>
      </c>
      <c r="I251" s="4">
        <v>55574.52</v>
      </c>
      <c r="J251" s="4">
        <v>55574.52</v>
      </c>
      <c r="K251" s="4">
        <v>55574.52</v>
      </c>
      <c r="L251" s="4">
        <v>0</v>
      </c>
      <c r="M251" s="4">
        <v>-18486.07</v>
      </c>
    </row>
    <row r="252" spans="1:13" x14ac:dyDescent="0.25">
      <c r="A252" s="2">
        <v>1</v>
      </c>
      <c r="B252" s="2">
        <v>24138</v>
      </c>
      <c r="C252" s="2">
        <v>1310003</v>
      </c>
      <c r="D252" s="2" t="str">
        <f t="shared" si="3"/>
        <v>1241381310003</v>
      </c>
      <c r="E252" s="2" t="s">
        <v>25</v>
      </c>
      <c r="F252" s="4">
        <v>0</v>
      </c>
      <c r="G252" s="4">
        <v>13245.87</v>
      </c>
      <c r="H252" s="4">
        <v>13245.87</v>
      </c>
      <c r="I252" s="4">
        <v>0</v>
      </c>
      <c r="J252" s="4">
        <v>0</v>
      </c>
      <c r="K252" s="4">
        <v>0</v>
      </c>
      <c r="L252" s="4">
        <v>0</v>
      </c>
      <c r="M252" s="4">
        <v>13245.87</v>
      </c>
    </row>
    <row r="253" spans="1:13" x14ac:dyDescent="0.25">
      <c r="A253" s="2">
        <v>1</v>
      </c>
      <c r="B253" s="2">
        <v>24138</v>
      </c>
      <c r="C253" s="2">
        <v>1310004</v>
      </c>
      <c r="D253" s="2" t="str">
        <f t="shared" si="3"/>
        <v>1241381310004</v>
      </c>
      <c r="E253" s="2" t="s">
        <v>26</v>
      </c>
      <c r="F253" s="4">
        <v>0</v>
      </c>
      <c r="G253" s="4">
        <v>8830.59</v>
      </c>
      <c r="H253" s="4">
        <v>8830.59</v>
      </c>
      <c r="I253" s="4">
        <v>0</v>
      </c>
      <c r="J253" s="4">
        <v>0</v>
      </c>
      <c r="K253" s="4">
        <v>0</v>
      </c>
      <c r="L253" s="4">
        <v>0</v>
      </c>
      <c r="M253" s="4">
        <v>8830.59</v>
      </c>
    </row>
    <row r="254" spans="1:13" x14ac:dyDescent="0.25">
      <c r="A254" s="2">
        <v>1</v>
      </c>
      <c r="B254" s="2">
        <v>24138</v>
      </c>
      <c r="C254" s="2">
        <v>1510002</v>
      </c>
      <c r="D254" s="2" t="str">
        <f t="shared" si="3"/>
        <v>1241381510002</v>
      </c>
      <c r="E254" s="2" t="s">
        <v>32</v>
      </c>
      <c r="F254" s="4">
        <v>0</v>
      </c>
      <c r="G254" s="4">
        <v>0</v>
      </c>
      <c r="H254" s="4">
        <v>0</v>
      </c>
      <c r="I254" s="4">
        <v>120.64</v>
      </c>
      <c r="J254" s="4">
        <v>120.64</v>
      </c>
      <c r="K254" s="4">
        <v>120.64</v>
      </c>
      <c r="L254" s="4">
        <v>0</v>
      </c>
      <c r="M254" s="4">
        <v>-120.64</v>
      </c>
    </row>
    <row r="255" spans="1:13" x14ac:dyDescent="0.25">
      <c r="A255" s="2">
        <v>1</v>
      </c>
      <c r="B255" s="2">
        <v>24138</v>
      </c>
      <c r="C255" s="2">
        <v>1600001</v>
      </c>
      <c r="D255" s="2" t="str">
        <f t="shared" si="3"/>
        <v>1241381600001</v>
      </c>
      <c r="E255" s="2" t="s">
        <v>33</v>
      </c>
      <c r="F255" s="4">
        <v>0</v>
      </c>
      <c r="G255" s="4">
        <v>29140.93</v>
      </c>
      <c r="H255" s="4">
        <v>29140.93</v>
      </c>
      <c r="I255" s="4">
        <v>21817.05</v>
      </c>
      <c r="J255" s="4">
        <v>21817.05</v>
      </c>
      <c r="K255" s="4">
        <v>21817.05</v>
      </c>
      <c r="L255" s="4">
        <v>0</v>
      </c>
      <c r="M255" s="4">
        <v>7323.88</v>
      </c>
    </row>
    <row r="256" spans="1:13" x14ac:dyDescent="0.25">
      <c r="A256" s="2">
        <v>1</v>
      </c>
      <c r="B256" s="2">
        <v>24139</v>
      </c>
      <c r="C256" s="2">
        <v>1310001</v>
      </c>
      <c r="D256" s="2" t="str">
        <f t="shared" si="3"/>
        <v>1241391310001</v>
      </c>
      <c r="E256" s="2" t="s">
        <v>23</v>
      </c>
      <c r="F256" s="4">
        <v>0</v>
      </c>
      <c r="G256" s="4">
        <v>0</v>
      </c>
      <c r="H256" s="4">
        <v>0</v>
      </c>
      <c r="I256" s="4">
        <v>8860.43</v>
      </c>
      <c r="J256" s="4">
        <v>8860.43</v>
      </c>
      <c r="K256" s="4">
        <v>8860.43</v>
      </c>
      <c r="L256" s="4">
        <v>0</v>
      </c>
      <c r="M256" s="4">
        <v>-8860.43</v>
      </c>
    </row>
    <row r="257" spans="1:13" x14ac:dyDescent="0.25">
      <c r="A257" s="2">
        <v>1</v>
      </c>
      <c r="B257" s="2">
        <v>24139</v>
      </c>
      <c r="C257" s="2">
        <v>1510002</v>
      </c>
      <c r="D257" s="2" t="str">
        <f t="shared" si="3"/>
        <v>1241391510002</v>
      </c>
      <c r="E257" s="2" t="s">
        <v>32</v>
      </c>
      <c r="F257" s="4">
        <v>0</v>
      </c>
      <c r="G257" s="4">
        <v>0</v>
      </c>
      <c r="H257" s="4">
        <v>0</v>
      </c>
      <c r="I257" s="4">
        <v>29.77</v>
      </c>
      <c r="J257" s="4">
        <v>29.77</v>
      </c>
      <c r="K257" s="4">
        <v>29.77</v>
      </c>
      <c r="L257" s="4">
        <v>0</v>
      </c>
      <c r="M257" s="4">
        <v>-29.77</v>
      </c>
    </row>
    <row r="258" spans="1:13" x14ac:dyDescent="0.25">
      <c r="A258" s="2">
        <v>1</v>
      </c>
      <c r="B258" s="2">
        <v>24139</v>
      </c>
      <c r="C258" s="2">
        <v>1600001</v>
      </c>
      <c r="D258" s="2" t="str">
        <f t="shared" si="3"/>
        <v>1241391600001</v>
      </c>
      <c r="E258" s="2" t="s">
        <v>52</v>
      </c>
      <c r="F258" s="4">
        <v>0</v>
      </c>
      <c r="G258" s="4">
        <v>24807.63</v>
      </c>
      <c r="H258" s="4">
        <v>24807.63</v>
      </c>
      <c r="I258" s="4">
        <v>3717.59</v>
      </c>
      <c r="J258" s="4">
        <v>3717.59</v>
      </c>
      <c r="K258" s="4">
        <v>3717.59</v>
      </c>
      <c r="L258" s="4">
        <v>0</v>
      </c>
      <c r="M258" s="4">
        <v>21090.04</v>
      </c>
    </row>
    <row r="259" spans="1:13" x14ac:dyDescent="0.25">
      <c r="A259" s="2">
        <v>1</v>
      </c>
      <c r="B259" s="2">
        <v>24140</v>
      </c>
      <c r="C259" s="2">
        <v>1310001</v>
      </c>
      <c r="D259" s="2" t="str">
        <f t="shared" ref="D259:D322" si="4">_xlfn.CONCAT(A259,B259,C259)</f>
        <v>1241401310001</v>
      </c>
      <c r="E259" s="2" t="s">
        <v>23</v>
      </c>
      <c r="F259" s="4">
        <v>0</v>
      </c>
      <c r="G259" s="4">
        <v>30348.54</v>
      </c>
      <c r="H259" s="4">
        <v>30348.54</v>
      </c>
      <c r="I259" s="4">
        <v>3673</v>
      </c>
      <c r="J259" s="4">
        <v>3673</v>
      </c>
      <c r="K259" s="4">
        <v>3673</v>
      </c>
      <c r="L259" s="4">
        <v>0</v>
      </c>
      <c r="M259" s="4">
        <v>26675.54</v>
      </c>
    </row>
    <row r="260" spans="1:13" x14ac:dyDescent="0.25">
      <c r="A260" s="2">
        <v>1</v>
      </c>
      <c r="B260" s="2">
        <v>24140</v>
      </c>
      <c r="C260" s="2">
        <v>1310003</v>
      </c>
      <c r="D260" s="2" t="str">
        <f t="shared" si="4"/>
        <v>1241401310003</v>
      </c>
      <c r="E260" s="2" t="s">
        <v>25</v>
      </c>
      <c r="F260" s="4">
        <v>0</v>
      </c>
      <c r="G260" s="4">
        <v>10098.129999999999</v>
      </c>
      <c r="H260" s="4">
        <v>10098.129999999999</v>
      </c>
      <c r="I260" s="4">
        <v>1731.26</v>
      </c>
      <c r="J260" s="4">
        <v>1731.26</v>
      </c>
      <c r="K260" s="4">
        <v>1731.26</v>
      </c>
      <c r="L260" s="4">
        <v>0</v>
      </c>
      <c r="M260" s="4">
        <v>8366.8700000000008</v>
      </c>
    </row>
    <row r="261" spans="1:13" x14ac:dyDescent="0.25">
      <c r="A261" s="2">
        <v>1</v>
      </c>
      <c r="B261" s="2">
        <v>24140</v>
      </c>
      <c r="C261" s="2">
        <v>1310004</v>
      </c>
      <c r="D261" s="2" t="str">
        <f t="shared" si="4"/>
        <v>1241401310004</v>
      </c>
      <c r="E261" s="2" t="s">
        <v>26</v>
      </c>
      <c r="F261" s="4">
        <v>0</v>
      </c>
      <c r="G261" s="4">
        <v>6429.78</v>
      </c>
      <c r="H261" s="4">
        <v>6429.78</v>
      </c>
      <c r="I261" s="4">
        <v>1480.16</v>
      </c>
      <c r="J261" s="4">
        <v>1480.16</v>
      </c>
      <c r="K261" s="4">
        <v>1480.16</v>
      </c>
      <c r="L261" s="4">
        <v>0</v>
      </c>
      <c r="M261" s="4">
        <v>4949.62</v>
      </c>
    </row>
    <row r="262" spans="1:13" x14ac:dyDescent="0.25">
      <c r="A262" s="2">
        <v>1</v>
      </c>
      <c r="B262" s="2">
        <v>24140</v>
      </c>
      <c r="C262" s="2">
        <v>1310005</v>
      </c>
      <c r="D262" s="2" t="str">
        <f t="shared" si="4"/>
        <v>1241401310005</v>
      </c>
      <c r="E262" s="2" t="s">
        <v>27</v>
      </c>
      <c r="F262" s="4">
        <v>0</v>
      </c>
      <c r="G262" s="4">
        <v>0</v>
      </c>
      <c r="H262" s="4">
        <v>0</v>
      </c>
      <c r="I262" s="4">
        <v>2.68</v>
      </c>
      <c r="J262" s="4">
        <v>2.68</v>
      </c>
      <c r="K262" s="4">
        <v>2.68</v>
      </c>
      <c r="L262" s="4">
        <v>0</v>
      </c>
      <c r="M262" s="4">
        <v>-2.68</v>
      </c>
    </row>
    <row r="263" spans="1:13" x14ac:dyDescent="0.25">
      <c r="A263" s="2">
        <v>1</v>
      </c>
      <c r="B263" s="2">
        <v>24140</v>
      </c>
      <c r="C263" s="2">
        <v>1600001</v>
      </c>
      <c r="D263" s="2" t="str">
        <f t="shared" si="4"/>
        <v>1241401600001</v>
      </c>
      <c r="E263" s="2" t="s">
        <v>52</v>
      </c>
      <c r="F263" s="4">
        <v>0</v>
      </c>
      <c r="G263" s="4">
        <v>24406.75</v>
      </c>
      <c r="H263" s="4">
        <v>24406.75</v>
      </c>
      <c r="I263" s="4">
        <v>2385.63</v>
      </c>
      <c r="J263" s="4">
        <v>2385.63</v>
      </c>
      <c r="K263" s="4">
        <v>2385.63</v>
      </c>
      <c r="L263" s="4">
        <v>0</v>
      </c>
      <c r="M263" s="4">
        <v>22021.119999999999</v>
      </c>
    </row>
    <row r="264" spans="1:13" x14ac:dyDescent="0.25">
      <c r="A264" s="2">
        <v>1</v>
      </c>
      <c r="B264" s="2">
        <v>24141</v>
      </c>
      <c r="C264" s="2">
        <v>1200101</v>
      </c>
      <c r="D264" s="2" t="str">
        <f t="shared" si="4"/>
        <v>1241411200101</v>
      </c>
      <c r="E264" s="2" t="s">
        <v>48</v>
      </c>
      <c r="F264" s="4">
        <v>0</v>
      </c>
      <c r="G264" s="4">
        <v>0</v>
      </c>
      <c r="H264" s="4">
        <v>0</v>
      </c>
      <c r="I264" s="4">
        <v>2374.89</v>
      </c>
      <c r="J264" s="4">
        <v>2374.89</v>
      </c>
      <c r="K264" s="4">
        <v>2374.89</v>
      </c>
      <c r="L264" s="4">
        <v>0</v>
      </c>
      <c r="M264" s="4">
        <v>-2374.89</v>
      </c>
    </row>
    <row r="265" spans="1:13" x14ac:dyDescent="0.25">
      <c r="A265" s="2">
        <v>1</v>
      </c>
      <c r="B265" s="2">
        <v>24141</v>
      </c>
      <c r="C265" s="2">
        <v>1200601</v>
      </c>
      <c r="D265" s="2" t="str">
        <f t="shared" si="4"/>
        <v>1241411200601</v>
      </c>
      <c r="E265" s="2" t="s">
        <v>53</v>
      </c>
      <c r="F265" s="4">
        <v>0</v>
      </c>
      <c r="G265" s="4">
        <v>0</v>
      </c>
      <c r="H265" s="4">
        <v>0</v>
      </c>
      <c r="I265" s="4">
        <v>86.2</v>
      </c>
      <c r="J265" s="4">
        <v>86.2</v>
      </c>
      <c r="K265" s="4">
        <v>86.2</v>
      </c>
      <c r="L265" s="4">
        <v>0</v>
      </c>
      <c r="M265" s="4">
        <v>-86.2</v>
      </c>
    </row>
    <row r="266" spans="1:13" x14ac:dyDescent="0.25">
      <c r="A266" s="2">
        <v>1</v>
      </c>
      <c r="B266" s="2">
        <v>24141</v>
      </c>
      <c r="C266" s="2">
        <v>1210001</v>
      </c>
      <c r="D266" s="2" t="str">
        <f t="shared" si="4"/>
        <v>1241411210001</v>
      </c>
      <c r="E266" s="2" t="s">
        <v>16</v>
      </c>
      <c r="F266" s="4">
        <v>0</v>
      </c>
      <c r="G266" s="4">
        <v>0</v>
      </c>
      <c r="H266" s="4">
        <v>0</v>
      </c>
      <c r="I266" s="4">
        <v>1112.1099999999999</v>
      </c>
      <c r="J266" s="4">
        <v>1112.1099999999999</v>
      </c>
      <c r="K266" s="4">
        <v>1112.1099999999999</v>
      </c>
      <c r="L266" s="4">
        <v>0</v>
      </c>
      <c r="M266" s="4">
        <v>-1112.1099999999999</v>
      </c>
    </row>
    <row r="267" spans="1:13" x14ac:dyDescent="0.25">
      <c r="A267" s="2">
        <v>1</v>
      </c>
      <c r="B267" s="2">
        <v>24141</v>
      </c>
      <c r="C267" s="2">
        <v>1210101</v>
      </c>
      <c r="D267" s="2" t="str">
        <f t="shared" si="4"/>
        <v>1241411210101</v>
      </c>
      <c r="E267" s="2" t="s">
        <v>17</v>
      </c>
      <c r="F267" s="4">
        <v>0</v>
      </c>
      <c r="G267" s="4">
        <v>0</v>
      </c>
      <c r="H267" s="4">
        <v>0</v>
      </c>
      <c r="I267" s="4">
        <v>950.8</v>
      </c>
      <c r="J267" s="4">
        <v>950.8</v>
      </c>
      <c r="K267" s="4">
        <v>950.8</v>
      </c>
      <c r="L267" s="4">
        <v>0</v>
      </c>
      <c r="M267" s="4">
        <v>-950.8</v>
      </c>
    </row>
    <row r="268" spans="1:13" x14ac:dyDescent="0.25">
      <c r="A268" s="2">
        <v>1</v>
      </c>
      <c r="B268" s="2">
        <v>24141</v>
      </c>
      <c r="C268" s="2">
        <v>1310001</v>
      </c>
      <c r="D268" s="2" t="str">
        <f t="shared" si="4"/>
        <v>1241411310001</v>
      </c>
      <c r="E268" s="2" t="s">
        <v>23</v>
      </c>
      <c r="F268" s="4">
        <v>0</v>
      </c>
      <c r="G268" s="4">
        <v>15120</v>
      </c>
      <c r="H268" s="4">
        <v>15120</v>
      </c>
      <c r="I268" s="4">
        <v>0</v>
      </c>
      <c r="J268" s="4">
        <v>0</v>
      </c>
      <c r="K268" s="4">
        <v>0</v>
      </c>
      <c r="L268" s="4">
        <v>0</v>
      </c>
      <c r="M268" s="4">
        <v>15120</v>
      </c>
    </row>
    <row r="269" spans="1:13" x14ac:dyDescent="0.25">
      <c r="A269" s="2">
        <v>1</v>
      </c>
      <c r="B269" s="2">
        <v>24141</v>
      </c>
      <c r="C269" s="2">
        <v>1310003</v>
      </c>
      <c r="D269" s="2" t="str">
        <f t="shared" si="4"/>
        <v>1241411310003</v>
      </c>
      <c r="E269" s="2" t="s">
        <v>25</v>
      </c>
      <c r="F269" s="4">
        <v>0</v>
      </c>
      <c r="G269" s="4">
        <v>5400</v>
      </c>
      <c r="H269" s="4">
        <v>5400</v>
      </c>
      <c r="I269" s="4">
        <v>0</v>
      </c>
      <c r="J269" s="4">
        <v>0</v>
      </c>
      <c r="K269" s="4">
        <v>0</v>
      </c>
      <c r="L269" s="4">
        <v>0</v>
      </c>
      <c r="M269" s="4">
        <v>5400</v>
      </c>
    </row>
    <row r="270" spans="1:13" x14ac:dyDescent="0.25">
      <c r="A270" s="2">
        <v>1</v>
      </c>
      <c r="B270" s="2">
        <v>24141</v>
      </c>
      <c r="C270" s="2">
        <v>1310004</v>
      </c>
      <c r="D270" s="2" t="str">
        <f t="shared" si="4"/>
        <v>1241411310004</v>
      </c>
      <c r="E270" s="2" t="s">
        <v>26</v>
      </c>
      <c r="F270" s="4">
        <v>0</v>
      </c>
      <c r="G270" s="4">
        <v>3600</v>
      </c>
      <c r="H270" s="4">
        <v>3600</v>
      </c>
      <c r="I270" s="4">
        <v>0</v>
      </c>
      <c r="J270" s="4">
        <v>0</v>
      </c>
      <c r="K270" s="4">
        <v>0</v>
      </c>
      <c r="L270" s="4">
        <v>0</v>
      </c>
      <c r="M270" s="4">
        <v>3600</v>
      </c>
    </row>
    <row r="271" spans="1:13" x14ac:dyDescent="0.25">
      <c r="A271" s="2">
        <v>1</v>
      </c>
      <c r="B271" s="2">
        <v>24141</v>
      </c>
      <c r="C271" s="2">
        <v>1600001</v>
      </c>
      <c r="D271" s="2" t="str">
        <f t="shared" si="4"/>
        <v>1241411600001</v>
      </c>
      <c r="E271" s="2" t="s">
        <v>52</v>
      </c>
      <c r="F271" s="4">
        <v>0</v>
      </c>
      <c r="G271" s="4">
        <v>11880</v>
      </c>
      <c r="H271" s="4">
        <v>11880</v>
      </c>
      <c r="I271" s="4">
        <v>1556.09</v>
      </c>
      <c r="J271" s="4">
        <v>1556.09</v>
      </c>
      <c r="K271" s="4">
        <v>1556.09</v>
      </c>
      <c r="L271" s="4">
        <v>0</v>
      </c>
      <c r="M271" s="4">
        <v>10323.91</v>
      </c>
    </row>
    <row r="272" spans="1:13" x14ac:dyDescent="0.25">
      <c r="A272" s="2">
        <v>1</v>
      </c>
      <c r="B272" s="2">
        <v>31100</v>
      </c>
      <c r="C272" s="2">
        <v>1200301</v>
      </c>
      <c r="D272" s="2" t="str">
        <f t="shared" si="4"/>
        <v>1311001200301</v>
      </c>
      <c r="E272" s="2" t="s">
        <v>13</v>
      </c>
      <c r="F272" s="4">
        <v>1130.6300000000001</v>
      </c>
      <c r="G272" s="4">
        <v>0</v>
      </c>
      <c r="H272" s="4">
        <v>1130.6300000000001</v>
      </c>
      <c r="I272" s="4">
        <v>2299.69</v>
      </c>
      <c r="J272" s="4">
        <v>2299.69</v>
      </c>
      <c r="K272" s="4">
        <v>2299.69</v>
      </c>
      <c r="L272" s="4">
        <v>0</v>
      </c>
      <c r="M272" s="4">
        <v>-1169.06</v>
      </c>
    </row>
    <row r="273" spans="1:13" x14ac:dyDescent="0.25">
      <c r="A273" s="2">
        <v>1</v>
      </c>
      <c r="B273" s="2">
        <v>31100</v>
      </c>
      <c r="C273" s="2">
        <v>1210001</v>
      </c>
      <c r="D273" s="2" t="str">
        <f t="shared" si="4"/>
        <v>1311001210001</v>
      </c>
      <c r="E273" s="2" t="s">
        <v>16</v>
      </c>
      <c r="F273" s="4">
        <v>631.35</v>
      </c>
      <c r="G273" s="4">
        <v>0</v>
      </c>
      <c r="H273" s="4">
        <v>631.35</v>
      </c>
      <c r="I273" s="4">
        <v>1285.98</v>
      </c>
      <c r="J273" s="4">
        <v>1285.98</v>
      </c>
      <c r="K273" s="4">
        <v>1285.98</v>
      </c>
      <c r="L273" s="4">
        <v>0</v>
      </c>
      <c r="M273" s="4">
        <v>-654.63</v>
      </c>
    </row>
    <row r="274" spans="1:13" x14ac:dyDescent="0.25">
      <c r="A274" s="2">
        <v>1</v>
      </c>
      <c r="B274" s="2">
        <v>31100</v>
      </c>
      <c r="C274" s="2">
        <v>1210101</v>
      </c>
      <c r="D274" s="2" t="str">
        <f t="shared" si="4"/>
        <v>1311001210101</v>
      </c>
      <c r="E274" s="2" t="s">
        <v>17</v>
      </c>
      <c r="F274" s="4">
        <v>490.39</v>
      </c>
      <c r="G274" s="4">
        <v>0</v>
      </c>
      <c r="H274" s="4">
        <v>490.39</v>
      </c>
      <c r="I274" s="4">
        <v>999</v>
      </c>
      <c r="J274" s="4">
        <v>999</v>
      </c>
      <c r="K274" s="4">
        <v>999</v>
      </c>
      <c r="L274" s="4">
        <v>0</v>
      </c>
      <c r="M274" s="4">
        <v>-508.61</v>
      </c>
    </row>
    <row r="275" spans="1:13" x14ac:dyDescent="0.25">
      <c r="A275" s="2">
        <v>1</v>
      </c>
      <c r="B275" s="2">
        <v>31100</v>
      </c>
      <c r="C275" s="2">
        <v>1300001</v>
      </c>
      <c r="D275" s="2" t="str">
        <f t="shared" si="4"/>
        <v>1311001300001</v>
      </c>
      <c r="E275" s="2" t="s">
        <v>18</v>
      </c>
      <c r="F275" s="4">
        <v>382.85</v>
      </c>
      <c r="G275" s="4">
        <v>0</v>
      </c>
      <c r="H275" s="4">
        <v>382.85</v>
      </c>
      <c r="I275" s="4">
        <v>9529.31</v>
      </c>
      <c r="J275" s="4">
        <v>9529.31</v>
      </c>
      <c r="K275" s="4">
        <v>9529.31</v>
      </c>
      <c r="L275" s="4">
        <v>0</v>
      </c>
      <c r="M275" s="4">
        <v>-9146.4599999999991</v>
      </c>
    </row>
    <row r="276" spans="1:13" x14ac:dyDescent="0.25">
      <c r="A276" s="2">
        <v>1</v>
      </c>
      <c r="B276" s="2">
        <v>31100</v>
      </c>
      <c r="C276" s="2">
        <v>1300002</v>
      </c>
      <c r="D276" s="2" t="str">
        <f t="shared" si="4"/>
        <v>1311001300002</v>
      </c>
      <c r="E276" s="2" t="s">
        <v>19</v>
      </c>
      <c r="F276" s="4">
        <v>0</v>
      </c>
      <c r="G276" s="4">
        <v>0</v>
      </c>
      <c r="H276" s="4">
        <v>0</v>
      </c>
      <c r="I276" s="4">
        <v>1263.75</v>
      </c>
      <c r="J276" s="4">
        <v>1263.75</v>
      </c>
      <c r="K276" s="4">
        <v>1263.75</v>
      </c>
      <c r="L276" s="4">
        <v>0</v>
      </c>
      <c r="M276" s="4">
        <v>-1263.75</v>
      </c>
    </row>
    <row r="277" spans="1:13" x14ac:dyDescent="0.25">
      <c r="A277" s="2">
        <v>1</v>
      </c>
      <c r="B277" s="2">
        <v>31100</v>
      </c>
      <c r="C277" s="2">
        <v>1300101</v>
      </c>
      <c r="D277" s="2" t="str">
        <f t="shared" si="4"/>
        <v>1311001300101</v>
      </c>
      <c r="E277" s="2" t="s">
        <v>20</v>
      </c>
      <c r="F277" s="4">
        <v>0</v>
      </c>
      <c r="G277" s="4">
        <v>0</v>
      </c>
      <c r="H277" s="4">
        <v>0</v>
      </c>
      <c r="I277" s="4">
        <v>0.71</v>
      </c>
      <c r="J277" s="4">
        <v>0.71</v>
      </c>
      <c r="K277" s="4">
        <v>0.71</v>
      </c>
      <c r="L277" s="4">
        <v>0</v>
      </c>
      <c r="M277" s="4">
        <v>-0.71</v>
      </c>
    </row>
    <row r="278" spans="1:13" x14ac:dyDescent="0.25">
      <c r="A278" s="2">
        <v>1</v>
      </c>
      <c r="B278" s="2">
        <v>31100</v>
      </c>
      <c r="C278" s="2">
        <v>1300201</v>
      </c>
      <c r="D278" s="2" t="str">
        <f t="shared" si="4"/>
        <v>1311001300201</v>
      </c>
      <c r="E278" s="2" t="s">
        <v>21</v>
      </c>
      <c r="F278" s="4">
        <v>223.82</v>
      </c>
      <c r="G278" s="4">
        <v>0</v>
      </c>
      <c r="H278" s="4">
        <v>223.82</v>
      </c>
      <c r="I278" s="4">
        <v>5307.34</v>
      </c>
      <c r="J278" s="4">
        <v>5307.34</v>
      </c>
      <c r="K278" s="4">
        <v>5307.34</v>
      </c>
      <c r="L278" s="4">
        <v>0</v>
      </c>
      <c r="M278" s="4">
        <v>-5083.5200000000004</v>
      </c>
    </row>
    <row r="279" spans="1:13" x14ac:dyDescent="0.25">
      <c r="A279" s="2">
        <v>1</v>
      </c>
      <c r="B279" s="2">
        <v>31100</v>
      </c>
      <c r="C279" s="2">
        <v>1300202</v>
      </c>
      <c r="D279" s="2" t="str">
        <f t="shared" si="4"/>
        <v>1311001300202</v>
      </c>
      <c r="E279" s="2" t="s">
        <v>22</v>
      </c>
      <c r="F279" s="4">
        <v>145.53</v>
      </c>
      <c r="G279" s="4">
        <v>0</v>
      </c>
      <c r="H279" s="4">
        <v>145.53</v>
      </c>
      <c r="I279" s="4">
        <v>5833.74</v>
      </c>
      <c r="J279" s="4">
        <v>5833.74</v>
      </c>
      <c r="K279" s="4">
        <v>5833.74</v>
      </c>
      <c r="L279" s="4">
        <v>0</v>
      </c>
      <c r="M279" s="4">
        <v>-5688.21</v>
      </c>
    </row>
    <row r="280" spans="1:13" x14ac:dyDescent="0.25">
      <c r="A280" s="2">
        <v>1</v>
      </c>
      <c r="B280" s="2">
        <v>31100</v>
      </c>
      <c r="C280" s="2">
        <v>1310001</v>
      </c>
      <c r="D280" s="2" t="str">
        <f t="shared" si="4"/>
        <v>1311001310001</v>
      </c>
      <c r="E280" s="2" t="s">
        <v>23</v>
      </c>
      <c r="F280" s="4">
        <v>21675.56</v>
      </c>
      <c r="G280" s="4">
        <v>0</v>
      </c>
      <c r="H280" s="4">
        <v>21675.56</v>
      </c>
      <c r="I280" s="4">
        <v>12364.13</v>
      </c>
      <c r="J280" s="4">
        <v>12364.13</v>
      </c>
      <c r="K280" s="4">
        <v>12364.13</v>
      </c>
      <c r="L280" s="4">
        <v>0</v>
      </c>
      <c r="M280" s="4">
        <v>9311.43</v>
      </c>
    </row>
    <row r="281" spans="1:13" x14ac:dyDescent="0.25">
      <c r="A281" s="2">
        <v>1</v>
      </c>
      <c r="B281" s="2">
        <v>31100</v>
      </c>
      <c r="C281" s="2">
        <v>1310002</v>
      </c>
      <c r="D281" s="2" t="str">
        <f t="shared" si="4"/>
        <v>1311001310002</v>
      </c>
      <c r="E281" s="2" t="s">
        <v>24</v>
      </c>
      <c r="F281" s="4">
        <v>1475.58</v>
      </c>
      <c r="G281" s="4">
        <v>0</v>
      </c>
      <c r="H281" s="4">
        <v>1475.58</v>
      </c>
      <c r="I281" s="4">
        <v>265.89</v>
      </c>
      <c r="J281" s="4">
        <v>265.89</v>
      </c>
      <c r="K281" s="4">
        <v>265.89</v>
      </c>
      <c r="L281" s="4">
        <v>0</v>
      </c>
      <c r="M281" s="4">
        <v>1209.69</v>
      </c>
    </row>
    <row r="282" spans="1:13" x14ac:dyDescent="0.25">
      <c r="A282" s="2">
        <v>1</v>
      </c>
      <c r="B282" s="2">
        <v>31100</v>
      </c>
      <c r="C282" s="2">
        <v>1310003</v>
      </c>
      <c r="D282" s="2" t="str">
        <f t="shared" si="4"/>
        <v>1311001310003</v>
      </c>
      <c r="E282" s="2" t="s">
        <v>25</v>
      </c>
      <c r="F282" s="4">
        <v>11597.32</v>
      </c>
      <c r="G282" s="4">
        <v>0</v>
      </c>
      <c r="H282" s="4">
        <v>11597.32</v>
      </c>
      <c r="I282" s="4">
        <v>6401.64</v>
      </c>
      <c r="J282" s="4">
        <v>6401.64</v>
      </c>
      <c r="K282" s="4">
        <v>6401.64</v>
      </c>
      <c r="L282" s="4">
        <v>0</v>
      </c>
      <c r="M282" s="4">
        <v>5195.68</v>
      </c>
    </row>
    <row r="283" spans="1:13" x14ac:dyDescent="0.25">
      <c r="A283" s="2">
        <v>1</v>
      </c>
      <c r="B283" s="2">
        <v>31100</v>
      </c>
      <c r="C283" s="2">
        <v>1310004</v>
      </c>
      <c r="D283" s="2" t="str">
        <f t="shared" si="4"/>
        <v>1311001310004</v>
      </c>
      <c r="E283" s="2" t="s">
        <v>26</v>
      </c>
      <c r="F283" s="4">
        <v>11982.18</v>
      </c>
      <c r="G283" s="4">
        <v>0</v>
      </c>
      <c r="H283" s="4">
        <v>11982.18</v>
      </c>
      <c r="I283" s="4">
        <v>6261.94</v>
      </c>
      <c r="J283" s="4">
        <v>6261.94</v>
      </c>
      <c r="K283" s="4">
        <v>6261.94</v>
      </c>
      <c r="L283" s="4">
        <v>0</v>
      </c>
      <c r="M283" s="4">
        <v>5720.24</v>
      </c>
    </row>
    <row r="284" spans="1:13" x14ac:dyDescent="0.25">
      <c r="A284" s="2">
        <v>1</v>
      </c>
      <c r="B284" s="2">
        <v>31100</v>
      </c>
      <c r="C284" s="2">
        <v>1500002</v>
      </c>
      <c r="D284" s="2" t="str">
        <f t="shared" si="4"/>
        <v>1311001500002</v>
      </c>
      <c r="E284" s="2" t="s">
        <v>29</v>
      </c>
      <c r="F284" s="4">
        <v>0</v>
      </c>
      <c r="G284" s="4">
        <v>0</v>
      </c>
      <c r="H284" s="4">
        <v>0</v>
      </c>
      <c r="I284" s="4">
        <v>22.46</v>
      </c>
      <c r="J284" s="4">
        <v>22.46</v>
      </c>
      <c r="K284" s="4">
        <v>22.46</v>
      </c>
      <c r="L284" s="4">
        <v>0</v>
      </c>
      <c r="M284" s="4">
        <v>-22.46</v>
      </c>
    </row>
    <row r="285" spans="1:13" x14ac:dyDescent="0.25">
      <c r="A285" s="2">
        <v>1</v>
      </c>
      <c r="B285" s="2">
        <v>31100</v>
      </c>
      <c r="C285" s="2">
        <v>1500003</v>
      </c>
      <c r="D285" s="2" t="str">
        <f t="shared" si="4"/>
        <v>1311001500003</v>
      </c>
      <c r="E285" s="2" t="s">
        <v>30</v>
      </c>
      <c r="F285" s="4">
        <v>0</v>
      </c>
      <c r="G285" s="4">
        <v>381.72</v>
      </c>
      <c r="H285" s="4">
        <v>381.72</v>
      </c>
      <c r="I285" s="4">
        <v>337.47</v>
      </c>
      <c r="J285" s="4">
        <v>337.47</v>
      </c>
      <c r="K285" s="4">
        <v>337.47</v>
      </c>
      <c r="L285" s="4">
        <v>0</v>
      </c>
      <c r="M285" s="4">
        <v>44.25</v>
      </c>
    </row>
    <row r="286" spans="1:13" x14ac:dyDescent="0.25">
      <c r="A286" s="2">
        <v>1</v>
      </c>
      <c r="B286" s="2">
        <v>31100</v>
      </c>
      <c r="C286" s="2">
        <v>1600001</v>
      </c>
      <c r="D286" s="2" t="str">
        <f t="shared" si="4"/>
        <v>1311001600001</v>
      </c>
      <c r="E286" s="2" t="s">
        <v>33</v>
      </c>
      <c r="F286" s="4">
        <v>16093.8</v>
      </c>
      <c r="G286" s="4">
        <v>0</v>
      </c>
      <c r="H286" s="4">
        <v>16093.8</v>
      </c>
      <c r="I286" s="4">
        <v>17188.830000000002</v>
      </c>
      <c r="J286" s="4">
        <v>17188.830000000002</v>
      </c>
      <c r="K286" s="4">
        <v>17188.830000000002</v>
      </c>
      <c r="L286" s="4">
        <v>0</v>
      </c>
      <c r="M286" s="4">
        <v>-1095.03</v>
      </c>
    </row>
    <row r="287" spans="1:13" x14ac:dyDescent="0.25">
      <c r="A287" s="2">
        <v>1</v>
      </c>
      <c r="B287" s="2">
        <v>31100</v>
      </c>
      <c r="C287" s="2">
        <v>2160001</v>
      </c>
      <c r="D287" s="2" t="str">
        <f t="shared" si="4"/>
        <v>1311002160001</v>
      </c>
      <c r="E287" s="2" t="s">
        <v>35</v>
      </c>
      <c r="F287" s="4">
        <v>50</v>
      </c>
      <c r="G287" s="4">
        <v>0</v>
      </c>
      <c r="H287" s="4">
        <v>50</v>
      </c>
      <c r="I287" s="4">
        <v>0</v>
      </c>
      <c r="J287" s="4">
        <v>0</v>
      </c>
      <c r="K287" s="4">
        <v>0</v>
      </c>
      <c r="L287" s="4">
        <v>0</v>
      </c>
      <c r="M287" s="4">
        <v>50</v>
      </c>
    </row>
    <row r="288" spans="1:13" x14ac:dyDescent="0.25">
      <c r="A288" s="2">
        <v>1</v>
      </c>
      <c r="B288" s="2">
        <v>31100</v>
      </c>
      <c r="C288" s="2">
        <v>2160002</v>
      </c>
      <c r="D288" s="2" t="str">
        <f t="shared" si="4"/>
        <v>1311002160002</v>
      </c>
      <c r="E288" s="2" t="s">
        <v>36</v>
      </c>
      <c r="F288" s="4">
        <v>50</v>
      </c>
      <c r="G288" s="4">
        <v>0</v>
      </c>
      <c r="H288" s="4">
        <v>50</v>
      </c>
      <c r="I288" s="4">
        <v>0</v>
      </c>
      <c r="J288" s="4">
        <v>0</v>
      </c>
      <c r="K288" s="4">
        <v>0</v>
      </c>
      <c r="L288" s="4">
        <v>0</v>
      </c>
      <c r="M288" s="4">
        <v>50</v>
      </c>
    </row>
    <row r="289" spans="1:13" x14ac:dyDescent="0.25">
      <c r="A289" s="2">
        <v>1</v>
      </c>
      <c r="B289" s="2">
        <v>31100</v>
      </c>
      <c r="C289" s="2">
        <v>2220001</v>
      </c>
      <c r="D289" s="2" t="str">
        <f t="shared" si="4"/>
        <v>1311002220001</v>
      </c>
      <c r="E289" s="2" t="s">
        <v>39</v>
      </c>
      <c r="F289" s="4">
        <v>50</v>
      </c>
      <c r="G289" s="4">
        <v>0</v>
      </c>
      <c r="H289" s="4">
        <v>50</v>
      </c>
      <c r="I289" s="4">
        <v>0</v>
      </c>
      <c r="J289" s="4">
        <v>0</v>
      </c>
      <c r="K289" s="4">
        <v>0</v>
      </c>
      <c r="L289" s="4">
        <v>0</v>
      </c>
      <c r="M289" s="4">
        <v>50</v>
      </c>
    </row>
    <row r="290" spans="1:13" x14ac:dyDescent="0.25">
      <c r="A290" s="2">
        <v>1</v>
      </c>
      <c r="B290" s="2">
        <v>32000</v>
      </c>
      <c r="C290" s="2">
        <v>1300001</v>
      </c>
      <c r="D290" s="2" t="str">
        <f t="shared" si="4"/>
        <v>1320001300001</v>
      </c>
      <c r="E290" s="2" t="s">
        <v>18</v>
      </c>
      <c r="F290" s="4">
        <v>0</v>
      </c>
      <c r="G290" s="4">
        <v>0</v>
      </c>
      <c r="H290" s="4">
        <v>0</v>
      </c>
      <c r="I290" s="4">
        <v>7356.71</v>
      </c>
      <c r="J290" s="4">
        <v>7356.71</v>
      </c>
      <c r="K290" s="4">
        <v>7356.71</v>
      </c>
      <c r="L290" s="4">
        <v>0</v>
      </c>
      <c r="M290" s="4">
        <v>-7356.71</v>
      </c>
    </row>
    <row r="291" spans="1:13" x14ac:dyDescent="0.25">
      <c r="A291" s="2">
        <v>1</v>
      </c>
      <c r="B291" s="2">
        <v>32000</v>
      </c>
      <c r="C291" s="2">
        <v>1300002</v>
      </c>
      <c r="D291" s="2" t="str">
        <f t="shared" si="4"/>
        <v>1320001300002</v>
      </c>
      <c r="E291" s="2" t="s">
        <v>19</v>
      </c>
      <c r="F291" s="4">
        <v>0</v>
      </c>
      <c r="G291" s="4">
        <v>0</v>
      </c>
      <c r="H291" s="4">
        <v>0</v>
      </c>
      <c r="I291" s="4">
        <v>1076.68</v>
      </c>
      <c r="J291" s="4">
        <v>1076.68</v>
      </c>
      <c r="K291" s="4">
        <v>1076.68</v>
      </c>
      <c r="L291" s="4">
        <v>0</v>
      </c>
      <c r="M291" s="4">
        <v>-1076.68</v>
      </c>
    </row>
    <row r="292" spans="1:13" x14ac:dyDescent="0.25">
      <c r="A292" s="2">
        <v>1</v>
      </c>
      <c r="B292" s="2">
        <v>32000</v>
      </c>
      <c r="C292" s="2">
        <v>1300201</v>
      </c>
      <c r="D292" s="2" t="str">
        <f t="shared" si="4"/>
        <v>1320001300201</v>
      </c>
      <c r="E292" s="2" t="s">
        <v>21</v>
      </c>
      <c r="F292" s="4">
        <v>0</v>
      </c>
      <c r="G292" s="4">
        <v>0</v>
      </c>
      <c r="H292" s="4">
        <v>0</v>
      </c>
      <c r="I292" s="4">
        <v>4158.9799999999996</v>
      </c>
      <c r="J292" s="4">
        <v>4158.9799999999996</v>
      </c>
      <c r="K292" s="4">
        <v>4158.9799999999996</v>
      </c>
      <c r="L292" s="4">
        <v>0</v>
      </c>
      <c r="M292" s="4">
        <v>-4158.9799999999996</v>
      </c>
    </row>
    <row r="293" spans="1:13" x14ac:dyDescent="0.25">
      <c r="A293" s="2">
        <v>1</v>
      </c>
      <c r="B293" s="2">
        <v>32000</v>
      </c>
      <c r="C293" s="2">
        <v>1300202</v>
      </c>
      <c r="D293" s="2" t="str">
        <f t="shared" si="4"/>
        <v>1320001300202</v>
      </c>
      <c r="E293" s="2" t="s">
        <v>22</v>
      </c>
      <c r="F293" s="4">
        <v>0</v>
      </c>
      <c r="G293" s="4">
        <v>0</v>
      </c>
      <c r="H293" s="4">
        <v>0</v>
      </c>
      <c r="I293" s="4">
        <v>4064.46</v>
      </c>
      <c r="J293" s="4">
        <v>4064.46</v>
      </c>
      <c r="K293" s="4">
        <v>4064.46</v>
      </c>
      <c r="L293" s="4">
        <v>0</v>
      </c>
      <c r="M293" s="4">
        <v>-4064.46</v>
      </c>
    </row>
    <row r="294" spans="1:13" x14ac:dyDescent="0.25">
      <c r="A294" s="2">
        <v>1</v>
      </c>
      <c r="B294" s="2">
        <v>32000</v>
      </c>
      <c r="C294" s="2">
        <v>1310001</v>
      </c>
      <c r="D294" s="2" t="str">
        <f t="shared" si="4"/>
        <v>1320001310001</v>
      </c>
      <c r="E294" s="2" t="s">
        <v>23</v>
      </c>
      <c r="F294" s="4">
        <v>11422.79</v>
      </c>
      <c r="G294" s="4">
        <v>0</v>
      </c>
      <c r="H294" s="4">
        <v>11422.79</v>
      </c>
      <c r="I294" s="4">
        <v>4182.05</v>
      </c>
      <c r="J294" s="4">
        <v>4182.05</v>
      </c>
      <c r="K294" s="4">
        <v>4182.05</v>
      </c>
      <c r="L294" s="4">
        <v>0</v>
      </c>
      <c r="M294" s="4">
        <v>7240.74</v>
      </c>
    </row>
    <row r="295" spans="1:13" x14ac:dyDescent="0.25">
      <c r="A295" s="2">
        <v>1</v>
      </c>
      <c r="B295" s="2">
        <v>32000</v>
      </c>
      <c r="C295" s="2">
        <v>1310002</v>
      </c>
      <c r="D295" s="2" t="str">
        <f t="shared" si="4"/>
        <v>1320001310002</v>
      </c>
      <c r="E295" s="2" t="s">
        <v>24</v>
      </c>
      <c r="F295" s="4">
        <v>1672.46</v>
      </c>
      <c r="G295" s="4">
        <v>0</v>
      </c>
      <c r="H295" s="4">
        <v>1672.46</v>
      </c>
      <c r="I295" s="4">
        <v>612.20000000000005</v>
      </c>
      <c r="J295" s="4">
        <v>612.20000000000005</v>
      </c>
      <c r="K295" s="4">
        <v>612.20000000000005</v>
      </c>
      <c r="L295" s="4">
        <v>0</v>
      </c>
      <c r="M295" s="4">
        <v>1060.26</v>
      </c>
    </row>
    <row r="296" spans="1:13" x14ac:dyDescent="0.25">
      <c r="A296" s="2">
        <v>1</v>
      </c>
      <c r="B296" s="2">
        <v>32000</v>
      </c>
      <c r="C296" s="2">
        <v>1310003</v>
      </c>
      <c r="D296" s="2" t="str">
        <f t="shared" si="4"/>
        <v>1320001310003</v>
      </c>
      <c r="E296" s="2" t="s">
        <v>25</v>
      </c>
      <c r="F296" s="4">
        <v>6389.6</v>
      </c>
      <c r="G296" s="4">
        <v>0</v>
      </c>
      <c r="H296" s="4">
        <v>6389.6</v>
      </c>
      <c r="I296" s="4">
        <v>2293.1999999999998</v>
      </c>
      <c r="J296" s="4">
        <v>2293.1999999999998</v>
      </c>
      <c r="K296" s="4">
        <v>2293.1999999999998</v>
      </c>
      <c r="L296" s="4">
        <v>0</v>
      </c>
      <c r="M296" s="4">
        <v>4096.3999999999996</v>
      </c>
    </row>
    <row r="297" spans="1:13" x14ac:dyDescent="0.25">
      <c r="A297" s="2">
        <v>1</v>
      </c>
      <c r="B297" s="2">
        <v>32000</v>
      </c>
      <c r="C297" s="2">
        <v>1310004</v>
      </c>
      <c r="D297" s="2" t="str">
        <f t="shared" si="4"/>
        <v>1320001310004</v>
      </c>
      <c r="E297" s="2" t="s">
        <v>26</v>
      </c>
      <c r="F297" s="4">
        <v>6244.14</v>
      </c>
      <c r="G297" s="4">
        <v>0</v>
      </c>
      <c r="H297" s="4">
        <v>6244.14</v>
      </c>
      <c r="I297" s="4">
        <v>2241</v>
      </c>
      <c r="J297" s="4">
        <v>2241</v>
      </c>
      <c r="K297" s="4">
        <v>2241</v>
      </c>
      <c r="L297" s="4">
        <v>0</v>
      </c>
      <c r="M297" s="4">
        <v>4003.14</v>
      </c>
    </row>
    <row r="298" spans="1:13" x14ac:dyDescent="0.25">
      <c r="A298" s="2">
        <v>1</v>
      </c>
      <c r="B298" s="2">
        <v>32000</v>
      </c>
      <c r="C298" s="2">
        <v>1500002</v>
      </c>
      <c r="D298" s="2" t="str">
        <f t="shared" si="4"/>
        <v>1320001500002</v>
      </c>
      <c r="E298" s="2" t="s">
        <v>29</v>
      </c>
      <c r="F298" s="4">
        <v>0</v>
      </c>
      <c r="G298" s="4">
        <v>252.61</v>
      </c>
      <c r="H298" s="4">
        <v>252.61</v>
      </c>
      <c r="I298" s="4">
        <v>26.14</v>
      </c>
      <c r="J298" s="4">
        <v>26.14</v>
      </c>
      <c r="K298" s="4">
        <v>26.14</v>
      </c>
      <c r="L298" s="4">
        <v>0</v>
      </c>
      <c r="M298" s="4">
        <v>226.47</v>
      </c>
    </row>
    <row r="299" spans="1:13" x14ac:dyDescent="0.25">
      <c r="A299" s="2">
        <v>1</v>
      </c>
      <c r="B299" s="2">
        <v>32000</v>
      </c>
      <c r="C299" s="2">
        <v>1500003</v>
      </c>
      <c r="D299" s="2" t="str">
        <f t="shared" si="4"/>
        <v>1320001500003</v>
      </c>
      <c r="E299" s="2" t="s">
        <v>30</v>
      </c>
      <c r="F299" s="4">
        <v>0</v>
      </c>
      <c r="G299" s="4">
        <v>0</v>
      </c>
      <c r="H299" s="4">
        <v>0</v>
      </c>
      <c r="I299" s="4">
        <v>252.61</v>
      </c>
      <c r="J299" s="4">
        <v>252.61</v>
      </c>
      <c r="K299" s="4">
        <v>252.61</v>
      </c>
      <c r="L299" s="4">
        <v>0</v>
      </c>
      <c r="M299" s="4">
        <v>-252.61</v>
      </c>
    </row>
    <row r="300" spans="1:13" x14ac:dyDescent="0.25">
      <c r="A300" s="2">
        <v>1</v>
      </c>
      <c r="B300" s="2">
        <v>32000</v>
      </c>
      <c r="C300" s="2">
        <v>1600001</v>
      </c>
      <c r="D300" s="2" t="str">
        <f t="shared" si="4"/>
        <v>1320001600001</v>
      </c>
      <c r="E300" s="2" t="s">
        <v>33</v>
      </c>
      <c r="F300" s="4">
        <v>8118.72</v>
      </c>
      <c r="G300" s="4">
        <v>0</v>
      </c>
      <c r="H300" s="4">
        <v>8118.72</v>
      </c>
      <c r="I300" s="4">
        <v>8720.32</v>
      </c>
      <c r="J300" s="4">
        <v>8720.32</v>
      </c>
      <c r="K300" s="4">
        <v>8720.32</v>
      </c>
      <c r="L300" s="4">
        <v>0</v>
      </c>
      <c r="M300" s="4">
        <v>-601.6</v>
      </c>
    </row>
    <row r="301" spans="1:13" x14ac:dyDescent="0.25">
      <c r="A301" s="2">
        <v>1</v>
      </c>
      <c r="B301" s="2">
        <v>32000</v>
      </c>
      <c r="C301" s="2">
        <v>2060001</v>
      </c>
      <c r="D301" s="2" t="str">
        <f t="shared" si="4"/>
        <v>1320002060001</v>
      </c>
      <c r="E301" s="2" t="s">
        <v>34</v>
      </c>
      <c r="F301" s="4">
        <v>290.39999999999998</v>
      </c>
      <c r="G301" s="4">
        <v>0</v>
      </c>
      <c r="H301" s="4">
        <v>290.39999999999998</v>
      </c>
      <c r="I301" s="4">
        <v>290.39999999999998</v>
      </c>
      <c r="J301" s="4">
        <v>266.2</v>
      </c>
      <c r="K301" s="4">
        <v>266.2</v>
      </c>
      <c r="L301" s="4">
        <v>0</v>
      </c>
      <c r="M301" s="4">
        <v>24.2</v>
      </c>
    </row>
    <row r="302" spans="1:13" x14ac:dyDescent="0.25">
      <c r="A302" s="2">
        <v>1</v>
      </c>
      <c r="B302" s="2">
        <v>32000</v>
      </c>
      <c r="C302" s="2">
        <v>2160001</v>
      </c>
      <c r="D302" s="2" t="str">
        <f t="shared" si="4"/>
        <v>1320002160001</v>
      </c>
      <c r="E302" s="2" t="s">
        <v>35</v>
      </c>
      <c r="F302" s="4">
        <v>50</v>
      </c>
      <c r="G302" s="4">
        <v>0</v>
      </c>
      <c r="H302" s="4">
        <v>50</v>
      </c>
      <c r="I302" s="4">
        <v>0</v>
      </c>
      <c r="J302" s="4">
        <v>0</v>
      </c>
      <c r="K302" s="4">
        <v>0</v>
      </c>
      <c r="L302" s="4">
        <v>0</v>
      </c>
      <c r="M302" s="4">
        <v>50</v>
      </c>
    </row>
    <row r="303" spans="1:13" x14ac:dyDescent="0.25">
      <c r="A303" s="2">
        <v>1</v>
      </c>
      <c r="B303" s="2">
        <v>32000</v>
      </c>
      <c r="C303" s="2">
        <v>2160002</v>
      </c>
      <c r="D303" s="2" t="str">
        <f t="shared" si="4"/>
        <v>1320002160002</v>
      </c>
      <c r="E303" s="2" t="s">
        <v>36</v>
      </c>
      <c r="F303" s="4">
        <v>50</v>
      </c>
      <c r="G303" s="4">
        <v>0</v>
      </c>
      <c r="H303" s="4">
        <v>50</v>
      </c>
      <c r="I303" s="4">
        <v>0</v>
      </c>
      <c r="J303" s="4">
        <v>0</v>
      </c>
      <c r="K303" s="4">
        <v>0</v>
      </c>
      <c r="L303" s="4">
        <v>0</v>
      </c>
      <c r="M303" s="4">
        <v>50</v>
      </c>
    </row>
    <row r="304" spans="1:13" x14ac:dyDescent="0.25">
      <c r="A304" s="2">
        <v>1</v>
      </c>
      <c r="B304" s="2">
        <v>32000</v>
      </c>
      <c r="C304" s="2">
        <v>2200010</v>
      </c>
      <c r="D304" s="2" t="str">
        <f t="shared" si="4"/>
        <v>1320002200010</v>
      </c>
      <c r="E304" s="2" t="s">
        <v>38</v>
      </c>
      <c r="F304" s="4">
        <v>520.29999999999995</v>
      </c>
      <c r="G304" s="4">
        <v>0</v>
      </c>
      <c r="H304" s="4">
        <v>520.29999999999995</v>
      </c>
      <c r="I304" s="4">
        <v>520.29999999999995</v>
      </c>
      <c r="J304" s="4">
        <v>18.43</v>
      </c>
      <c r="K304" s="4">
        <v>18.43</v>
      </c>
      <c r="L304" s="4">
        <v>0</v>
      </c>
      <c r="M304" s="4">
        <v>501.87</v>
      </c>
    </row>
    <row r="305" spans="1:13" x14ac:dyDescent="0.25">
      <c r="A305" s="2">
        <v>1</v>
      </c>
      <c r="B305" s="2">
        <v>32000</v>
      </c>
      <c r="C305" s="2">
        <v>2220001</v>
      </c>
      <c r="D305" s="2" t="str">
        <f t="shared" si="4"/>
        <v>1320002220001</v>
      </c>
      <c r="E305" s="2" t="s">
        <v>39</v>
      </c>
      <c r="F305" s="4">
        <v>1800</v>
      </c>
      <c r="G305" s="4">
        <v>0</v>
      </c>
      <c r="H305" s="4">
        <v>1800</v>
      </c>
      <c r="I305" s="4">
        <v>707.99</v>
      </c>
      <c r="J305" s="4">
        <v>554.61</v>
      </c>
      <c r="K305" s="4">
        <v>554.61</v>
      </c>
      <c r="L305" s="4">
        <v>0</v>
      </c>
      <c r="M305" s="4">
        <v>1245.3900000000001</v>
      </c>
    </row>
    <row r="306" spans="1:13" x14ac:dyDescent="0.25">
      <c r="A306" s="2">
        <v>1</v>
      </c>
      <c r="B306" s="2">
        <v>32301</v>
      </c>
      <c r="C306" s="2">
        <v>1300001</v>
      </c>
      <c r="D306" s="2" t="str">
        <f t="shared" si="4"/>
        <v>1323011300001</v>
      </c>
      <c r="E306" s="2" t="s">
        <v>18</v>
      </c>
      <c r="F306" s="4">
        <v>15425.35</v>
      </c>
      <c r="G306" s="4">
        <v>0</v>
      </c>
      <c r="H306" s="4">
        <v>15425.35</v>
      </c>
      <c r="I306" s="4">
        <v>7677.27</v>
      </c>
      <c r="J306" s="4">
        <v>7677.27</v>
      </c>
      <c r="K306" s="4">
        <v>7677.27</v>
      </c>
      <c r="L306" s="4">
        <v>0</v>
      </c>
      <c r="M306" s="4">
        <v>7748.08</v>
      </c>
    </row>
    <row r="307" spans="1:13" x14ac:dyDescent="0.25">
      <c r="A307" s="2">
        <v>1</v>
      </c>
      <c r="B307" s="2">
        <v>32301</v>
      </c>
      <c r="C307" s="2">
        <v>1300002</v>
      </c>
      <c r="D307" s="2" t="str">
        <f t="shared" si="4"/>
        <v>1323011300002</v>
      </c>
      <c r="E307" s="2" t="s">
        <v>19</v>
      </c>
      <c r="F307" s="4">
        <v>983.36</v>
      </c>
      <c r="G307" s="4">
        <v>0</v>
      </c>
      <c r="H307" s="4">
        <v>983.36</v>
      </c>
      <c r="I307" s="4">
        <v>815.87</v>
      </c>
      <c r="J307" s="4">
        <v>815.87</v>
      </c>
      <c r="K307" s="4">
        <v>815.87</v>
      </c>
      <c r="L307" s="4">
        <v>0</v>
      </c>
      <c r="M307" s="4">
        <v>167.49</v>
      </c>
    </row>
    <row r="308" spans="1:13" x14ac:dyDescent="0.25">
      <c r="A308" s="2">
        <v>1</v>
      </c>
      <c r="B308" s="2">
        <v>32301</v>
      </c>
      <c r="C308" s="2">
        <v>1300201</v>
      </c>
      <c r="D308" s="2" t="str">
        <f t="shared" si="4"/>
        <v>1323011300201</v>
      </c>
      <c r="E308" s="2" t="s">
        <v>21</v>
      </c>
      <c r="F308" s="4">
        <v>8580.49</v>
      </c>
      <c r="G308" s="4">
        <v>0</v>
      </c>
      <c r="H308" s="4">
        <v>8580.49</v>
      </c>
      <c r="I308" s="4">
        <v>4269.74</v>
      </c>
      <c r="J308" s="4">
        <v>4269.74</v>
      </c>
      <c r="K308" s="4">
        <v>4269.74</v>
      </c>
      <c r="L308" s="4">
        <v>0</v>
      </c>
      <c r="M308" s="4">
        <v>4310.75</v>
      </c>
    </row>
    <row r="309" spans="1:13" x14ac:dyDescent="0.25">
      <c r="A309" s="2">
        <v>1</v>
      </c>
      <c r="B309" s="2">
        <v>32301</v>
      </c>
      <c r="C309" s="2">
        <v>1300202</v>
      </c>
      <c r="D309" s="2" t="str">
        <f t="shared" si="4"/>
        <v>1323011300202</v>
      </c>
      <c r="E309" s="2" t="s">
        <v>22</v>
      </c>
      <c r="F309" s="4">
        <v>8307.83</v>
      </c>
      <c r="G309" s="4">
        <v>0</v>
      </c>
      <c r="H309" s="4">
        <v>8307.83</v>
      </c>
      <c r="I309" s="4">
        <v>4207.59</v>
      </c>
      <c r="J309" s="4">
        <v>4207.59</v>
      </c>
      <c r="K309" s="4">
        <v>4207.59</v>
      </c>
      <c r="L309" s="4">
        <v>0</v>
      </c>
      <c r="M309" s="4">
        <v>4100.24</v>
      </c>
    </row>
    <row r="310" spans="1:13" x14ac:dyDescent="0.25">
      <c r="A310" s="2">
        <v>1</v>
      </c>
      <c r="B310" s="2">
        <v>32301</v>
      </c>
      <c r="C310" s="2">
        <v>1310001</v>
      </c>
      <c r="D310" s="2" t="str">
        <f t="shared" si="4"/>
        <v>1323011310001</v>
      </c>
      <c r="E310" s="2" t="s">
        <v>23</v>
      </c>
      <c r="F310" s="4">
        <v>0</v>
      </c>
      <c r="G310" s="4">
        <v>0</v>
      </c>
      <c r="H310" s="4">
        <v>0</v>
      </c>
      <c r="I310" s="4">
        <v>7683</v>
      </c>
      <c r="J310" s="4">
        <v>7683</v>
      </c>
      <c r="K310" s="4">
        <v>7683</v>
      </c>
      <c r="L310" s="4">
        <v>0</v>
      </c>
      <c r="M310" s="4">
        <v>-7683</v>
      </c>
    </row>
    <row r="311" spans="1:13" x14ac:dyDescent="0.25">
      <c r="A311" s="2">
        <v>1</v>
      </c>
      <c r="B311" s="2">
        <v>32301</v>
      </c>
      <c r="C311" s="2">
        <v>1310003</v>
      </c>
      <c r="D311" s="2" t="str">
        <f t="shared" si="4"/>
        <v>1323011310003</v>
      </c>
      <c r="E311" s="2" t="s">
        <v>25</v>
      </c>
      <c r="F311" s="4">
        <v>0</v>
      </c>
      <c r="G311" s="4">
        <v>0</v>
      </c>
      <c r="H311" s="4">
        <v>0</v>
      </c>
      <c r="I311" s="4">
        <v>4272.96</v>
      </c>
      <c r="J311" s="4">
        <v>4272.96</v>
      </c>
      <c r="K311" s="4">
        <v>4272.96</v>
      </c>
      <c r="L311" s="4">
        <v>0</v>
      </c>
      <c r="M311" s="4">
        <v>-4272.96</v>
      </c>
    </row>
    <row r="312" spans="1:13" x14ac:dyDescent="0.25">
      <c r="A312" s="2">
        <v>1</v>
      </c>
      <c r="B312" s="2">
        <v>32301</v>
      </c>
      <c r="C312" s="2">
        <v>1310004</v>
      </c>
      <c r="D312" s="2" t="str">
        <f t="shared" si="4"/>
        <v>1323011310004</v>
      </c>
      <c r="E312" s="2" t="s">
        <v>26</v>
      </c>
      <c r="F312" s="4">
        <v>0</v>
      </c>
      <c r="G312" s="4">
        <v>0</v>
      </c>
      <c r="H312" s="4">
        <v>0</v>
      </c>
      <c r="I312" s="4">
        <v>3880.32</v>
      </c>
      <c r="J312" s="4">
        <v>3880.32</v>
      </c>
      <c r="K312" s="4">
        <v>3880.32</v>
      </c>
      <c r="L312" s="4">
        <v>0</v>
      </c>
      <c r="M312" s="4">
        <v>-3880.32</v>
      </c>
    </row>
    <row r="313" spans="1:13" x14ac:dyDescent="0.25">
      <c r="A313" s="2">
        <v>1</v>
      </c>
      <c r="B313" s="2">
        <v>32301</v>
      </c>
      <c r="C313" s="2">
        <v>1600001</v>
      </c>
      <c r="D313" s="2" t="str">
        <f t="shared" si="4"/>
        <v>1323011600001</v>
      </c>
      <c r="E313" s="2" t="s">
        <v>33</v>
      </c>
      <c r="F313" s="4">
        <v>11656.68</v>
      </c>
      <c r="G313" s="4">
        <v>0</v>
      </c>
      <c r="H313" s="4">
        <v>11656.68</v>
      </c>
      <c r="I313" s="4">
        <v>13765.07</v>
      </c>
      <c r="J313" s="4">
        <v>13765.07</v>
      </c>
      <c r="K313" s="4">
        <v>13765.07</v>
      </c>
      <c r="L313" s="4">
        <v>0</v>
      </c>
      <c r="M313" s="4">
        <v>-2108.39</v>
      </c>
    </row>
    <row r="314" spans="1:13" x14ac:dyDescent="0.25">
      <c r="A314" s="2">
        <v>1</v>
      </c>
      <c r="B314" s="2">
        <v>32301</v>
      </c>
      <c r="C314" s="2">
        <v>2220001</v>
      </c>
      <c r="D314" s="2" t="str">
        <f t="shared" si="4"/>
        <v>1323012220001</v>
      </c>
      <c r="E314" s="2" t="s">
        <v>39</v>
      </c>
      <c r="F314" s="4">
        <v>2500</v>
      </c>
      <c r="G314" s="4">
        <v>0</v>
      </c>
      <c r="H314" s="4">
        <v>2500</v>
      </c>
      <c r="I314" s="4">
        <v>2507.29</v>
      </c>
      <c r="J314" s="4">
        <v>2349</v>
      </c>
      <c r="K314" s="4">
        <v>2349</v>
      </c>
      <c r="L314" s="4">
        <v>0</v>
      </c>
      <c r="M314" s="4">
        <v>151</v>
      </c>
    </row>
    <row r="315" spans="1:13" x14ac:dyDescent="0.25">
      <c r="A315" s="2">
        <v>1</v>
      </c>
      <c r="B315" s="2">
        <v>32302</v>
      </c>
      <c r="C315" s="2">
        <v>1300001</v>
      </c>
      <c r="D315" s="2" t="str">
        <f t="shared" si="4"/>
        <v>1323021300001</v>
      </c>
      <c r="E315" s="2" t="s">
        <v>18</v>
      </c>
      <c r="F315" s="4">
        <v>8872.85</v>
      </c>
      <c r="G315" s="4">
        <v>0</v>
      </c>
      <c r="H315" s="4">
        <v>8872.85</v>
      </c>
      <c r="I315" s="4">
        <v>8963.5</v>
      </c>
      <c r="J315" s="4">
        <v>8963.5</v>
      </c>
      <c r="K315" s="4">
        <v>8963.5</v>
      </c>
      <c r="L315" s="4">
        <v>0</v>
      </c>
      <c r="M315" s="4">
        <v>-90.65</v>
      </c>
    </row>
    <row r="316" spans="1:13" x14ac:dyDescent="0.25">
      <c r="A316" s="2">
        <v>1</v>
      </c>
      <c r="B316" s="2">
        <v>32302</v>
      </c>
      <c r="C316" s="2">
        <v>1300002</v>
      </c>
      <c r="D316" s="2" t="str">
        <f t="shared" si="4"/>
        <v>1323021300002</v>
      </c>
      <c r="E316" s="2" t="s">
        <v>19</v>
      </c>
      <c r="F316" s="4">
        <v>161.30000000000001</v>
      </c>
      <c r="G316" s="4">
        <v>0</v>
      </c>
      <c r="H316" s="4">
        <v>161.30000000000001</v>
      </c>
      <c r="I316" s="4">
        <v>162.85</v>
      </c>
      <c r="J316" s="4">
        <v>162.85</v>
      </c>
      <c r="K316" s="4">
        <v>162.85</v>
      </c>
      <c r="L316" s="4">
        <v>0</v>
      </c>
      <c r="M316" s="4">
        <v>-1.55</v>
      </c>
    </row>
    <row r="317" spans="1:13" x14ac:dyDescent="0.25">
      <c r="A317" s="2">
        <v>1</v>
      </c>
      <c r="B317" s="2">
        <v>32302</v>
      </c>
      <c r="C317" s="2">
        <v>1300101</v>
      </c>
      <c r="D317" s="2" t="str">
        <f t="shared" si="4"/>
        <v>1323021300101</v>
      </c>
      <c r="E317" s="2" t="s">
        <v>20</v>
      </c>
      <c r="F317" s="4">
        <v>0</v>
      </c>
      <c r="G317" s="4">
        <v>0</v>
      </c>
      <c r="H317" s="4">
        <v>0</v>
      </c>
      <c r="I317" s="4">
        <v>147.31</v>
      </c>
      <c r="J317" s="4">
        <v>147.31</v>
      </c>
      <c r="K317" s="4">
        <v>147.31</v>
      </c>
      <c r="L317" s="4">
        <v>0</v>
      </c>
      <c r="M317" s="4">
        <v>-147.31</v>
      </c>
    </row>
    <row r="318" spans="1:13" x14ac:dyDescent="0.25">
      <c r="A318" s="2">
        <v>1</v>
      </c>
      <c r="B318" s="2">
        <v>32302</v>
      </c>
      <c r="C318" s="2">
        <v>1300201</v>
      </c>
      <c r="D318" s="2" t="str">
        <f t="shared" si="4"/>
        <v>1323021300201</v>
      </c>
      <c r="E318" s="2" t="s">
        <v>21</v>
      </c>
      <c r="F318" s="4">
        <v>4936.68</v>
      </c>
      <c r="G318" s="4">
        <v>0</v>
      </c>
      <c r="H318" s="4">
        <v>4936.68</v>
      </c>
      <c r="I318" s="4">
        <v>4985.12</v>
      </c>
      <c r="J318" s="4">
        <v>4985.12</v>
      </c>
      <c r="K318" s="4">
        <v>4985.12</v>
      </c>
      <c r="L318" s="4">
        <v>0</v>
      </c>
      <c r="M318" s="4">
        <v>-48.44</v>
      </c>
    </row>
    <row r="319" spans="1:13" x14ac:dyDescent="0.25">
      <c r="A319" s="2">
        <v>1</v>
      </c>
      <c r="B319" s="2">
        <v>32302</v>
      </c>
      <c r="C319" s="2">
        <v>1300202</v>
      </c>
      <c r="D319" s="2" t="str">
        <f t="shared" si="4"/>
        <v>1323021300202</v>
      </c>
      <c r="E319" s="2" t="s">
        <v>22</v>
      </c>
      <c r="F319" s="4">
        <v>4483.08</v>
      </c>
      <c r="G319" s="4">
        <v>0</v>
      </c>
      <c r="H319" s="4">
        <v>4483.08</v>
      </c>
      <c r="I319" s="4">
        <v>4527.04</v>
      </c>
      <c r="J319" s="4">
        <v>4527.04</v>
      </c>
      <c r="K319" s="4">
        <v>4527.04</v>
      </c>
      <c r="L319" s="4">
        <v>0</v>
      </c>
      <c r="M319" s="4">
        <v>-43.96</v>
      </c>
    </row>
    <row r="320" spans="1:13" x14ac:dyDescent="0.25">
      <c r="A320" s="2">
        <v>1</v>
      </c>
      <c r="B320" s="2">
        <v>32302</v>
      </c>
      <c r="C320" s="2">
        <v>1500002</v>
      </c>
      <c r="D320" s="2" t="str">
        <f t="shared" si="4"/>
        <v>1323021500002</v>
      </c>
      <c r="E320" s="2" t="s">
        <v>29</v>
      </c>
      <c r="F320" s="4">
        <v>0</v>
      </c>
      <c r="G320" s="4">
        <v>505.23</v>
      </c>
      <c r="H320" s="4">
        <v>505.23</v>
      </c>
      <c r="I320" s="4">
        <v>505.23</v>
      </c>
      <c r="J320" s="4">
        <v>505.23</v>
      </c>
      <c r="K320" s="4">
        <v>505.23</v>
      </c>
      <c r="L320" s="4">
        <v>0</v>
      </c>
      <c r="M320" s="4">
        <v>0</v>
      </c>
    </row>
    <row r="321" spans="1:13" x14ac:dyDescent="0.25">
      <c r="A321" s="2">
        <v>1</v>
      </c>
      <c r="B321" s="2">
        <v>32302</v>
      </c>
      <c r="C321" s="2">
        <v>1600001</v>
      </c>
      <c r="D321" s="2" t="str">
        <f t="shared" si="4"/>
        <v>1323021600001</v>
      </c>
      <c r="E321" s="2" t="s">
        <v>33</v>
      </c>
      <c r="F321" s="4">
        <v>5824.11</v>
      </c>
      <c r="G321" s="4">
        <v>0</v>
      </c>
      <c r="H321" s="4">
        <v>5824.11</v>
      </c>
      <c r="I321" s="4">
        <v>6566.56</v>
      </c>
      <c r="J321" s="4">
        <v>6566.56</v>
      </c>
      <c r="K321" s="4">
        <v>6566.56</v>
      </c>
      <c r="L321" s="4">
        <v>0</v>
      </c>
      <c r="M321" s="4">
        <v>-742.45</v>
      </c>
    </row>
    <row r="322" spans="1:13" x14ac:dyDescent="0.25">
      <c r="A322" s="2">
        <v>1</v>
      </c>
      <c r="B322" s="2">
        <v>32302</v>
      </c>
      <c r="C322" s="2">
        <v>2220001</v>
      </c>
      <c r="D322" s="2" t="str">
        <f t="shared" si="4"/>
        <v>1323022220001</v>
      </c>
      <c r="E322" s="2" t="s">
        <v>39</v>
      </c>
      <c r="F322" s="4">
        <v>3000</v>
      </c>
      <c r="G322" s="4">
        <v>0</v>
      </c>
      <c r="H322" s="4">
        <v>3000</v>
      </c>
      <c r="I322" s="4">
        <v>3000</v>
      </c>
      <c r="J322" s="4">
        <v>2837.28</v>
      </c>
      <c r="K322" s="4">
        <v>2837.28</v>
      </c>
      <c r="L322" s="4">
        <v>0</v>
      </c>
      <c r="M322" s="4">
        <v>162.72</v>
      </c>
    </row>
    <row r="323" spans="1:13" x14ac:dyDescent="0.25">
      <c r="A323" s="2">
        <v>1</v>
      </c>
      <c r="B323" s="2">
        <v>32303</v>
      </c>
      <c r="C323" s="2">
        <v>1300001</v>
      </c>
      <c r="D323" s="2" t="str">
        <f t="shared" ref="D323:D386" si="5">_xlfn.CONCAT(A323,B323,C323)</f>
        <v>1323031300001</v>
      </c>
      <c r="E323" s="2" t="s">
        <v>18</v>
      </c>
      <c r="F323" s="4">
        <v>11422.79</v>
      </c>
      <c r="G323" s="4">
        <v>0</v>
      </c>
      <c r="H323" s="4">
        <v>11422.79</v>
      </c>
      <c r="I323" s="4">
        <v>7001.41</v>
      </c>
      <c r="J323" s="4">
        <v>7001.41</v>
      </c>
      <c r="K323" s="4">
        <v>7001.41</v>
      </c>
      <c r="L323" s="4">
        <v>0</v>
      </c>
      <c r="M323" s="4">
        <v>4421.38</v>
      </c>
    </row>
    <row r="324" spans="1:13" x14ac:dyDescent="0.25">
      <c r="A324" s="2">
        <v>1</v>
      </c>
      <c r="B324" s="2">
        <v>32303</v>
      </c>
      <c r="C324" s="2">
        <v>1300002</v>
      </c>
      <c r="D324" s="2" t="str">
        <f t="shared" si="5"/>
        <v>1323031300002</v>
      </c>
      <c r="E324" s="2" t="s">
        <v>19</v>
      </c>
      <c r="F324" s="4">
        <v>4599.3</v>
      </c>
      <c r="G324" s="4">
        <v>0</v>
      </c>
      <c r="H324" s="4">
        <v>4599.3</v>
      </c>
      <c r="I324" s="4">
        <v>2757.92</v>
      </c>
      <c r="J324" s="4">
        <v>2757.92</v>
      </c>
      <c r="K324" s="4">
        <v>2757.92</v>
      </c>
      <c r="L324" s="4">
        <v>0</v>
      </c>
      <c r="M324" s="4">
        <v>1841.38</v>
      </c>
    </row>
    <row r="325" spans="1:13" x14ac:dyDescent="0.25">
      <c r="A325" s="2">
        <v>1</v>
      </c>
      <c r="B325" s="2">
        <v>32303</v>
      </c>
      <c r="C325" s="2">
        <v>1300201</v>
      </c>
      <c r="D325" s="2" t="str">
        <f t="shared" si="5"/>
        <v>1323031300201</v>
      </c>
      <c r="E325" s="2" t="s">
        <v>21</v>
      </c>
      <c r="F325" s="4">
        <v>6026.02</v>
      </c>
      <c r="G325" s="4">
        <v>0</v>
      </c>
      <c r="H325" s="4">
        <v>6026.02</v>
      </c>
      <c r="I325" s="4">
        <v>3705.17</v>
      </c>
      <c r="J325" s="4">
        <v>3705.17</v>
      </c>
      <c r="K325" s="4">
        <v>3705.17</v>
      </c>
      <c r="L325" s="4">
        <v>0</v>
      </c>
      <c r="M325" s="4">
        <v>2320.85</v>
      </c>
    </row>
    <row r="326" spans="1:13" x14ac:dyDescent="0.25">
      <c r="A326" s="2">
        <v>1</v>
      </c>
      <c r="B326" s="2">
        <v>32303</v>
      </c>
      <c r="C326" s="2">
        <v>1300202</v>
      </c>
      <c r="D326" s="2" t="str">
        <f t="shared" si="5"/>
        <v>1323031300202</v>
      </c>
      <c r="E326" s="2" t="s">
        <v>22</v>
      </c>
      <c r="F326" s="4">
        <v>4483.08</v>
      </c>
      <c r="G326" s="4">
        <v>0</v>
      </c>
      <c r="H326" s="4">
        <v>4483.08</v>
      </c>
      <c r="I326" s="4">
        <v>2770.12</v>
      </c>
      <c r="J326" s="4">
        <v>2770.12</v>
      </c>
      <c r="K326" s="4">
        <v>2770.12</v>
      </c>
      <c r="L326" s="4">
        <v>0</v>
      </c>
      <c r="M326" s="4">
        <v>1712.96</v>
      </c>
    </row>
    <row r="327" spans="1:13" x14ac:dyDescent="0.25">
      <c r="A327" s="2">
        <v>1</v>
      </c>
      <c r="B327" s="2">
        <v>32303</v>
      </c>
      <c r="C327" s="2">
        <v>1310001</v>
      </c>
      <c r="D327" s="2" t="str">
        <f t="shared" si="5"/>
        <v>1323031310001</v>
      </c>
      <c r="E327" s="2" t="s">
        <v>23</v>
      </c>
      <c r="F327" s="4">
        <v>0</v>
      </c>
      <c r="G327" s="4">
        <v>0</v>
      </c>
      <c r="H327" s="4">
        <v>0</v>
      </c>
      <c r="I327" s="4">
        <v>1212.92</v>
      </c>
      <c r="J327" s="4">
        <v>1212.92</v>
      </c>
      <c r="K327" s="4">
        <v>1212.92</v>
      </c>
      <c r="L327" s="4">
        <v>0</v>
      </c>
      <c r="M327" s="4">
        <v>-1212.92</v>
      </c>
    </row>
    <row r="328" spans="1:13" x14ac:dyDescent="0.25">
      <c r="A328" s="2">
        <v>1</v>
      </c>
      <c r="B328" s="2">
        <v>32303</v>
      </c>
      <c r="C328" s="2">
        <v>1310003</v>
      </c>
      <c r="D328" s="2" t="str">
        <f t="shared" si="5"/>
        <v>1323031310003</v>
      </c>
      <c r="E328" s="2" t="s">
        <v>25</v>
      </c>
      <c r="F328" s="4">
        <v>0</v>
      </c>
      <c r="G328" s="4">
        <v>0</v>
      </c>
      <c r="H328" s="4">
        <v>0</v>
      </c>
      <c r="I328" s="4">
        <v>674.57</v>
      </c>
      <c r="J328" s="4">
        <v>674.57</v>
      </c>
      <c r="K328" s="4">
        <v>674.57</v>
      </c>
      <c r="L328" s="4">
        <v>0</v>
      </c>
      <c r="M328" s="4">
        <v>-674.57</v>
      </c>
    </row>
    <row r="329" spans="1:13" x14ac:dyDescent="0.25">
      <c r="A329" s="2">
        <v>1</v>
      </c>
      <c r="B329" s="2">
        <v>32303</v>
      </c>
      <c r="C329" s="2">
        <v>1310004</v>
      </c>
      <c r="D329" s="2" t="str">
        <f t="shared" si="5"/>
        <v>1323031310004</v>
      </c>
      <c r="E329" s="2" t="s">
        <v>26</v>
      </c>
      <c r="F329" s="4">
        <v>0</v>
      </c>
      <c r="G329" s="4">
        <v>0</v>
      </c>
      <c r="H329" s="4">
        <v>0</v>
      </c>
      <c r="I329" s="4">
        <v>612.59</v>
      </c>
      <c r="J329" s="4">
        <v>612.59</v>
      </c>
      <c r="K329" s="4">
        <v>612.59</v>
      </c>
      <c r="L329" s="4">
        <v>0</v>
      </c>
      <c r="M329" s="4">
        <v>-612.59</v>
      </c>
    </row>
    <row r="330" spans="1:13" x14ac:dyDescent="0.25">
      <c r="A330" s="2">
        <v>1</v>
      </c>
      <c r="B330" s="2">
        <v>32303</v>
      </c>
      <c r="C330" s="2">
        <v>1500002</v>
      </c>
      <c r="D330" s="2" t="str">
        <f t="shared" si="5"/>
        <v>1323031500002</v>
      </c>
      <c r="E330" s="2" t="s">
        <v>29</v>
      </c>
      <c r="F330" s="4">
        <v>0</v>
      </c>
      <c r="G330" s="4">
        <v>252.61</v>
      </c>
      <c r="H330" s="4">
        <v>252.61</v>
      </c>
      <c r="I330" s="4">
        <v>252.61</v>
      </c>
      <c r="J330" s="4">
        <v>252.61</v>
      </c>
      <c r="K330" s="4">
        <v>252.61</v>
      </c>
      <c r="L330" s="4">
        <v>0</v>
      </c>
      <c r="M330" s="4">
        <v>0</v>
      </c>
    </row>
    <row r="331" spans="1:13" x14ac:dyDescent="0.25">
      <c r="A331" s="2">
        <v>1</v>
      </c>
      <c r="B331" s="2">
        <v>32303</v>
      </c>
      <c r="C331" s="2">
        <v>1600001</v>
      </c>
      <c r="D331" s="2" t="str">
        <f t="shared" si="5"/>
        <v>1323031600001</v>
      </c>
      <c r="E331" s="2" t="s">
        <v>33</v>
      </c>
      <c r="F331" s="4">
        <v>8371.92</v>
      </c>
      <c r="G331" s="4">
        <v>0</v>
      </c>
      <c r="H331" s="4">
        <v>8371.92</v>
      </c>
      <c r="I331" s="4">
        <v>6386.11</v>
      </c>
      <c r="J331" s="4">
        <v>6386.11</v>
      </c>
      <c r="K331" s="4">
        <v>6386.11</v>
      </c>
      <c r="L331" s="4">
        <v>0</v>
      </c>
      <c r="M331" s="4">
        <v>1985.81</v>
      </c>
    </row>
    <row r="332" spans="1:13" x14ac:dyDescent="0.25">
      <c r="A332" s="2">
        <v>1</v>
      </c>
      <c r="B332" s="2">
        <v>32303</v>
      </c>
      <c r="C332" s="2">
        <v>2220001</v>
      </c>
      <c r="D332" s="2" t="str">
        <f t="shared" si="5"/>
        <v>1323032220001</v>
      </c>
      <c r="E332" s="2" t="s">
        <v>39</v>
      </c>
      <c r="F332" s="4">
        <v>1000</v>
      </c>
      <c r="G332" s="4">
        <v>0</v>
      </c>
      <c r="H332" s="4">
        <v>1000</v>
      </c>
      <c r="I332" s="4">
        <v>314.98</v>
      </c>
      <c r="J332" s="4">
        <v>167.68</v>
      </c>
      <c r="K332" s="4">
        <v>167.68</v>
      </c>
      <c r="L332" s="4">
        <v>0</v>
      </c>
      <c r="M332" s="4">
        <v>832.32</v>
      </c>
    </row>
    <row r="333" spans="1:13" x14ac:dyDescent="0.25">
      <c r="A333" s="2">
        <v>1</v>
      </c>
      <c r="B333" s="2">
        <v>32304</v>
      </c>
      <c r="C333" s="2">
        <v>1300001</v>
      </c>
      <c r="D333" s="2" t="str">
        <f t="shared" si="5"/>
        <v>1323041300001</v>
      </c>
      <c r="E333" s="2" t="s">
        <v>18</v>
      </c>
      <c r="F333" s="4">
        <v>86580.45</v>
      </c>
      <c r="G333" s="4">
        <v>-12000</v>
      </c>
      <c r="H333" s="4">
        <v>74580.45</v>
      </c>
      <c r="I333" s="4">
        <v>65024.36</v>
      </c>
      <c r="J333" s="4">
        <v>65024.36</v>
      </c>
      <c r="K333" s="4">
        <v>65024.36</v>
      </c>
      <c r="L333" s="4">
        <v>0</v>
      </c>
      <c r="M333" s="4">
        <v>9556.09</v>
      </c>
    </row>
    <row r="334" spans="1:13" x14ac:dyDescent="0.25">
      <c r="A334" s="2">
        <v>1</v>
      </c>
      <c r="B334" s="2">
        <v>32304</v>
      </c>
      <c r="C334" s="2">
        <v>1300002</v>
      </c>
      <c r="D334" s="2" t="str">
        <f t="shared" si="5"/>
        <v>1323041300002</v>
      </c>
      <c r="E334" s="2" t="s">
        <v>19</v>
      </c>
      <c r="F334" s="4">
        <v>26461.46</v>
      </c>
      <c r="G334" s="4">
        <v>0</v>
      </c>
      <c r="H334" s="4">
        <v>26461.46</v>
      </c>
      <c r="I334" s="4">
        <v>22112.19</v>
      </c>
      <c r="J334" s="4">
        <v>22112.19</v>
      </c>
      <c r="K334" s="4">
        <v>22112.19</v>
      </c>
      <c r="L334" s="4">
        <v>0</v>
      </c>
      <c r="M334" s="4">
        <v>4349.2700000000004</v>
      </c>
    </row>
    <row r="335" spans="1:13" x14ac:dyDescent="0.25">
      <c r="A335" s="2">
        <v>1</v>
      </c>
      <c r="B335" s="2">
        <v>32304</v>
      </c>
      <c r="C335" s="2">
        <v>1300201</v>
      </c>
      <c r="D335" s="2" t="str">
        <f t="shared" si="5"/>
        <v>1323041300201</v>
      </c>
      <c r="E335" s="2" t="s">
        <v>21</v>
      </c>
      <c r="F335" s="4">
        <v>47579.839999999997</v>
      </c>
      <c r="G335" s="4">
        <v>0</v>
      </c>
      <c r="H335" s="4">
        <v>47579.839999999997</v>
      </c>
      <c r="I335" s="4">
        <v>33827.57</v>
      </c>
      <c r="J335" s="4">
        <v>33827.57</v>
      </c>
      <c r="K335" s="4">
        <v>33827.57</v>
      </c>
      <c r="L335" s="4">
        <v>0</v>
      </c>
      <c r="M335" s="4">
        <v>13752.27</v>
      </c>
    </row>
    <row r="336" spans="1:13" x14ac:dyDescent="0.25">
      <c r="A336" s="2">
        <v>1</v>
      </c>
      <c r="B336" s="2">
        <v>32304</v>
      </c>
      <c r="C336" s="2">
        <v>1300202</v>
      </c>
      <c r="D336" s="2" t="str">
        <f t="shared" si="5"/>
        <v>1323041300202</v>
      </c>
      <c r="E336" s="2" t="s">
        <v>22</v>
      </c>
      <c r="F336" s="4">
        <v>40147.379999999997</v>
      </c>
      <c r="G336" s="4">
        <v>0</v>
      </c>
      <c r="H336" s="4">
        <v>40147.379999999997</v>
      </c>
      <c r="I336" s="4">
        <v>29731.21</v>
      </c>
      <c r="J336" s="4">
        <v>29731.21</v>
      </c>
      <c r="K336" s="4">
        <v>29731.21</v>
      </c>
      <c r="L336" s="4">
        <v>0</v>
      </c>
      <c r="M336" s="4">
        <v>10416.17</v>
      </c>
    </row>
    <row r="337" spans="1:13" x14ac:dyDescent="0.25">
      <c r="A337" s="2">
        <v>1</v>
      </c>
      <c r="B337" s="2">
        <v>32304</v>
      </c>
      <c r="C337" s="2">
        <v>1310001</v>
      </c>
      <c r="D337" s="2" t="str">
        <f t="shared" si="5"/>
        <v>1323041310001</v>
      </c>
      <c r="E337" s="2" t="s">
        <v>23</v>
      </c>
      <c r="F337" s="4">
        <v>14279.51</v>
      </c>
      <c r="G337" s="4">
        <v>0</v>
      </c>
      <c r="H337" s="4">
        <v>14279.51</v>
      </c>
      <c r="I337" s="4">
        <v>25771.56</v>
      </c>
      <c r="J337" s="4">
        <v>25771.56</v>
      </c>
      <c r="K337" s="4">
        <v>25771.56</v>
      </c>
      <c r="L337" s="4">
        <v>0</v>
      </c>
      <c r="M337" s="4">
        <v>-11492.05</v>
      </c>
    </row>
    <row r="338" spans="1:13" x14ac:dyDescent="0.25">
      <c r="A338" s="2">
        <v>1</v>
      </c>
      <c r="B338" s="2">
        <v>32304</v>
      </c>
      <c r="C338" s="2">
        <v>1310002</v>
      </c>
      <c r="D338" s="2" t="str">
        <f t="shared" si="5"/>
        <v>1323041310002</v>
      </c>
      <c r="E338" s="2" t="s">
        <v>24</v>
      </c>
      <c r="F338" s="4">
        <v>0</v>
      </c>
      <c r="G338" s="4">
        <v>0</v>
      </c>
      <c r="H338" s="4">
        <v>0</v>
      </c>
      <c r="I338" s="4">
        <v>1402.98</v>
      </c>
      <c r="J338" s="4">
        <v>1402.98</v>
      </c>
      <c r="K338" s="4">
        <v>1402.98</v>
      </c>
      <c r="L338" s="4">
        <v>0</v>
      </c>
      <c r="M338" s="4">
        <v>-1402.98</v>
      </c>
    </row>
    <row r="339" spans="1:13" x14ac:dyDescent="0.25">
      <c r="A339" s="2">
        <v>1</v>
      </c>
      <c r="B339" s="2">
        <v>32304</v>
      </c>
      <c r="C339" s="2">
        <v>1310003</v>
      </c>
      <c r="D339" s="2" t="str">
        <f t="shared" si="5"/>
        <v>1323041310003</v>
      </c>
      <c r="E339" s="2" t="s">
        <v>25</v>
      </c>
      <c r="F339" s="4">
        <v>7987.01</v>
      </c>
      <c r="G339" s="4">
        <v>0</v>
      </c>
      <c r="H339" s="4">
        <v>7987.01</v>
      </c>
      <c r="I339" s="4">
        <v>14328.97</v>
      </c>
      <c r="J339" s="4">
        <v>14328.97</v>
      </c>
      <c r="K339" s="4">
        <v>14328.97</v>
      </c>
      <c r="L339" s="4">
        <v>0</v>
      </c>
      <c r="M339" s="4">
        <v>-6341.96</v>
      </c>
    </row>
    <row r="340" spans="1:13" x14ac:dyDescent="0.25">
      <c r="A340" s="2">
        <v>1</v>
      </c>
      <c r="B340" s="2">
        <v>32304</v>
      </c>
      <c r="C340" s="2">
        <v>1310004</v>
      </c>
      <c r="D340" s="2" t="str">
        <f t="shared" si="5"/>
        <v>1323041310004</v>
      </c>
      <c r="E340" s="2" t="s">
        <v>26</v>
      </c>
      <c r="F340" s="4">
        <v>6604.5</v>
      </c>
      <c r="G340" s="4">
        <v>0</v>
      </c>
      <c r="H340" s="4">
        <v>6604.5</v>
      </c>
      <c r="I340" s="4">
        <v>11848.83</v>
      </c>
      <c r="J340" s="4">
        <v>11848.83</v>
      </c>
      <c r="K340" s="4">
        <v>11848.83</v>
      </c>
      <c r="L340" s="4">
        <v>0</v>
      </c>
      <c r="M340" s="4">
        <v>-5244.33</v>
      </c>
    </row>
    <row r="341" spans="1:13" x14ac:dyDescent="0.25">
      <c r="A341" s="2">
        <v>1</v>
      </c>
      <c r="B341" s="2">
        <v>32304</v>
      </c>
      <c r="C341" s="2">
        <v>1310005</v>
      </c>
      <c r="D341" s="2" t="str">
        <f t="shared" si="5"/>
        <v>1323041310005</v>
      </c>
      <c r="E341" s="2" t="s">
        <v>27</v>
      </c>
      <c r="F341" s="4">
        <v>0</v>
      </c>
      <c r="G341" s="4">
        <v>0</v>
      </c>
      <c r="H341" s="4">
        <v>0</v>
      </c>
      <c r="I341" s="4">
        <v>99.34</v>
      </c>
      <c r="J341" s="4">
        <v>99.34</v>
      </c>
      <c r="K341" s="4">
        <v>99.34</v>
      </c>
      <c r="L341" s="4">
        <v>0</v>
      </c>
      <c r="M341" s="4">
        <v>-99.34</v>
      </c>
    </row>
    <row r="342" spans="1:13" x14ac:dyDescent="0.25">
      <c r="A342" s="2">
        <v>1</v>
      </c>
      <c r="B342" s="2">
        <v>32304</v>
      </c>
      <c r="C342" s="2">
        <v>1500002</v>
      </c>
      <c r="D342" s="2" t="str">
        <f t="shared" si="5"/>
        <v>1323041500002</v>
      </c>
      <c r="E342" s="2" t="s">
        <v>29</v>
      </c>
      <c r="F342" s="4">
        <v>0</v>
      </c>
      <c r="G342" s="4">
        <v>1202.74</v>
      </c>
      <c r="H342" s="4">
        <v>1202.74</v>
      </c>
      <c r="I342" s="4">
        <v>1092.1199999999999</v>
      </c>
      <c r="J342" s="4">
        <v>1092.1199999999999</v>
      </c>
      <c r="K342" s="4">
        <v>1092.1199999999999</v>
      </c>
      <c r="L342" s="4">
        <v>0</v>
      </c>
      <c r="M342" s="4">
        <v>110.62</v>
      </c>
    </row>
    <row r="343" spans="1:13" x14ac:dyDescent="0.25">
      <c r="A343" s="2">
        <v>1</v>
      </c>
      <c r="B343" s="2">
        <v>32304</v>
      </c>
      <c r="C343" s="2">
        <v>1500003</v>
      </c>
      <c r="D343" s="2" t="str">
        <f t="shared" si="5"/>
        <v>1323041500003</v>
      </c>
      <c r="E343" s="2" t="s">
        <v>30</v>
      </c>
      <c r="F343" s="4">
        <v>0</v>
      </c>
      <c r="G343" s="4">
        <v>0</v>
      </c>
      <c r="H343" s="4">
        <v>0</v>
      </c>
      <c r="I343" s="4">
        <v>110.62</v>
      </c>
      <c r="J343" s="4">
        <v>110.62</v>
      </c>
      <c r="K343" s="4">
        <v>110.62</v>
      </c>
      <c r="L343" s="4">
        <v>0</v>
      </c>
      <c r="M343" s="4">
        <v>-110.62</v>
      </c>
    </row>
    <row r="344" spans="1:13" x14ac:dyDescent="0.25">
      <c r="A344" s="2">
        <v>1</v>
      </c>
      <c r="B344" s="2">
        <v>32304</v>
      </c>
      <c r="C344" s="2">
        <v>1600001</v>
      </c>
      <c r="D344" s="2" t="str">
        <f t="shared" si="5"/>
        <v>1323041600001</v>
      </c>
      <c r="E344" s="2" t="s">
        <v>33</v>
      </c>
      <c r="F344" s="4">
        <v>72462.100000000006</v>
      </c>
      <c r="G344" s="4">
        <v>0</v>
      </c>
      <c r="H344" s="4">
        <v>72462.100000000006</v>
      </c>
      <c r="I344" s="4">
        <v>65136.7</v>
      </c>
      <c r="J344" s="4">
        <v>65136.7</v>
      </c>
      <c r="K344" s="4">
        <v>65136.7</v>
      </c>
      <c r="L344" s="4">
        <v>0</v>
      </c>
      <c r="M344" s="4">
        <v>7325.4</v>
      </c>
    </row>
    <row r="345" spans="1:13" x14ac:dyDescent="0.25">
      <c r="A345" s="2">
        <v>1</v>
      </c>
      <c r="B345" s="2">
        <v>32304</v>
      </c>
      <c r="C345" s="2">
        <v>1620001</v>
      </c>
      <c r="D345" s="2" t="str">
        <f t="shared" si="5"/>
        <v>1323041620001</v>
      </c>
      <c r="E345" s="2" t="s">
        <v>45</v>
      </c>
      <c r="F345" s="4">
        <v>500</v>
      </c>
      <c r="G345" s="4">
        <v>0</v>
      </c>
      <c r="H345" s="4">
        <v>500</v>
      </c>
      <c r="I345" s="4">
        <v>0</v>
      </c>
      <c r="J345" s="4">
        <v>0</v>
      </c>
      <c r="K345" s="4">
        <v>0</v>
      </c>
      <c r="L345" s="4">
        <v>0</v>
      </c>
      <c r="M345" s="4">
        <v>500</v>
      </c>
    </row>
    <row r="346" spans="1:13" x14ac:dyDescent="0.25">
      <c r="A346" s="2">
        <v>1</v>
      </c>
      <c r="B346" s="2">
        <v>32304</v>
      </c>
      <c r="C346" s="2">
        <v>1620401</v>
      </c>
      <c r="D346" s="2" t="str">
        <f t="shared" si="5"/>
        <v>1323041620401</v>
      </c>
      <c r="E346" s="2" t="s">
        <v>54</v>
      </c>
      <c r="F346" s="4">
        <v>0</v>
      </c>
      <c r="G346" s="4">
        <v>0</v>
      </c>
      <c r="H346" s="4">
        <v>0</v>
      </c>
      <c r="I346" s="4">
        <v>459.05</v>
      </c>
      <c r="J346" s="4">
        <v>459.05</v>
      </c>
      <c r="K346" s="4">
        <v>459.05</v>
      </c>
      <c r="L346" s="4">
        <v>0</v>
      </c>
      <c r="M346" s="4">
        <v>-459.05</v>
      </c>
    </row>
    <row r="347" spans="1:13" x14ac:dyDescent="0.25">
      <c r="A347" s="2">
        <v>1</v>
      </c>
      <c r="B347" s="2">
        <v>32304</v>
      </c>
      <c r="C347" s="2">
        <v>2060001</v>
      </c>
      <c r="D347" s="2" t="str">
        <f t="shared" si="5"/>
        <v>1323042060001</v>
      </c>
      <c r="E347" s="2" t="s">
        <v>34</v>
      </c>
      <c r="F347" s="4">
        <v>363</v>
      </c>
      <c r="G347" s="4">
        <v>0</v>
      </c>
      <c r="H347" s="4">
        <v>363</v>
      </c>
      <c r="I347" s="4">
        <v>363</v>
      </c>
      <c r="J347" s="4">
        <v>332.75</v>
      </c>
      <c r="K347" s="4">
        <v>332.75</v>
      </c>
      <c r="L347" s="4">
        <v>0</v>
      </c>
      <c r="M347" s="4">
        <v>30.25</v>
      </c>
    </row>
    <row r="348" spans="1:13" x14ac:dyDescent="0.25">
      <c r="A348" s="2">
        <v>1</v>
      </c>
      <c r="B348" s="2">
        <v>32304</v>
      </c>
      <c r="C348" s="2">
        <v>2160001</v>
      </c>
      <c r="D348" s="2" t="str">
        <f t="shared" si="5"/>
        <v>1323042160001</v>
      </c>
      <c r="E348" s="2" t="s">
        <v>35</v>
      </c>
      <c r="F348" s="4">
        <v>100</v>
      </c>
      <c r="G348" s="4">
        <v>0</v>
      </c>
      <c r="H348" s="4">
        <v>100</v>
      </c>
      <c r="I348" s="4">
        <v>0</v>
      </c>
      <c r="J348" s="4">
        <v>0</v>
      </c>
      <c r="K348" s="4">
        <v>0</v>
      </c>
      <c r="L348" s="4">
        <v>0</v>
      </c>
      <c r="M348" s="4">
        <v>100</v>
      </c>
    </row>
    <row r="349" spans="1:13" x14ac:dyDescent="0.25">
      <c r="A349" s="2">
        <v>1</v>
      </c>
      <c r="B349" s="2">
        <v>32304</v>
      </c>
      <c r="C349" s="2">
        <v>2160002</v>
      </c>
      <c r="D349" s="2" t="str">
        <f t="shared" si="5"/>
        <v>1323042160002</v>
      </c>
      <c r="E349" s="2" t="s">
        <v>36</v>
      </c>
      <c r="F349" s="4">
        <v>100</v>
      </c>
      <c r="G349" s="4">
        <v>0</v>
      </c>
      <c r="H349" s="4">
        <v>100</v>
      </c>
      <c r="I349" s="4">
        <v>0</v>
      </c>
      <c r="J349" s="4">
        <v>0</v>
      </c>
      <c r="K349" s="4">
        <v>0</v>
      </c>
      <c r="L349" s="4">
        <v>0</v>
      </c>
      <c r="M349" s="4">
        <v>100</v>
      </c>
    </row>
    <row r="350" spans="1:13" x14ac:dyDescent="0.25">
      <c r="A350" s="2">
        <v>1</v>
      </c>
      <c r="B350" s="2">
        <v>32304</v>
      </c>
      <c r="C350" s="2">
        <v>2200010</v>
      </c>
      <c r="D350" s="2" t="str">
        <f t="shared" si="5"/>
        <v>1323042200010</v>
      </c>
      <c r="E350" s="2" t="s">
        <v>38</v>
      </c>
      <c r="F350" s="4">
        <v>435.09</v>
      </c>
      <c r="G350" s="4">
        <v>0</v>
      </c>
      <c r="H350" s="4">
        <v>435.09</v>
      </c>
      <c r="I350" s="4">
        <v>435.09</v>
      </c>
      <c r="J350" s="4">
        <v>355.3</v>
      </c>
      <c r="K350" s="4">
        <v>355.3</v>
      </c>
      <c r="L350" s="4">
        <v>0</v>
      </c>
      <c r="M350" s="4">
        <v>79.790000000000006</v>
      </c>
    </row>
    <row r="351" spans="1:13" x14ac:dyDescent="0.25">
      <c r="A351" s="2">
        <v>1</v>
      </c>
      <c r="B351" s="2">
        <v>32304</v>
      </c>
      <c r="C351" s="2">
        <v>2220001</v>
      </c>
      <c r="D351" s="2" t="str">
        <f t="shared" si="5"/>
        <v>1323042220001</v>
      </c>
      <c r="E351" s="2" t="s">
        <v>39</v>
      </c>
      <c r="F351" s="4">
        <v>550</v>
      </c>
      <c r="G351" s="4">
        <v>0</v>
      </c>
      <c r="H351" s="4">
        <v>550</v>
      </c>
      <c r="I351" s="4">
        <v>879.06</v>
      </c>
      <c r="J351" s="4">
        <v>588.59</v>
      </c>
      <c r="K351" s="4">
        <v>588.59</v>
      </c>
      <c r="L351" s="4">
        <v>0</v>
      </c>
      <c r="M351" s="4">
        <v>-38.590000000000003</v>
      </c>
    </row>
    <row r="352" spans="1:13" x14ac:dyDescent="0.25">
      <c r="A352" s="2">
        <v>1</v>
      </c>
      <c r="B352" s="2">
        <v>32305</v>
      </c>
      <c r="C352" s="2">
        <v>1300001</v>
      </c>
      <c r="D352" s="2" t="str">
        <f t="shared" si="5"/>
        <v>1323051300001</v>
      </c>
      <c r="E352" s="2" t="s">
        <v>18</v>
      </c>
      <c r="F352" s="4">
        <v>89436.22</v>
      </c>
      <c r="G352" s="4">
        <v>0</v>
      </c>
      <c r="H352" s="4">
        <v>89436.22</v>
      </c>
      <c r="I352" s="4">
        <v>103145.28</v>
      </c>
      <c r="J352" s="4">
        <v>103145.28</v>
      </c>
      <c r="K352" s="4">
        <v>103145.28</v>
      </c>
      <c r="L352" s="4">
        <v>0</v>
      </c>
      <c r="M352" s="4">
        <v>-13709.06</v>
      </c>
    </row>
    <row r="353" spans="1:13" x14ac:dyDescent="0.25">
      <c r="A353" s="2">
        <v>1</v>
      </c>
      <c r="B353" s="2">
        <v>32305</v>
      </c>
      <c r="C353" s="2">
        <v>1300002</v>
      </c>
      <c r="D353" s="2" t="str">
        <f t="shared" si="5"/>
        <v>1323051300002</v>
      </c>
      <c r="E353" s="2" t="s">
        <v>19</v>
      </c>
      <c r="F353" s="4">
        <v>20932.18</v>
      </c>
      <c r="G353" s="4">
        <v>0</v>
      </c>
      <c r="H353" s="4">
        <v>20932.18</v>
      </c>
      <c r="I353" s="4">
        <v>23207.15</v>
      </c>
      <c r="J353" s="4">
        <v>23207.15</v>
      </c>
      <c r="K353" s="4">
        <v>23207.15</v>
      </c>
      <c r="L353" s="4">
        <v>0</v>
      </c>
      <c r="M353" s="4">
        <v>-2274.9699999999998</v>
      </c>
    </row>
    <row r="354" spans="1:13" x14ac:dyDescent="0.25">
      <c r="A354" s="2">
        <v>1</v>
      </c>
      <c r="B354" s="2">
        <v>32305</v>
      </c>
      <c r="C354" s="2">
        <v>1300201</v>
      </c>
      <c r="D354" s="2" t="str">
        <f t="shared" si="5"/>
        <v>1323051300201</v>
      </c>
      <c r="E354" s="2" t="s">
        <v>21</v>
      </c>
      <c r="F354" s="4">
        <v>49177.24</v>
      </c>
      <c r="G354" s="4">
        <v>0</v>
      </c>
      <c r="H354" s="4">
        <v>49177.24</v>
      </c>
      <c r="I354" s="4">
        <v>55111.31</v>
      </c>
      <c r="J354" s="4">
        <v>55111.31</v>
      </c>
      <c r="K354" s="4">
        <v>55111.31</v>
      </c>
      <c r="L354" s="4">
        <v>0</v>
      </c>
      <c r="M354" s="4">
        <v>-5934.07</v>
      </c>
    </row>
    <row r="355" spans="1:13" x14ac:dyDescent="0.25">
      <c r="A355" s="2">
        <v>1</v>
      </c>
      <c r="B355" s="2">
        <v>32305</v>
      </c>
      <c r="C355" s="2">
        <v>1300202</v>
      </c>
      <c r="D355" s="2" t="str">
        <f t="shared" si="5"/>
        <v>1323051300202</v>
      </c>
      <c r="E355" s="2" t="s">
        <v>22</v>
      </c>
      <c r="F355" s="4">
        <v>45150.559999999998</v>
      </c>
      <c r="G355" s="4">
        <v>0</v>
      </c>
      <c r="H355" s="4">
        <v>45150.559999999998</v>
      </c>
      <c r="I355" s="4">
        <v>49896.77</v>
      </c>
      <c r="J355" s="4">
        <v>49896.77</v>
      </c>
      <c r="K355" s="4">
        <v>49896.77</v>
      </c>
      <c r="L355" s="4">
        <v>0</v>
      </c>
      <c r="M355" s="4">
        <v>-4746.21</v>
      </c>
    </row>
    <row r="356" spans="1:13" x14ac:dyDescent="0.25">
      <c r="A356" s="2">
        <v>1</v>
      </c>
      <c r="B356" s="2">
        <v>32305</v>
      </c>
      <c r="C356" s="2">
        <v>1310001</v>
      </c>
      <c r="D356" s="2" t="str">
        <f t="shared" si="5"/>
        <v>1323051310001</v>
      </c>
      <c r="E356" s="2" t="s">
        <v>23</v>
      </c>
      <c r="F356" s="4">
        <v>27606.78</v>
      </c>
      <c r="G356" s="4">
        <v>0</v>
      </c>
      <c r="H356" s="4">
        <v>27606.78</v>
      </c>
      <c r="I356" s="4">
        <v>20611.349999999999</v>
      </c>
      <c r="J356" s="4">
        <v>20611.349999999999</v>
      </c>
      <c r="K356" s="4">
        <v>20611.349999999999</v>
      </c>
      <c r="L356" s="4">
        <v>0</v>
      </c>
      <c r="M356" s="4">
        <v>6995.43</v>
      </c>
    </row>
    <row r="357" spans="1:13" x14ac:dyDescent="0.25">
      <c r="A357" s="2">
        <v>1</v>
      </c>
      <c r="B357" s="2">
        <v>32305</v>
      </c>
      <c r="C357" s="2">
        <v>1310002</v>
      </c>
      <c r="D357" s="2" t="str">
        <f t="shared" si="5"/>
        <v>1323051310002</v>
      </c>
      <c r="E357" s="2" t="s">
        <v>24</v>
      </c>
      <c r="F357" s="4">
        <v>1254.3399999999999</v>
      </c>
      <c r="G357" s="4">
        <v>0</v>
      </c>
      <c r="H357" s="4">
        <v>1254.3399999999999</v>
      </c>
      <c r="I357" s="4">
        <v>482.32</v>
      </c>
      <c r="J357" s="4">
        <v>482.32</v>
      </c>
      <c r="K357" s="4">
        <v>482.32</v>
      </c>
      <c r="L357" s="4">
        <v>0</v>
      </c>
      <c r="M357" s="4">
        <v>772.02</v>
      </c>
    </row>
    <row r="358" spans="1:13" x14ac:dyDescent="0.25">
      <c r="A358" s="2">
        <v>1</v>
      </c>
      <c r="B358" s="2">
        <v>32305</v>
      </c>
      <c r="C358" s="2">
        <v>1310003</v>
      </c>
      <c r="D358" s="2" t="str">
        <f t="shared" si="5"/>
        <v>1323051310003</v>
      </c>
      <c r="E358" s="2" t="s">
        <v>25</v>
      </c>
      <c r="F358" s="4">
        <v>15441.55</v>
      </c>
      <c r="G358" s="4">
        <v>0</v>
      </c>
      <c r="H358" s="4">
        <v>15441.55</v>
      </c>
      <c r="I358" s="4">
        <v>9876.01</v>
      </c>
      <c r="J358" s="4">
        <v>9876.01</v>
      </c>
      <c r="K358" s="4">
        <v>9876.01</v>
      </c>
      <c r="L358" s="4">
        <v>0</v>
      </c>
      <c r="M358" s="4">
        <v>5565.54</v>
      </c>
    </row>
    <row r="359" spans="1:13" x14ac:dyDescent="0.25">
      <c r="A359" s="2">
        <v>1</v>
      </c>
      <c r="B359" s="2">
        <v>32305</v>
      </c>
      <c r="C359" s="2">
        <v>1310004</v>
      </c>
      <c r="D359" s="2" t="str">
        <f t="shared" si="5"/>
        <v>1323051310004</v>
      </c>
      <c r="E359" s="2" t="s">
        <v>26</v>
      </c>
      <c r="F359" s="4">
        <v>12768.7</v>
      </c>
      <c r="G359" s="4">
        <v>0</v>
      </c>
      <c r="H359" s="4">
        <v>12768.7</v>
      </c>
      <c r="I359" s="4">
        <v>8166.57</v>
      </c>
      <c r="J359" s="4">
        <v>8166.57</v>
      </c>
      <c r="K359" s="4">
        <v>8166.57</v>
      </c>
      <c r="L359" s="4">
        <v>0</v>
      </c>
      <c r="M359" s="4">
        <v>4602.13</v>
      </c>
    </row>
    <row r="360" spans="1:13" x14ac:dyDescent="0.25">
      <c r="A360" s="2">
        <v>1</v>
      </c>
      <c r="B360" s="2">
        <v>32305</v>
      </c>
      <c r="C360" s="2">
        <v>1310005</v>
      </c>
      <c r="D360" s="2" t="str">
        <f t="shared" si="5"/>
        <v>1323051310005</v>
      </c>
      <c r="E360" s="2" t="s">
        <v>27</v>
      </c>
      <c r="F360" s="4">
        <v>0</v>
      </c>
      <c r="G360" s="4">
        <v>0</v>
      </c>
      <c r="H360" s="4">
        <v>0</v>
      </c>
      <c r="I360" s="4">
        <v>115.25</v>
      </c>
      <c r="J360" s="4">
        <v>115.25</v>
      </c>
      <c r="K360" s="4">
        <v>115.25</v>
      </c>
      <c r="L360" s="4">
        <v>0</v>
      </c>
      <c r="M360" s="4">
        <v>-115.25</v>
      </c>
    </row>
    <row r="361" spans="1:13" x14ac:dyDescent="0.25">
      <c r="A361" s="2">
        <v>1</v>
      </c>
      <c r="B361" s="2">
        <v>32305</v>
      </c>
      <c r="C361" s="2">
        <v>1500002</v>
      </c>
      <c r="D361" s="2" t="str">
        <f t="shared" si="5"/>
        <v>1323051500002</v>
      </c>
      <c r="E361" s="2" t="s">
        <v>29</v>
      </c>
      <c r="F361" s="4">
        <v>0</v>
      </c>
      <c r="G361" s="4">
        <v>3738.73</v>
      </c>
      <c r="H361" s="4">
        <v>3738.73</v>
      </c>
      <c r="I361" s="4">
        <v>2830.86</v>
      </c>
      <c r="J361" s="4">
        <v>2830.86</v>
      </c>
      <c r="K361" s="4">
        <v>2830.86</v>
      </c>
      <c r="L361" s="4">
        <v>0</v>
      </c>
      <c r="M361" s="4">
        <v>907.87</v>
      </c>
    </row>
    <row r="362" spans="1:13" x14ac:dyDescent="0.25">
      <c r="A362" s="2">
        <v>1</v>
      </c>
      <c r="B362" s="2">
        <v>32305</v>
      </c>
      <c r="C362" s="2">
        <v>1500003</v>
      </c>
      <c r="D362" s="2" t="str">
        <f t="shared" si="5"/>
        <v>1323051500003</v>
      </c>
      <c r="E362" s="2" t="s">
        <v>30</v>
      </c>
      <c r="F362" s="4">
        <v>0</v>
      </c>
      <c r="G362" s="4">
        <v>0</v>
      </c>
      <c r="H362" s="4">
        <v>0</v>
      </c>
      <c r="I362" s="4">
        <v>934</v>
      </c>
      <c r="J362" s="4">
        <v>934</v>
      </c>
      <c r="K362" s="4">
        <v>934</v>
      </c>
      <c r="L362" s="4">
        <v>0</v>
      </c>
      <c r="M362" s="4">
        <v>-934</v>
      </c>
    </row>
    <row r="363" spans="1:13" x14ac:dyDescent="0.25">
      <c r="A363" s="2">
        <v>1</v>
      </c>
      <c r="B363" s="2">
        <v>32305</v>
      </c>
      <c r="C363" s="2">
        <v>1600001</v>
      </c>
      <c r="D363" s="2" t="str">
        <f t="shared" si="5"/>
        <v>1323051600001</v>
      </c>
      <c r="E363" s="2" t="s">
        <v>33</v>
      </c>
      <c r="F363" s="4">
        <v>83091.11</v>
      </c>
      <c r="G363" s="4">
        <v>0</v>
      </c>
      <c r="H363" s="4">
        <v>83091.11</v>
      </c>
      <c r="I363" s="4">
        <v>88233.63</v>
      </c>
      <c r="J363" s="4">
        <v>88233.63</v>
      </c>
      <c r="K363" s="4">
        <v>88233.63</v>
      </c>
      <c r="L363" s="4">
        <v>0</v>
      </c>
      <c r="M363" s="4">
        <v>-5142.5200000000004</v>
      </c>
    </row>
    <row r="364" spans="1:13" x14ac:dyDescent="0.25">
      <c r="A364" s="2">
        <v>1</v>
      </c>
      <c r="B364" s="2">
        <v>32305</v>
      </c>
      <c r="C364" s="2">
        <v>1620001</v>
      </c>
      <c r="D364" s="2" t="str">
        <f t="shared" si="5"/>
        <v>1323051620001</v>
      </c>
      <c r="E364" s="2" t="s">
        <v>45</v>
      </c>
      <c r="F364" s="4">
        <v>500</v>
      </c>
      <c r="G364" s="4">
        <v>0</v>
      </c>
      <c r="H364" s="4">
        <v>500</v>
      </c>
      <c r="I364" s="4">
        <v>0</v>
      </c>
      <c r="J364" s="4">
        <v>0</v>
      </c>
      <c r="K364" s="4">
        <v>0</v>
      </c>
      <c r="L364" s="4">
        <v>0</v>
      </c>
      <c r="M364" s="4">
        <v>500</v>
      </c>
    </row>
    <row r="365" spans="1:13" x14ac:dyDescent="0.25">
      <c r="A365" s="2">
        <v>1</v>
      </c>
      <c r="B365" s="2">
        <v>32305</v>
      </c>
      <c r="C365" s="2">
        <v>2060001</v>
      </c>
      <c r="D365" s="2" t="str">
        <f t="shared" si="5"/>
        <v>1323052060001</v>
      </c>
      <c r="E365" s="2" t="s">
        <v>34</v>
      </c>
      <c r="F365" s="4">
        <v>384.78</v>
      </c>
      <c r="G365" s="4">
        <v>0</v>
      </c>
      <c r="H365" s="4">
        <v>384.78</v>
      </c>
      <c r="I365" s="4">
        <v>384.78</v>
      </c>
      <c r="J365" s="4">
        <v>352.77</v>
      </c>
      <c r="K365" s="4">
        <v>352.77</v>
      </c>
      <c r="L365" s="4">
        <v>0</v>
      </c>
      <c r="M365" s="4">
        <v>32.01</v>
      </c>
    </row>
    <row r="366" spans="1:13" x14ac:dyDescent="0.25">
      <c r="A366" s="2">
        <v>1</v>
      </c>
      <c r="B366" s="2">
        <v>32305</v>
      </c>
      <c r="C366" s="2">
        <v>2160001</v>
      </c>
      <c r="D366" s="2" t="str">
        <f t="shared" si="5"/>
        <v>1323052160001</v>
      </c>
      <c r="E366" s="2" t="s">
        <v>35</v>
      </c>
      <c r="F366" s="4">
        <v>100</v>
      </c>
      <c r="G366" s="4">
        <v>0</v>
      </c>
      <c r="H366" s="4">
        <v>100</v>
      </c>
      <c r="I366" s="4">
        <v>0</v>
      </c>
      <c r="J366" s="4">
        <v>0</v>
      </c>
      <c r="K366" s="4">
        <v>0</v>
      </c>
      <c r="L366" s="4">
        <v>0</v>
      </c>
      <c r="M366" s="4">
        <v>100</v>
      </c>
    </row>
    <row r="367" spans="1:13" x14ac:dyDescent="0.25">
      <c r="A367" s="2">
        <v>1</v>
      </c>
      <c r="B367" s="2">
        <v>32305</v>
      </c>
      <c r="C367" s="2">
        <v>2160002</v>
      </c>
      <c r="D367" s="2" t="str">
        <f t="shared" si="5"/>
        <v>1323052160002</v>
      </c>
      <c r="E367" s="2" t="s">
        <v>36</v>
      </c>
      <c r="F367" s="4">
        <v>100</v>
      </c>
      <c r="G367" s="4">
        <v>0</v>
      </c>
      <c r="H367" s="4">
        <v>100</v>
      </c>
      <c r="I367" s="4">
        <v>260.27</v>
      </c>
      <c r="J367" s="4">
        <v>260.27</v>
      </c>
      <c r="K367" s="4">
        <v>260.27</v>
      </c>
      <c r="L367" s="4">
        <v>0</v>
      </c>
      <c r="M367" s="4">
        <v>-160.27000000000001</v>
      </c>
    </row>
    <row r="368" spans="1:13" x14ac:dyDescent="0.25">
      <c r="A368" s="2">
        <v>1</v>
      </c>
      <c r="B368" s="2">
        <v>32305</v>
      </c>
      <c r="C368" s="2">
        <v>2200010</v>
      </c>
      <c r="D368" s="2" t="str">
        <f t="shared" si="5"/>
        <v>1323052200010</v>
      </c>
      <c r="E368" s="2" t="s">
        <v>38</v>
      </c>
      <c r="F368" s="4">
        <v>112.53</v>
      </c>
      <c r="G368" s="4">
        <v>0</v>
      </c>
      <c r="H368" s="4">
        <v>112.53</v>
      </c>
      <c r="I368" s="4">
        <v>212.53</v>
      </c>
      <c r="J368" s="4">
        <v>164.48</v>
      </c>
      <c r="K368" s="4">
        <v>164.48</v>
      </c>
      <c r="L368" s="4">
        <v>0</v>
      </c>
      <c r="M368" s="4">
        <v>-51.95</v>
      </c>
    </row>
    <row r="369" spans="1:13" x14ac:dyDescent="0.25">
      <c r="A369" s="2">
        <v>1</v>
      </c>
      <c r="B369" s="2">
        <v>32305</v>
      </c>
      <c r="C369" s="2">
        <v>2220001</v>
      </c>
      <c r="D369" s="2" t="str">
        <f t="shared" si="5"/>
        <v>1323052220001</v>
      </c>
      <c r="E369" s="2" t="s">
        <v>39</v>
      </c>
      <c r="F369" s="4">
        <v>1000</v>
      </c>
      <c r="G369" s="4">
        <v>0</v>
      </c>
      <c r="H369" s="4">
        <v>1000</v>
      </c>
      <c r="I369" s="4">
        <v>879.06</v>
      </c>
      <c r="J369" s="4">
        <v>543.13</v>
      </c>
      <c r="K369" s="4">
        <v>543.13</v>
      </c>
      <c r="L369" s="4">
        <v>0</v>
      </c>
      <c r="M369" s="4">
        <v>456.87</v>
      </c>
    </row>
    <row r="370" spans="1:13" x14ac:dyDescent="0.25">
      <c r="A370" s="2">
        <v>1</v>
      </c>
      <c r="B370" s="2">
        <v>32600</v>
      </c>
      <c r="C370" s="2">
        <v>1300001</v>
      </c>
      <c r="D370" s="2" t="str">
        <f t="shared" si="5"/>
        <v>1326001300001</v>
      </c>
      <c r="E370" s="2" t="s">
        <v>18</v>
      </c>
      <c r="F370" s="4">
        <v>157955.4</v>
      </c>
      <c r="G370" s="4">
        <v>0</v>
      </c>
      <c r="H370" s="4">
        <v>157955.4</v>
      </c>
      <c r="I370" s="4">
        <v>130780.49</v>
      </c>
      <c r="J370" s="4">
        <v>130780.49</v>
      </c>
      <c r="K370" s="4">
        <v>130780.49</v>
      </c>
      <c r="L370" s="4">
        <v>0</v>
      </c>
      <c r="M370" s="4">
        <v>27174.91</v>
      </c>
    </row>
    <row r="371" spans="1:13" x14ac:dyDescent="0.25">
      <c r="A371" s="2">
        <v>1</v>
      </c>
      <c r="B371" s="2">
        <v>32600</v>
      </c>
      <c r="C371" s="2">
        <v>1300002</v>
      </c>
      <c r="D371" s="2" t="str">
        <f t="shared" si="5"/>
        <v>1326001300002</v>
      </c>
      <c r="E371" s="2" t="s">
        <v>19</v>
      </c>
      <c r="F371" s="4">
        <v>32092.86</v>
      </c>
      <c r="G371" s="4">
        <v>0</v>
      </c>
      <c r="H371" s="4">
        <v>32092.86</v>
      </c>
      <c r="I371" s="4">
        <v>30973.49</v>
      </c>
      <c r="J371" s="4">
        <v>30973.49</v>
      </c>
      <c r="K371" s="4">
        <v>30973.49</v>
      </c>
      <c r="L371" s="4">
        <v>0</v>
      </c>
      <c r="M371" s="4">
        <v>1119.3699999999999</v>
      </c>
    </row>
    <row r="372" spans="1:13" x14ac:dyDescent="0.25">
      <c r="A372" s="2">
        <v>1</v>
      </c>
      <c r="B372" s="2">
        <v>32600</v>
      </c>
      <c r="C372" s="2">
        <v>1300201</v>
      </c>
      <c r="D372" s="2" t="str">
        <f t="shared" si="5"/>
        <v>1326001300201</v>
      </c>
      <c r="E372" s="2" t="s">
        <v>21</v>
      </c>
      <c r="F372" s="4">
        <v>77482.720000000001</v>
      </c>
      <c r="G372" s="4">
        <v>0</v>
      </c>
      <c r="H372" s="4">
        <v>77482.720000000001</v>
      </c>
      <c r="I372" s="4">
        <v>63830.38</v>
      </c>
      <c r="J372" s="4">
        <v>63830.38</v>
      </c>
      <c r="K372" s="4">
        <v>63830.38</v>
      </c>
      <c r="L372" s="4">
        <v>0</v>
      </c>
      <c r="M372" s="4">
        <v>13652.34</v>
      </c>
    </row>
    <row r="373" spans="1:13" x14ac:dyDescent="0.25">
      <c r="A373" s="2">
        <v>1</v>
      </c>
      <c r="B373" s="2">
        <v>32600</v>
      </c>
      <c r="C373" s="2">
        <v>1300202</v>
      </c>
      <c r="D373" s="2" t="str">
        <f t="shared" si="5"/>
        <v>1326001300202</v>
      </c>
      <c r="E373" s="2" t="s">
        <v>22</v>
      </c>
      <c r="F373" s="4">
        <v>62499.22</v>
      </c>
      <c r="G373" s="4">
        <v>0</v>
      </c>
      <c r="H373" s="4">
        <v>62499.22</v>
      </c>
      <c r="I373" s="4">
        <v>51485.98</v>
      </c>
      <c r="J373" s="4">
        <v>51485.98</v>
      </c>
      <c r="K373" s="4">
        <v>51485.98</v>
      </c>
      <c r="L373" s="4">
        <v>0</v>
      </c>
      <c r="M373" s="4">
        <v>11013.24</v>
      </c>
    </row>
    <row r="374" spans="1:13" x14ac:dyDescent="0.25">
      <c r="A374" s="2">
        <v>1</v>
      </c>
      <c r="B374" s="2">
        <v>32600</v>
      </c>
      <c r="C374" s="2">
        <v>1310001</v>
      </c>
      <c r="D374" s="2" t="str">
        <f t="shared" si="5"/>
        <v>1326001310001</v>
      </c>
      <c r="E374" s="2" t="s">
        <v>23</v>
      </c>
      <c r="F374" s="4">
        <v>60221.73</v>
      </c>
      <c r="G374" s="4">
        <v>0</v>
      </c>
      <c r="H374" s="4">
        <v>60221.73</v>
      </c>
      <c r="I374" s="4">
        <v>87809.17</v>
      </c>
      <c r="J374" s="4">
        <v>87809.17</v>
      </c>
      <c r="K374" s="4">
        <v>87809.17</v>
      </c>
      <c r="L374" s="4">
        <v>0</v>
      </c>
      <c r="M374" s="4">
        <v>-27587.439999999999</v>
      </c>
    </row>
    <row r="375" spans="1:13" x14ac:dyDescent="0.25">
      <c r="A375" s="2">
        <v>1</v>
      </c>
      <c r="B375" s="2">
        <v>32600</v>
      </c>
      <c r="C375" s="2">
        <v>1310002</v>
      </c>
      <c r="D375" s="2" t="str">
        <f t="shared" si="5"/>
        <v>1326001310002</v>
      </c>
      <c r="E375" s="2" t="s">
        <v>24</v>
      </c>
      <c r="F375" s="4">
        <v>6038.15</v>
      </c>
      <c r="G375" s="4">
        <v>0</v>
      </c>
      <c r="H375" s="4">
        <v>6038.15</v>
      </c>
      <c r="I375" s="4">
        <v>4842.9799999999996</v>
      </c>
      <c r="J375" s="4">
        <v>4842.9799999999996</v>
      </c>
      <c r="K375" s="4">
        <v>4842.9799999999996</v>
      </c>
      <c r="L375" s="4">
        <v>0</v>
      </c>
      <c r="M375" s="4">
        <v>1195.17</v>
      </c>
    </row>
    <row r="376" spans="1:13" x14ac:dyDescent="0.25">
      <c r="A376" s="2">
        <v>1</v>
      </c>
      <c r="B376" s="2">
        <v>32600</v>
      </c>
      <c r="C376" s="2">
        <v>1310003</v>
      </c>
      <c r="D376" s="2" t="str">
        <f t="shared" si="5"/>
        <v>1326001310003</v>
      </c>
      <c r="E376" s="2" t="s">
        <v>25</v>
      </c>
      <c r="F376" s="4">
        <v>28971.46</v>
      </c>
      <c r="G376" s="4">
        <v>0</v>
      </c>
      <c r="H376" s="4">
        <v>28971.46</v>
      </c>
      <c r="I376" s="4">
        <v>41784.99</v>
      </c>
      <c r="J376" s="4">
        <v>41784.99</v>
      </c>
      <c r="K376" s="4">
        <v>41784.99</v>
      </c>
      <c r="L376" s="4">
        <v>0</v>
      </c>
      <c r="M376" s="4">
        <v>-12813.53</v>
      </c>
    </row>
    <row r="377" spans="1:13" x14ac:dyDescent="0.25">
      <c r="A377" s="2">
        <v>1</v>
      </c>
      <c r="B377" s="2">
        <v>32600</v>
      </c>
      <c r="C377" s="2">
        <v>1310004</v>
      </c>
      <c r="D377" s="2" t="str">
        <f t="shared" si="5"/>
        <v>1326001310004</v>
      </c>
      <c r="E377" s="2" t="s">
        <v>26</v>
      </c>
      <c r="F377" s="4">
        <v>23100</v>
      </c>
      <c r="G377" s="4">
        <v>0</v>
      </c>
      <c r="H377" s="4">
        <v>23100</v>
      </c>
      <c r="I377" s="4">
        <v>32625.48</v>
      </c>
      <c r="J377" s="4">
        <v>32625.48</v>
      </c>
      <c r="K377" s="4">
        <v>32625.48</v>
      </c>
      <c r="L377" s="4">
        <v>0</v>
      </c>
      <c r="M377" s="4">
        <v>-9525.48</v>
      </c>
    </row>
    <row r="378" spans="1:13" x14ac:dyDescent="0.25">
      <c r="A378" s="2">
        <v>1</v>
      </c>
      <c r="B378" s="2">
        <v>32600</v>
      </c>
      <c r="C378" s="2">
        <v>1310005</v>
      </c>
      <c r="D378" s="2" t="str">
        <f t="shared" si="5"/>
        <v>1326001310005</v>
      </c>
      <c r="E378" s="2" t="s">
        <v>27</v>
      </c>
      <c r="F378" s="4">
        <v>0</v>
      </c>
      <c r="G378" s="4">
        <v>0</v>
      </c>
      <c r="H378" s="4">
        <v>0</v>
      </c>
      <c r="I378" s="4">
        <v>146.05000000000001</v>
      </c>
      <c r="J378" s="4">
        <v>146.05000000000001</v>
      </c>
      <c r="K378" s="4">
        <v>146.05000000000001</v>
      </c>
      <c r="L378" s="4">
        <v>0</v>
      </c>
      <c r="M378" s="4">
        <v>-146.05000000000001</v>
      </c>
    </row>
    <row r="379" spans="1:13" x14ac:dyDescent="0.25">
      <c r="A379" s="2">
        <v>1</v>
      </c>
      <c r="B379" s="2">
        <v>32600</v>
      </c>
      <c r="C379" s="2">
        <v>1500002</v>
      </c>
      <c r="D379" s="2" t="str">
        <f t="shared" si="5"/>
        <v>1326001500002</v>
      </c>
      <c r="E379" s="2" t="s">
        <v>29</v>
      </c>
      <c r="F379" s="4">
        <v>0</v>
      </c>
      <c r="G379" s="4">
        <v>4045.16</v>
      </c>
      <c r="H379" s="4">
        <v>4045.16</v>
      </c>
      <c r="I379" s="4">
        <v>3818.22</v>
      </c>
      <c r="J379" s="4">
        <v>3818.22</v>
      </c>
      <c r="K379" s="4">
        <v>3818.22</v>
      </c>
      <c r="L379" s="4">
        <v>0</v>
      </c>
      <c r="M379" s="4">
        <v>226.94</v>
      </c>
    </row>
    <row r="380" spans="1:13" x14ac:dyDescent="0.25">
      <c r="A380" s="2">
        <v>1</v>
      </c>
      <c r="B380" s="2">
        <v>32600</v>
      </c>
      <c r="C380" s="2">
        <v>1500003</v>
      </c>
      <c r="D380" s="2" t="str">
        <f t="shared" si="5"/>
        <v>1326001500003</v>
      </c>
      <c r="E380" s="2" t="s">
        <v>30</v>
      </c>
      <c r="F380" s="4">
        <v>0</v>
      </c>
      <c r="G380" s="4">
        <v>0</v>
      </c>
      <c r="H380" s="4">
        <v>0</v>
      </c>
      <c r="I380" s="4">
        <v>2053.11</v>
      </c>
      <c r="J380" s="4">
        <v>2053.11</v>
      </c>
      <c r="K380" s="4">
        <v>2053.11</v>
      </c>
      <c r="L380" s="4">
        <v>0</v>
      </c>
      <c r="M380" s="4">
        <v>-2053.11</v>
      </c>
    </row>
    <row r="381" spans="1:13" x14ac:dyDescent="0.25">
      <c r="A381" s="2">
        <v>1</v>
      </c>
      <c r="B381" s="2">
        <v>32600</v>
      </c>
      <c r="C381" s="2">
        <v>1600001</v>
      </c>
      <c r="D381" s="2" t="str">
        <f t="shared" si="5"/>
        <v>1326001600001</v>
      </c>
      <c r="E381" s="2" t="s">
        <v>33</v>
      </c>
      <c r="F381" s="4">
        <v>141482.35</v>
      </c>
      <c r="G381" s="4">
        <v>0</v>
      </c>
      <c r="H381" s="4">
        <v>141482.35</v>
      </c>
      <c r="I381" s="4">
        <v>140703.18</v>
      </c>
      <c r="J381" s="4">
        <v>140703.18</v>
      </c>
      <c r="K381" s="4">
        <v>140703.18</v>
      </c>
      <c r="L381" s="4">
        <v>0</v>
      </c>
      <c r="M381" s="4">
        <v>779.17</v>
      </c>
    </row>
    <row r="382" spans="1:13" x14ac:dyDescent="0.25">
      <c r="A382" s="2">
        <v>1</v>
      </c>
      <c r="B382" s="2">
        <v>32600</v>
      </c>
      <c r="C382" s="2">
        <v>2160001</v>
      </c>
      <c r="D382" s="2" t="str">
        <f t="shared" si="5"/>
        <v>1326002160001</v>
      </c>
      <c r="E382" s="2" t="s">
        <v>35</v>
      </c>
      <c r="F382" s="4">
        <v>600</v>
      </c>
      <c r="G382" s="4">
        <v>0</v>
      </c>
      <c r="H382" s="4">
        <v>600</v>
      </c>
      <c r="I382" s="4">
        <v>0</v>
      </c>
      <c r="J382" s="4">
        <v>0</v>
      </c>
      <c r="K382" s="4">
        <v>0</v>
      </c>
      <c r="L382" s="4">
        <v>0</v>
      </c>
      <c r="M382" s="4">
        <v>600</v>
      </c>
    </row>
    <row r="383" spans="1:13" x14ac:dyDescent="0.25">
      <c r="A383" s="2">
        <v>1</v>
      </c>
      <c r="B383" s="2">
        <v>32600</v>
      </c>
      <c r="C383" s="2">
        <v>2160002</v>
      </c>
      <c r="D383" s="2" t="str">
        <f t="shared" si="5"/>
        <v>1326002160002</v>
      </c>
      <c r="E383" s="2" t="s">
        <v>36</v>
      </c>
      <c r="F383" s="4">
        <v>100</v>
      </c>
      <c r="G383" s="4">
        <v>0</v>
      </c>
      <c r="H383" s="4">
        <v>100</v>
      </c>
      <c r="I383" s="4">
        <v>48.34</v>
      </c>
      <c r="J383" s="4">
        <v>48.34</v>
      </c>
      <c r="K383" s="4">
        <v>48.34</v>
      </c>
      <c r="L383" s="4">
        <v>0</v>
      </c>
      <c r="M383" s="4">
        <v>51.66</v>
      </c>
    </row>
    <row r="384" spans="1:13" x14ac:dyDescent="0.25">
      <c r="A384" s="2">
        <v>1</v>
      </c>
      <c r="B384" s="2">
        <v>32600</v>
      </c>
      <c r="C384" s="2">
        <v>2200001</v>
      </c>
      <c r="D384" s="2" t="str">
        <f t="shared" si="5"/>
        <v>1326002200001</v>
      </c>
      <c r="E384" s="2" t="s">
        <v>37</v>
      </c>
      <c r="F384" s="4">
        <v>0</v>
      </c>
      <c r="G384" s="4">
        <v>0</v>
      </c>
      <c r="H384" s="4">
        <v>0</v>
      </c>
      <c r="I384" s="4">
        <v>302.79000000000002</v>
      </c>
      <c r="J384" s="4">
        <v>302.79000000000002</v>
      </c>
      <c r="K384" s="4">
        <v>302.79000000000002</v>
      </c>
      <c r="L384" s="4">
        <v>0</v>
      </c>
      <c r="M384" s="4">
        <v>-302.79000000000002</v>
      </c>
    </row>
    <row r="385" spans="1:13" x14ac:dyDescent="0.25">
      <c r="A385" s="2">
        <v>1</v>
      </c>
      <c r="B385" s="2">
        <v>32600</v>
      </c>
      <c r="C385" s="2">
        <v>2200010</v>
      </c>
      <c r="D385" s="2" t="str">
        <f t="shared" si="5"/>
        <v>1326002200010</v>
      </c>
      <c r="E385" s="2" t="s">
        <v>38</v>
      </c>
      <c r="F385" s="4">
        <v>700</v>
      </c>
      <c r="G385" s="4">
        <v>0</v>
      </c>
      <c r="H385" s="4">
        <v>700</v>
      </c>
      <c r="I385" s="4">
        <v>651.75</v>
      </c>
      <c r="J385" s="4">
        <v>651.75</v>
      </c>
      <c r="K385" s="4">
        <v>584.66999999999996</v>
      </c>
      <c r="L385" s="4">
        <v>67.08</v>
      </c>
      <c r="M385" s="4">
        <v>48.25</v>
      </c>
    </row>
    <row r="386" spans="1:13" x14ac:dyDescent="0.25">
      <c r="A386" s="2">
        <v>1</v>
      </c>
      <c r="B386" s="2">
        <v>32600</v>
      </c>
      <c r="C386" s="2">
        <v>2220001</v>
      </c>
      <c r="D386" s="2" t="str">
        <f t="shared" si="5"/>
        <v>1326002220001</v>
      </c>
      <c r="E386" s="2" t="s">
        <v>39</v>
      </c>
      <c r="F386" s="4">
        <v>750</v>
      </c>
      <c r="G386" s="4">
        <v>0</v>
      </c>
      <c r="H386" s="4">
        <v>750</v>
      </c>
      <c r="I386" s="4">
        <v>639.05999999999995</v>
      </c>
      <c r="J386" s="4">
        <v>495.81</v>
      </c>
      <c r="K386" s="4">
        <v>495.81</v>
      </c>
      <c r="L386" s="4">
        <v>0</v>
      </c>
      <c r="M386" s="4">
        <v>254.19</v>
      </c>
    </row>
    <row r="387" spans="1:13" x14ac:dyDescent="0.25">
      <c r="A387" s="2">
        <v>1</v>
      </c>
      <c r="B387" s="2">
        <v>32600</v>
      </c>
      <c r="C387" s="2">
        <v>6360000</v>
      </c>
      <c r="D387" s="2" t="str">
        <f t="shared" ref="D387:D450" si="6">_xlfn.CONCAT(A387,B387,C387)</f>
        <v>1326006360000</v>
      </c>
      <c r="E387" s="2" t="s">
        <v>51</v>
      </c>
      <c r="F387" s="4">
        <v>1000</v>
      </c>
      <c r="G387" s="4">
        <v>0</v>
      </c>
      <c r="H387" s="4">
        <v>1000</v>
      </c>
      <c r="I387" s="4">
        <v>0</v>
      </c>
      <c r="J387" s="4">
        <v>0</v>
      </c>
      <c r="K387" s="4">
        <v>0</v>
      </c>
      <c r="L387" s="4">
        <v>0</v>
      </c>
      <c r="M387" s="4">
        <v>1000</v>
      </c>
    </row>
    <row r="388" spans="1:13" x14ac:dyDescent="0.25">
      <c r="A388" s="2">
        <v>1</v>
      </c>
      <c r="B388" s="2">
        <v>32601</v>
      </c>
      <c r="C388" s="2">
        <v>1300001</v>
      </c>
      <c r="D388" s="2" t="str">
        <f t="shared" si="6"/>
        <v>1326011300001</v>
      </c>
      <c r="E388" s="2" t="s">
        <v>18</v>
      </c>
      <c r="F388" s="4">
        <v>11422.79</v>
      </c>
      <c r="G388" s="4">
        <v>0</v>
      </c>
      <c r="H388" s="4">
        <v>11422.79</v>
      </c>
      <c r="I388" s="4">
        <v>11538.75</v>
      </c>
      <c r="J388" s="4">
        <v>11538.75</v>
      </c>
      <c r="K388" s="4">
        <v>11538.75</v>
      </c>
      <c r="L388" s="4">
        <v>0</v>
      </c>
      <c r="M388" s="4">
        <v>-115.96</v>
      </c>
    </row>
    <row r="389" spans="1:13" x14ac:dyDescent="0.25">
      <c r="A389" s="2">
        <v>1</v>
      </c>
      <c r="B389" s="2">
        <v>32601</v>
      </c>
      <c r="C389" s="2">
        <v>1300002</v>
      </c>
      <c r="D389" s="2" t="str">
        <f t="shared" si="6"/>
        <v>1326011300002</v>
      </c>
      <c r="E389" s="2" t="s">
        <v>19</v>
      </c>
      <c r="F389" s="4">
        <v>2926.82</v>
      </c>
      <c r="G389" s="4">
        <v>0</v>
      </c>
      <c r="H389" s="4">
        <v>2926.82</v>
      </c>
      <c r="I389" s="4">
        <v>2955.54</v>
      </c>
      <c r="J389" s="4">
        <v>2955.54</v>
      </c>
      <c r="K389" s="4">
        <v>2955.54</v>
      </c>
      <c r="L389" s="4">
        <v>0</v>
      </c>
      <c r="M389" s="4">
        <v>-28.72</v>
      </c>
    </row>
    <row r="390" spans="1:13" x14ac:dyDescent="0.25">
      <c r="A390" s="2">
        <v>1</v>
      </c>
      <c r="B390" s="2">
        <v>32601</v>
      </c>
      <c r="C390" s="2">
        <v>1300201</v>
      </c>
      <c r="D390" s="2" t="str">
        <f t="shared" si="6"/>
        <v>1326011300201</v>
      </c>
      <c r="E390" s="2" t="s">
        <v>21</v>
      </c>
      <c r="F390" s="4">
        <v>5663.42</v>
      </c>
      <c r="G390" s="4">
        <v>0</v>
      </c>
      <c r="H390" s="4">
        <v>5663.42</v>
      </c>
      <c r="I390" s="4">
        <v>5719</v>
      </c>
      <c r="J390" s="4">
        <v>5719</v>
      </c>
      <c r="K390" s="4">
        <v>5719</v>
      </c>
      <c r="L390" s="4">
        <v>0</v>
      </c>
      <c r="M390" s="4">
        <v>-55.58</v>
      </c>
    </row>
    <row r="391" spans="1:13" x14ac:dyDescent="0.25">
      <c r="A391" s="2">
        <v>1</v>
      </c>
      <c r="B391" s="2">
        <v>32601</v>
      </c>
      <c r="C391" s="2">
        <v>1300202</v>
      </c>
      <c r="D391" s="2" t="str">
        <f t="shared" si="6"/>
        <v>1326011300202</v>
      </c>
      <c r="E391" s="2" t="s">
        <v>22</v>
      </c>
      <c r="F391" s="4">
        <v>4642.82</v>
      </c>
      <c r="G391" s="4">
        <v>0</v>
      </c>
      <c r="H391" s="4">
        <v>4642.82</v>
      </c>
      <c r="I391" s="4">
        <v>4688.46</v>
      </c>
      <c r="J391" s="4">
        <v>4688.46</v>
      </c>
      <c r="K391" s="4">
        <v>4688.46</v>
      </c>
      <c r="L391" s="4">
        <v>0</v>
      </c>
      <c r="M391" s="4">
        <v>-45.64</v>
      </c>
    </row>
    <row r="392" spans="1:13" x14ac:dyDescent="0.25">
      <c r="A392" s="2">
        <v>1</v>
      </c>
      <c r="B392" s="2">
        <v>32601</v>
      </c>
      <c r="C392" s="2">
        <v>1500002</v>
      </c>
      <c r="D392" s="2" t="str">
        <f t="shared" si="6"/>
        <v>1326011500002</v>
      </c>
      <c r="E392" s="2" t="s">
        <v>29</v>
      </c>
      <c r="F392" s="4">
        <v>0</v>
      </c>
      <c r="G392" s="4">
        <v>247.29</v>
      </c>
      <c r="H392" s="4">
        <v>247.29</v>
      </c>
      <c r="I392" s="4">
        <v>273.43</v>
      </c>
      <c r="J392" s="4">
        <v>273.43</v>
      </c>
      <c r="K392" s="4">
        <v>273.43</v>
      </c>
      <c r="L392" s="4">
        <v>0</v>
      </c>
      <c r="M392" s="4">
        <v>-26.14</v>
      </c>
    </row>
    <row r="393" spans="1:13" x14ac:dyDescent="0.25">
      <c r="A393" s="2">
        <v>1</v>
      </c>
      <c r="B393" s="2">
        <v>32601</v>
      </c>
      <c r="C393" s="2">
        <v>1600001</v>
      </c>
      <c r="D393" s="2" t="str">
        <f t="shared" si="6"/>
        <v>1326011600001</v>
      </c>
      <c r="E393" s="2" t="s">
        <v>33</v>
      </c>
      <c r="F393" s="4">
        <v>7780.2</v>
      </c>
      <c r="G393" s="4">
        <v>0</v>
      </c>
      <c r="H393" s="4">
        <v>7780.2</v>
      </c>
      <c r="I393" s="4">
        <v>8435.1200000000008</v>
      </c>
      <c r="J393" s="4">
        <v>8435.1200000000008</v>
      </c>
      <c r="K393" s="4">
        <v>8435.1200000000008</v>
      </c>
      <c r="L393" s="4">
        <v>0</v>
      </c>
      <c r="M393" s="4">
        <v>-654.91999999999996</v>
      </c>
    </row>
    <row r="394" spans="1:13" x14ac:dyDescent="0.25">
      <c r="A394" s="2">
        <v>1</v>
      </c>
      <c r="B394" s="2">
        <v>32601</v>
      </c>
      <c r="C394" s="2">
        <v>2060001</v>
      </c>
      <c r="D394" s="2" t="str">
        <f t="shared" si="6"/>
        <v>1326012060001</v>
      </c>
      <c r="E394" s="2" t="s">
        <v>34</v>
      </c>
      <c r="F394" s="4">
        <v>134.32</v>
      </c>
      <c r="G394" s="4">
        <v>0</v>
      </c>
      <c r="H394" s="4">
        <v>134.32</v>
      </c>
      <c r="I394" s="4">
        <v>134.31</v>
      </c>
      <c r="J394" s="4">
        <v>123.09</v>
      </c>
      <c r="K394" s="4">
        <v>123.09</v>
      </c>
      <c r="L394" s="4">
        <v>0</v>
      </c>
      <c r="M394" s="4">
        <v>11.23</v>
      </c>
    </row>
    <row r="395" spans="1:13" x14ac:dyDescent="0.25">
      <c r="A395" s="2">
        <v>1</v>
      </c>
      <c r="B395" s="2">
        <v>32601</v>
      </c>
      <c r="C395" s="2">
        <v>2160001</v>
      </c>
      <c r="D395" s="2" t="str">
        <f t="shared" si="6"/>
        <v>1326012160001</v>
      </c>
      <c r="E395" s="2" t="s">
        <v>35</v>
      </c>
      <c r="F395" s="4">
        <v>500</v>
      </c>
      <c r="G395" s="4">
        <v>0</v>
      </c>
      <c r="H395" s="4">
        <v>500</v>
      </c>
      <c r="I395" s="4">
        <v>306.66000000000003</v>
      </c>
      <c r="J395" s="4">
        <v>306.66000000000003</v>
      </c>
      <c r="K395" s="4">
        <v>306.66000000000003</v>
      </c>
      <c r="L395" s="4">
        <v>0</v>
      </c>
      <c r="M395" s="4">
        <v>193.34</v>
      </c>
    </row>
    <row r="396" spans="1:13" x14ac:dyDescent="0.25">
      <c r="A396" s="2">
        <v>1</v>
      </c>
      <c r="B396" s="2">
        <v>32601</v>
      </c>
      <c r="C396" s="2">
        <v>2160002</v>
      </c>
      <c r="D396" s="2" t="str">
        <f t="shared" si="6"/>
        <v>1326012160002</v>
      </c>
      <c r="E396" s="2" t="s">
        <v>36</v>
      </c>
      <c r="F396" s="4">
        <v>200</v>
      </c>
      <c r="G396" s="4">
        <v>0</v>
      </c>
      <c r="H396" s="4">
        <v>200</v>
      </c>
      <c r="I396" s="4">
        <v>340</v>
      </c>
      <c r="J396" s="4">
        <v>340</v>
      </c>
      <c r="K396" s="4">
        <v>340</v>
      </c>
      <c r="L396" s="4">
        <v>0</v>
      </c>
      <c r="M396" s="4">
        <v>-140</v>
      </c>
    </row>
    <row r="397" spans="1:13" x14ac:dyDescent="0.25">
      <c r="A397" s="2">
        <v>1</v>
      </c>
      <c r="B397" s="2">
        <v>32601</v>
      </c>
      <c r="C397" s="2">
        <v>2200010</v>
      </c>
      <c r="D397" s="2" t="str">
        <f t="shared" si="6"/>
        <v>1326012200010</v>
      </c>
      <c r="E397" s="2" t="s">
        <v>38</v>
      </c>
      <c r="F397" s="4">
        <v>75.5</v>
      </c>
      <c r="G397" s="4">
        <v>0</v>
      </c>
      <c r="H397" s="4">
        <v>75.5</v>
      </c>
      <c r="I397" s="4">
        <v>75.5</v>
      </c>
      <c r="J397" s="4">
        <v>75.5</v>
      </c>
      <c r="K397" s="4">
        <v>75.5</v>
      </c>
      <c r="L397" s="4">
        <v>0</v>
      </c>
      <c r="M397" s="4">
        <v>0</v>
      </c>
    </row>
    <row r="398" spans="1:13" x14ac:dyDescent="0.25">
      <c r="A398" s="2">
        <v>1</v>
      </c>
      <c r="B398" s="2">
        <v>32601</v>
      </c>
      <c r="C398" s="2">
        <v>2220001</v>
      </c>
      <c r="D398" s="2" t="str">
        <f t="shared" si="6"/>
        <v>1326012220001</v>
      </c>
      <c r="E398" s="2" t="s">
        <v>39</v>
      </c>
      <c r="F398" s="4">
        <v>2000</v>
      </c>
      <c r="G398" s="4">
        <v>0</v>
      </c>
      <c r="H398" s="4">
        <v>2000</v>
      </c>
      <c r="I398" s="4">
        <v>879.06</v>
      </c>
      <c r="J398" s="4">
        <v>592.46</v>
      </c>
      <c r="K398" s="4">
        <v>592.46</v>
      </c>
      <c r="L398" s="4">
        <v>0</v>
      </c>
      <c r="M398" s="4">
        <v>1407.54</v>
      </c>
    </row>
    <row r="399" spans="1:13" x14ac:dyDescent="0.25">
      <c r="A399" s="2">
        <v>1</v>
      </c>
      <c r="B399" s="2">
        <v>32601</v>
      </c>
      <c r="C399" s="2">
        <v>6360000</v>
      </c>
      <c r="D399" s="2" t="str">
        <f t="shared" si="6"/>
        <v>1326016360000</v>
      </c>
      <c r="E399" s="2" t="s">
        <v>51</v>
      </c>
      <c r="F399" s="4">
        <v>3500</v>
      </c>
      <c r="G399" s="4">
        <v>0</v>
      </c>
      <c r="H399" s="4">
        <v>3500</v>
      </c>
      <c r="I399" s="4">
        <v>3500</v>
      </c>
      <c r="J399" s="4">
        <v>3500</v>
      </c>
      <c r="K399" s="4">
        <v>3500</v>
      </c>
      <c r="L399" s="4">
        <v>0</v>
      </c>
      <c r="M399" s="4">
        <v>0</v>
      </c>
    </row>
    <row r="400" spans="1:13" x14ac:dyDescent="0.25">
      <c r="A400" s="2">
        <v>1</v>
      </c>
      <c r="B400" s="2">
        <v>32602</v>
      </c>
      <c r="C400" s="2">
        <v>1200101</v>
      </c>
      <c r="D400" s="2" t="str">
        <f t="shared" si="6"/>
        <v>1326021200101</v>
      </c>
      <c r="E400" s="2" t="s">
        <v>48</v>
      </c>
      <c r="F400" s="4">
        <v>0</v>
      </c>
      <c r="G400" s="4">
        <v>0</v>
      </c>
      <c r="H400" s="4">
        <v>0</v>
      </c>
      <c r="I400" s="4">
        <v>2165.64</v>
      </c>
      <c r="J400" s="4">
        <v>2165.64</v>
      </c>
      <c r="K400" s="4">
        <v>2165.64</v>
      </c>
      <c r="L400" s="4">
        <v>0</v>
      </c>
      <c r="M400" s="4">
        <v>-2165.64</v>
      </c>
    </row>
    <row r="401" spans="1:13" x14ac:dyDescent="0.25">
      <c r="A401" s="2">
        <v>1</v>
      </c>
      <c r="B401" s="2">
        <v>32602</v>
      </c>
      <c r="C401" s="2">
        <v>1210001</v>
      </c>
      <c r="D401" s="2" t="str">
        <f t="shared" si="6"/>
        <v>1326021210001</v>
      </c>
      <c r="E401" s="2" t="s">
        <v>16</v>
      </c>
      <c r="F401" s="4">
        <v>0</v>
      </c>
      <c r="G401" s="4">
        <v>0</v>
      </c>
      <c r="H401" s="4">
        <v>0</v>
      </c>
      <c r="I401" s="4">
        <v>1012.3</v>
      </c>
      <c r="J401" s="4">
        <v>1012.3</v>
      </c>
      <c r="K401" s="4">
        <v>1012.3</v>
      </c>
      <c r="L401" s="4">
        <v>0</v>
      </c>
      <c r="M401" s="4">
        <v>-1012.3</v>
      </c>
    </row>
    <row r="402" spans="1:13" x14ac:dyDescent="0.25">
      <c r="A402" s="2">
        <v>1</v>
      </c>
      <c r="B402" s="2">
        <v>32602</v>
      </c>
      <c r="C402" s="2">
        <v>1210101</v>
      </c>
      <c r="D402" s="2" t="str">
        <f t="shared" si="6"/>
        <v>1326021210101</v>
      </c>
      <c r="E402" s="2" t="s">
        <v>17</v>
      </c>
      <c r="F402" s="4">
        <v>0</v>
      </c>
      <c r="G402" s="4">
        <v>0</v>
      </c>
      <c r="H402" s="4">
        <v>0</v>
      </c>
      <c r="I402" s="4">
        <v>865.47</v>
      </c>
      <c r="J402" s="4">
        <v>865.47</v>
      </c>
      <c r="K402" s="4">
        <v>865.47</v>
      </c>
      <c r="L402" s="4">
        <v>0</v>
      </c>
      <c r="M402" s="4">
        <v>-865.47</v>
      </c>
    </row>
    <row r="403" spans="1:13" x14ac:dyDescent="0.25">
      <c r="A403" s="2">
        <v>1</v>
      </c>
      <c r="B403" s="2">
        <v>32602</v>
      </c>
      <c r="C403" s="2">
        <v>1310001</v>
      </c>
      <c r="D403" s="2" t="str">
        <f t="shared" si="6"/>
        <v>1326021310001</v>
      </c>
      <c r="E403" s="2" t="s">
        <v>23</v>
      </c>
      <c r="F403" s="4">
        <v>0</v>
      </c>
      <c r="G403" s="4">
        <v>36100</v>
      </c>
      <c r="H403" s="4">
        <v>36100</v>
      </c>
      <c r="I403" s="4">
        <v>0</v>
      </c>
      <c r="J403" s="4">
        <v>0</v>
      </c>
      <c r="K403" s="4">
        <v>0</v>
      </c>
      <c r="L403" s="4">
        <v>0</v>
      </c>
      <c r="M403" s="4">
        <v>36100</v>
      </c>
    </row>
    <row r="404" spans="1:13" x14ac:dyDescent="0.25">
      <c r="A404" s="2">
        <v>1</v>
      </c>
      <c r="B404" s="2">
        <v>32602</v>
      </c>
      <c r="C404" s="2">
        <v>1310003</v>
      </c>
      <c r="D404" s="2" t="str">
        <f t="shared" si="6"/>
        <v>1326021310003</v>
      </c>
      <c r="E404" s="2" t="s">
        <v>25</v>
      </c>
      <c r="F404" s="4">
        <v>0</v>
      </c>
      <c r="G404" s="4">
        <v>5000</v>
      </c>
      <c r="H404" s="4">
        <v>5000</v>
      </c>
      <c r="I404" s="4">
        <v>0</v>
      </c>
      <c r="J404" s="4">
        <v>0</v>
      </c>
      <c r="K404" s="4">
        <v>0</v>
      </c>
      <c r="L404" s="4">
        <v>0</v>
      </c>
      <c r="M404" s="4">
        <v>5000</v>
      </c>
    </row>
    <row r="405" spans="1:13" x14ac:dyDescent="0.25">
      <c r="A405" s="2">
        <v>1</v>
      </c>
      <c r="B405" s="2">
        <v>32602</v>
      </c>
      <c r="C405" s="2">
        <v>1310004</v>
      </c>
      <c r="D405" s="2" t="str">
        <f t="shared" si="6"/>
        <v>1326021310004</v>
      </c>
      <c r="E405" s="2" t="s">
        <v>26</v>
      </c>
      <c r="F405" s="4">
        <v>0</v>
      </c>
      <c r="G405" s="4">
        <v>5000</v>
      </c>
      <c r="H405" s="4">
        <v>5000</v>
      </c>
      <c r="I405" s="4">
        <v>0</v>
      </c>
      <c r="J405" s="4">
        <v>0</v>
      </c>
      <c r="K405" s="4">
        <v>0</v>
      </c>
      <c r="L405" s="4">
        <v>0</v>
      </c>
      <c r="M405" s="4">
        <v>5000</v>
      </c>
    </row>
    <row r="406" spans="1:13" x14ac:dyDescent="0.25">
      <c r="A406" s="2">
        <v>1</v>
      </c>
      <c r="B406" s="2">
        <v>32602</v>
      </c>
      <c r="C406" s="2">
        <v>1600001</v>
      </c>
      <c r="D406" s="2" t="str">
        <f t="shared" si="6"/>
        <v>1326021600001</v>
      </c>
      <c r="E406" s="2" t="s">
        <v>33</v>
      </c>
      <c r="F406" s="4">
        <v>0</v>
      </c>
      <c r="G406" s="4">
        <v>20000</v>
      </c>
      <c r="H406" s="4">
        <v>20000</v>
      </c>
      <c r="I406" s="4">
        <v>1381.71</v>
      </c>
      <c r="J406" s="4">
        <v>1381.71</v>
      </c>
      <c r="K406" s="4">
        <v>1381.71</v>
      </c>
      <c r="L406" s="4">
        <v>0</v>
      </c>
      <c r="M406" s="4">
        <v>18618.29</v>
      </c>
    </row>
    <row r="407" spans="1:13" x14ac:dyDescent="0.25">
      <c r="A407" s="2">
        <v>1</v>
      </c>
      <c r="B407" s="2">
        <v>32603</v>
      </c>
      <c r="C407" s="2">
        <v>2200010</v>
      </c>
      <c r="D407" s="2" t="str">
        <f t="shared" si="6"/>
        <v>1326032200010</v>
      </c>
      <c r="E407" s="2" t="s">
        <v>47</v>
      </c>
      <c r="F407" s="4">
        <v>0</v>
      </c>
      <c r="G407" s="4">
        <v>0</v>
      </c>
      <c r="H407" s="4">
        <v>0</v>
      </c>
      <c r="I407" s="4">
        <v>335.8</v>
      </c>
      <c r="J407" s="4">
        <v>335.8</v>
      </c>
      <c r="K407" s="4">
        <v>335.8</v>
      </c>
      <c r="L407" s="4">
        <v>0</v>
      </c>
      <c r="M407" s="4">
        <v>-335.8</v>
      </c>
    </row>
    <row r="408" spans="1:13" x14ac:dyDescent="0.25">
      <c r="A408" s="2">
        <v>1</v>
      </c>
      <c r="B408" s="2">
        <v>32603</v>
      </c>
      <c r="C408" s="2">
        <v>2220001</v>
      </c>
      <c r="D408" s="2" t="str">
        <f t="shared" si="6"/>
        <v>1326032220001</v>
      </c>
      <c r="E408" s="2" t="s">
        <v>39</v>
      </c>
      <c r="F408" s="4">
        <v>550</v>
      </c>
      <c r="G408" s="4">
        <v>0</v>
      </c>
      <c r="H408" s="4">
        <v>550</v>
      </c>
      <c r="I408" s="4">
        <v>250.83</v>
      </c>
      <c r="J408" s="4">
        <v>125.75</v>
      </c>
      <c r="K408" s="4">
        <v>125.75</v>
      </c>
      <c r="L408" s="4">
        <v>0</v>
      </c>
      <c r="M408" s="4">
        <v>424.25</v>
      </c>
    </row>
    <row r="409" spans="1:13" x14ac:dyDescent="0.25">
      <c r="A409" s="2">
        <v>1</v>
      </c>
      <c r="B409" s="2">
        <v>32701</v>
      </c>
      <c r="C409" s="2">
        <v>1300001</v>
      </c>
      <c r="D409" s="2" t="str">
        <f t="shared" si="6"/>
        <v>1327011300001</v>
      </c>
      <c r="E409" s="2" t="s">
        <v>18</v>
      </c>
      <c r="F409" s="4">
        <v>11422.79</v>
      </c>
      <c r="G409" s="4">
        <v>0</v>
      </c>
      <c r="H409" s="4">
        <v>11422.79</v>
      </c>
      <c r="I409" s="4">
        <v>18060.939999999999</v>
      </c>
      <c r="J409" s="4">
        <v>18060.939999999999</v>
      </c>
      <c r="K409" s="4">
        <v>18060.939999999999</v>
      </c>
      <c r="L409" s="4">
        <v>0</v>
      </c>
      <c r="M409" s="4">
        <v>-6638.15</v>
      </c>
    </row>
    <row r="410" spans="1:13" x14ac:dyDescent="0.25">
      <c r="A410" s="2">
        <v>1</v>
      </c>
      <c r="B410" s="2">
        <v>32701</v>
      </c>
      <c r="C410" s="2">
        <v>1300002</v>
      </c>
      <c r="D410" s="2" t="str">
        <f t="shared" si="6"/>
        <v>1327011300002</v>
      </c>
      <c r="E410" s="2" t="s">
        <v>19</v>
      </c>
      <c r="F410" s="4">
        <v>2508.6999999999998</v>
      </c>
      <c r="G410" s="4">
        <v>0</v>
      </c>
      <c r="H410" s="4">
        <v>2508.6999999999998</v>
      </c>
      <c r="I410" s="4">
        <v>3733.35</v>
      </c>
      <c r="J410" s="4">
        <v>3733.35</v>
      </c>
      <c r="K410" s="4">
        <v>3733.35</v>
      </c>
      <c r="L410" s="4">
        <v>0</v>
      </c>
      <c r="M410" s="4">
        <v>-1224.6500000000001</v>
      </c>
    </row>
    <row r="411" spans="1:13" x14ac:dyDescent="0.25">
      <c r="A411" s="2">
        <v>1</v>
      </c>
      <c r="B411" s="2">
        <v>32701</v>
      </c>
      <c r="C411" s="2">
        <v>1300201</v>
      </c>
      <c r="D411" s="2" t="str">
        <f t="shared" si="6"/>
        <v>1327011300201</v>
      </c>
      <c r="E411" s="2" t="s">
        <v>21</v>
      </c>
      <c r="F411" s="4">
        <v>6389.6</v>
      </c>
      <c r="G411" s="4">
        <v>0</v>
      </c>
      <c r="H411" s="4">
        <v>6389.6</v>
      </c>
      <c r="I411" s="4">
        <v>10074.61</v>
      </c>
      <c r="J411" s="4">
        <v>10074.61</v>
      </c>
      <c r="K411" s="4">
        <v>10074.61</v>
      </c>
      <c r="L411" s="4">
        <v>0</v>
      </c>
      <c r="M411" s="4">
        <v>-3685.01</v>
      </c>
    </row>
    <row r="412" spans="1:13" x14ac:dyDescent="0.25">
      <c r="A412" s="2">
        <v>1</v>
      </c>
      <c r="B412" s="2">
        <v>32701</v>
      </c>
      <c r="C412" s="2">
        <v>1300202</v>
      </c>
      <c r="D412" s="2" t="str">
        <f t="shared" si="6"/>
        <v>1327011300202</v>
      </c>
      <c r="E412" s="2" t="s">
        <v>22</v>
      </c>
      <c r="F412" s="4">
        <v>5443.76</v>
      </c>
      <c r="G412" s="4">
        <v>0</v>
      </c>
      <c r="H412" s="4">
        <v>5443.76</v>
      </c>
      <c r="I412" s="4">
        <v>9249.5499999999993</v>
      </c>
      <c r="J412" s="4">
        <v>9249.5499999999993</v>
      </c>
      <c r="K412" s="4">
        <v>9249.5499999999993</v>
      </c>
      <c r="L412" s="4">
        <v>0</v>
      </c>
      <c r="M412" s="4">
        <v>-3805.79</v>
      </c>
    </row>
    <row r="413" spans="1:13" x14ac:dyDescent="0.25">
      <c r="A413" s="2">
        <v>1</v>
      </c>
      <c r="B413" s="2">
        <v>32701</v>
      </c>
      <c r="C413" s="2">
        <v>1310001</v>
      </c>
      <c r="D413" s="2" t="str">
        <f t="shared" si="6"/>
        <v>1327011310001</v>
      </c>
      <c r="E413" s="2" t="s">
        <v>23</v>
      </c>
      <c r="F413" s="4">
        <v>2956.95</v>
      </c>
      <c r="G413" s="4">
        <v>0</v>
      </c>
      <c r="H413" s="4">
        <v>2956.95</v>
      </c>
      <c r="I413" s="4">
        <v>0</v>
      </c>
      <c r="J413" s="4">
        <v>0</v>
      </c>
      <c r="K413" s="4">
        <v>0</v>
      </c>
      <c r="L413" s="4">
        <v>0</v>
      </c>
      <c r="M413" s="4">
        <v>2956.95</v>
      </c>
    </row>
    <row r="414" spans="1:13" x14ac:dyDescent="0.25">
      <c r="A414" s="2">
        <v>1</v>
      </c>
      <c r="B414" s="2">
        <v>32701</v>
      </c>
      <c r="C414" s="2">
        <v>1310002</v>
      </c>
      <c r="D414" s="2" t="str">
        <f t="shared" si="6"/>
        <v>1327011310002</v>
      </c>
      <c r="E414" s="2" t="s">
        <v>24</v>
      </c>
      <c r="F414" s="4">
        <v>125.16</v>
      </c>
      <c r="G414" s="4">
        <v>0</v>
      </c>
      <c r="H414" s="4">
        <v>125.16</v>
      </c>
      <c r="I414" s="4">
        <v>0</v>
      </c>
      <c r="J414" s="4">
        <v>0</v>
      </c>
      <c r="K414" s="4">
        <v>0</v>
      </c>
      <c r="L414" s="4">
        <v>0</v>
      </c>
      <c r="M414" s="4">
        <v>125.16</v>
      </c>
    </row>
    <row r="415" spans="1:13" x14ac:dyDescent="0.25">
      <c r="A415" s="2">
        <v>1</v>
      </c>
      <c r="B415" s="2">
        <v>32701</v>
      </c>
      <c r="C415" s="2">
        <v>1310003</v>
      </c>
      <c r="D415" s="2" t="str">
        <f t="shared" si="6"/>
        <v>1327011310003</v>
      </c>
      <c r="E415" s="2" t="s">
        <v>25</v>
      </c>
      <c r="F415" s="4">
        <v>1630.67</v>
      </c>
      <c r="G415" s="4">
        <v>0</v>
      </c>
      <c r="H415" s="4">
        <v>1630.67</v>
      </c>
      <c r="I415" s="4">
        <v>0</v>
      </c>
      <c r="J415" s="4">
        <v>0</v>
      </c>
      <c r="K415" s="4">
        <v>0</v>
      </c>
      <c r="L415" s="4">
        <v>0</v>
      </c>
      <c r="M415" s="4">
        <v>1630.67</v>
      </c>
    </row>
    <row r="416" spans="1:13" x14ac:dyDescent="0.25">
      <c r="A416" s="2">
        <v>1</v>
      </c>
      <c r="B416" s="2">
        <v>32701</v>
      </c>
      <c r="C416" s="2">
        <v>1310004</v>
      </c>
      <c r="D416" s="2" t="str">
        <f t="shared" si="6"/>
        <v>1327011310004</v>
      </c>
      <c r="E416" s="2" t="s">
        <v>26</v>
      </c>
      <c r="F416" s="4">
        <v>1740.23</v>
      </c>
      <c r="G416" s="4">
        <v>0</v>
      </c>
      <c r="H416" s="4">
        <v>1740.23</v>
      </c>
      <c r="I416" s="4">
        <v>0</v>
      </c>
      <c r="J416" s="4">
        <v>0</v>
      </c>
      <c r="K416" s="4">
        <v>0</v>
      </c>
      <c r="L416" s="4">
        <v>0</v>
      </c>
      <c r="M416" s="4">
        <v>1740.23</v>
      </c>
    </row>
    <row r="417" spans="1:13" x14ac:dyDescent="0.25">
      <c r="A417" s="2">
        <v>1</v>
      </c>
      <c r="B417" s="2">
        <v>32701</v>
      </c>
      <c r="C417" s="2">
        <v>1500002</v>
      </c>
      <c r="D417" s="2" t="str">
        <f t="shared" si="6"/>
        <v>1327011500002</v>
      </c>
      <c r="E417" s="2" t="s">
        <v>29</v>
      </c>
      <c r="F417" s="4">
        <v>0</v>
      </c>
      <c r="G417" s="4">
        <v>233.98</v>
      </c>
      <c r="H417" s="4">
        <v>233.98</v>
      </c>
      <c r="I417" s="4">
        <v>282.57</v>
      </c>
      <c r="J417" s="4">
        <v>282.57</v>
      </c>
      <c r="K417" s="4">
        <v>282.57</v>
      </c>
      <c r="L417" s="4">
        <v>0</v>
      </c>
      <c r="M417" s="4">
        <v>-48.59</v>
      </c>
    </row>
    <row r="418" spans="1:13" x14ac:dyDescent="0.25">
      <c r="A418" s="2">
        <v>1</v>
      </c>
      <c r="B418" s="2">
        <v>32701</v>
      </c>
      <c r="C418" s="2">
        <v>1600001</v>
      </c>
      <c r="D418" s="2" t="str">
        <f t="shared" si="6"/>
        <v>1327011600001</v>
      </c>
      <c r="E418" s="2" t="s">
        <v>33</v>
      </c>
      <c r="F418" s="4">
        <v>10187.76</v>
      </c>
      <c r="G418" s="4">
        <v>0</v>
      </c>
      <c r="H418" s="4">
        <v>10187.76</v>
      </c>
      <c r="I418" s="4">
        <v>12640</v>
      </c>
      <c r="J418" s="4">
        <v>12640</v>
      </c>
      <c r="K418" s="4">
        <v>12640</v>
      </c>
      <c r="L418" s="4">
        <v>0</v>
      </c>
      <c r="M418" s="4">
        <v>-2452.2399999999998</v>
      </c>
    </row>
    <row r="419" spans="1:13" x14ac:dyDescent="0.25">
      <c r="A419" s="2">
        <v>1</v>
      </c>
      <c r="B419" s="2">
        <v>32701</v>
      </c>
      <c r="C419" s="2">
        <v>2060001</v>
      </c>
      <c r="D419" s="2" t="str">
        <f t="shared" si="6"/>
        <v>1327012060001</v>
      </c>
      <c r="E419" s="2" t="s">
        <v>34</v>
      </c>
      <c r="F419" s="4">
        <v>43.56</v>
      </c>
      <c r="G419" s="4">
        <v>0</v>
      </c>
      <c r="H419" s="4">
        <v>43.56</v>
      </c>
      <c r="I419" s="4">
        <v>43.56</v>
      </c>
      <c r="J419" s="4">
        <v>0</v>
      </c>
      <c r="K419" s="4">
        <v>0</v>
      </c>
      <c r="L419" s="4">
        <v>0</v>
      </c>
      <c r="M419" s="4">
        <v>43.56</v>
      </c>
    </row>
    <row r="420" spans="1:13" x14ac:dyDescent="0.25">
      <c r="A420" s="2">
        <v>1</v>
      </c>
      <c r="B420" s="2">
        <v>32701</v>
      </c>
      <c r="C420" s="2">
        <v>2160001</v>
      </c>
      <c r="D420" s="2" t="str">
        <f t="shared" si="6"/>
        <v>1327012160001</v>
      </c>
      <c r="E420" s="2" t="s">
        <v>35</v>
      </c>
      <c r="F420" s="4">
        <v>250</v>
      </c>
      <c r="G420" s="4">
        <v>0</v>
      </c>
      <c r="H420" s="4">
        <v>250</v>
      </c>
      <c r="I420" s="4">
        <v>0</v>
      </c>
      <c r="J420" s="4">
        <v>0</v>
      </c>
      <c r="K420" s="4">
        <v>0</v>
      </c>
      <c r="L420" s="4">
        <v>0</v>
      </c>
      <c r="M420" s="4">
        <v>250</v>
      </c>
    </row>
    <row r="421" spans="1:13" x14ac:dyDescent="0.25">
      <c r="A421" s="2">
        <v>1</v>
      </c>
      <c r="B421" s="2">
        <v>32701</v>
      </c>
      <c r="C421" s="2">
        <v>2160002</v>
      </c>
      <c r="D421" s="2" t="str">
        <f t="shared" si="6"/>
        <v>1327012160002</v>
      </c>
      <c r="E421" s="2" t="s">
        <v>36</v>
      </c>
      <c r="F421" s="4">
        <v>100</v>
      </c>
      <c r="G421" s="4">
        <v>0</v>
      </c>
      <c r="H421" s="4">
        <v>100</v>
      </c>
      <c r="I421" s="4">
        <v>55</v>
      </c>
      <c r="J421" s="4">
        <v>55</v>
      </c>
      <c r="K421" s="4">
        <v>55</v>
      </c>
      <c r="L421" s="4">
        <v>0</v>
      </c>
      <c r="M421" s="4">
        <v>45</v>
      </c>
    </row>
    <row r="422" spans="1:13" x14ac:dyDescent="0.25">
      <c r="A422" s="2">
        <v>1</v>
      </c>
      <c r="B422" s="2">
        <v>32701</v>
      </c>
      <c r="C422" s="2">
        <v>2200001</v>
      </c>
      <c r="D422" s="2" t="str">
        <f t="shared" si="6"/>
        <v>1327012200001</v>
      </c>
      <c r="E422" s="2" t="s">
        <v>37</v>
      </c>
      <c r="F422" s="4">
        <v>0</v>
      </c>
      <c r="G422" s="4">
        <v>0</v>
      </c>
      <c r="H422" s="4">
        <v>0</v>
      </c>
      <c r="I422" s="4">
        <v>52.98</v>
      </c>
      <c r="J422" s="4">
        <v>52.98</v>
      </c>
      <c r="K422" s="4">
        <v>52.98</v>
      </c>
      <c r="L422" s="4">
        <v>0</v>
      </c>
      <c r="M422" s="4">
        <v>-52.98</v>
      </c>
    </row>
    <row r="423" spans="1:13" x14ac:dyDescent="0.25">
      <c r="A423" s="2">
        <v>1</v>
      </c>
      <c r="B423" s="2">
        <v>32701</v>
      </c>
      <c r="C423" s="2">
        <v>2200010</v>
      </c>
      <c r="D423" s="2" t="str">
        <f t="shared" si="6"/>
        <v>1327012200010</v>
      </c>
      <c r="E423" s="2" t="s">
        <v>38</v>
      </c>
      <c r="F423" s="4">
        <v>87.12</v>
      </c>
      <c r="G423" s="4">
        <v>0</v>
      </c>
      <c r="H423" s="4">
        <v>87.12</v>
      </c>
      <c r="I423" s="4">
        <v>104.9</v>
      </c>
      <c r="J423" s="4">
        <v>104.9</v>
      </c>
      <c r="K423" s="4">
        <v>104.9</v>
      </c>
      <c r="L423" s="4">
        <v>0</v>
      </c>
      <c r="M423" s="4">
        <v>-17.78</v>
      </c>
    </row>
    <row r="424" spans="1:13" x14ac:dyDescent="0.25">
      <c r="A424" s="2">
        <v>1</v>
      </c>
      <c r="B424" s="2">
        <v>32701</v>
      </c>
      <c r="C424" s="2">
        <v>2220001</v>
      </c>
      <c r="D424" s="2" t="str">
        <f t="shared" si="6"/>
        <v>1327012220001</v>
      </c>
      <c r="E424" s="2" t="s">
        <v>39</v>
      </c>
      <c r="F424" s="4">
        <v>750</v>
      </c>
      <c r="G424" s="4">
        <v>0</v>
      </c>
      <c r="H424" s="4">
        <v>750</v>
      </c>
      <c r="I424" s="4">
        <v>489.62</v>
      </c>
      <c r="J424" s="4">
        <v>215.74</v>
      </c>
      <c r="K424" s="4">
        <v>215.74</v>
      </c>
      <c r="L424" s="4">
        <v>0</v>
      </c>
      <c r="M424" s="4">
        <v>534.26</v>
      </c>
    </row>
    <row r="425" spans="1:13" x14ac:dyDescent="0.25">
      <c r="A425" s="2">
        <v>1</v>
      </c>
      <c r="B425" s="2">
        <v>32702</v>
      </c>
      <c r="C425" s="2">
        <v>1200301</v>
      </c>
      <c r="D425" s="2" t="str">
        <f t="shared" si="6"/>
        <v>1327021200301</v>
      </c>
      <c r="E425" s="2" t="s">
        <v>13</v>
      </c>
      <c r="F425" s="4">
        <v>2261.4</v>
      </c>
      <c r="G425" s="4">
        <v>0</v>
      </c>
      <c r="H425" s="4">
        <v>2261.4</v>
      </c>
      <c r="I425" s="4">
        <v>3449.53</v>
      </c>
      <c r="J425" s="4">
        <v>3449.53</v>
      </c>
      <c r="K425" s="4">
        <v>3449.53</v>
      </c>
      <c r="L425" s="4">
        <v>0</v>
      </c>
      <c r="M425" s="4">
        <v>-1188.1300000000001</v>
      </c>
    </row>
    <row r="426" spans="1:13" x14ac:dyDescent="0.25">
      <c r="A426" s="2">
        <v>1</v>
      </c>
      <c r="B426" s="2">
        <v>32702</v>
      </c>
      <c r="C426" s="2">
        <v>1210001</v>
      </c>
      <c r="D426" s="2" t="str">
        <f t="shared" si="6"/>
        <v>1327021210001</v>
      </c>
      <c r="E426" s="2" t="s">
        <v>16</v>
      </c>
      <c r="F426" s="4">
        <v>1262.71</v>
      </c>
      <c r="G426" s="4">
        <v>0</v>
      </c>
      <c r="H426" s="4">
        <v>1262.71</v>
      </c>
      <c r="I426" s="4">
        <v>1928.94</v>
      </c>
      <c r="J426" s="4">
        <v>1928.94</v>
      </c>
      <c r="K426" s="4">
        <v>1928.94</v>
      </c>
      <c r="L426" s="4">
        <v>0</v>
      </c>
      <c r="M426" s="4">
        <v>-666.23</v>
      </c>
    </row>
    <row r="427" spans="1:13" x14ac:dyDescent="0.25">
      <c r="A427" s="2">
        <v>1</v>
      </c>
      <c r="B427" s="2">
        <v>32702</v>
      </c>
      <c r="C427" s="2">
        <v>1210101</v>
      </c>
      <c r="D427" s="2" t="str">
        <f t="shared" si="6"/>
        <v>1327021210101</v>
      </c>
      <c r="E427" s="2" t="s">
        <v>17</v>
      </c>
      <c r="F427" s="4">
        <v>980.92</v>
      </c>
      <c r="G427" s="4">
        <v>0</v>
      </c>
      <c r="H427" s="4">
        <v>980.92</v>
      </c>
      <c r="I427" s="4">
        <v>1498.44</v>
      </c>
      <c r="J427" s="4">
        <v>1498.44</v>
      </c>
      <c r="K427" s="4">
        <v>1498.44</v>
      </c>
      <c r="L427" s="4">
        <v>0</v>
      </c>
      <c r="M427" s="4">
        <v>-517.52</v>
      </c>
    </row>
    <row r="428" spans="1:13" x14ac:dyDescent="0.25">
      <c r="A428" s="2">
        <v>1</v>
      </c>
      <c r="B428" s="2">
        <v>32702</v>
      </c>
      <c r="C428" s="2">
        <v>1300001</v>
      </c>
      <c r="D428" s="2" t="str">
        <f t="shared" si="6"/>
        <v>1327021300001</v>
      </c>
      <c r="E428" s="2" t="s">
        <v>18</v>
      </c>
      <c r="F428" s="4">
        <v>2808.22</v>
      </c>
      <c r="G428" s="4">
        <v>0</v>
      </c>
      <c r="H428" s="4">
        <v>2808.22</v>
      </c>
      <c r="I428" s="4">
        <v>3002.61</v>
      </c>
      <c r="J428" s="4">
        <v>3002.61</v>
      </c>
      <c r="K428" s="4">
        <v>3002.61</v>
      </c>
      <c r="L428" s="4">
        <v>0</v>
      </c>
      <c r="M428" s="4">
        <v>-194.39</v>
      </c>
    </row>
    <row r="429" spans="1:13" x14ac:dyDescent="0.25">
      <c r="A429" s="2">
        <v>1</v>
      </c>
      <c r="B429" s="2">
        <v>32702</v>
      </c>
      <c r="C429" s="2">
        <v>1300002</v>
      </c>
      <c r="D429" s="2" t="str">
        <f t="shared" si="6"/>
        <v>1327021300002</v>
      </c>
      <c r="E429" s="2" t="s">
        <v>19</v>
      </c>
      <c r="F429" s="4">
        <v>0</v>
      </c>
      <c r="G429" s="4">
        <v>0</v>
      </c>
      <c r="H429" s="4">
        <v>0</v>
      </c>
      <c r="I429" s="4">
        <v>567.4</v>
      </c>
      <c r="J429" s="4">
        <v>567.4</v>
      </c>
      <c r="K429" s="4">
        <v>567.4</v>
      </c>
      <c r="L429" s="4">
        <v>0</v>
      </c>
      <c r="M429" s="4">
        <v>-567.4</v>
      </c>
    </row>
    <row r="430" spans="1:13" x14ac:dyDescent="0.25">
      <c r="A430" s="2">
        <v>1</v>
      </c>
      <c r="B430" s="2">
        <v>32702</v>
      </c>
      <c r="C430" s="2">
        <v>1300201</v>
      </c>
      <c r="D430" s="2" t="str">
        <f t="shared" si="6"/>
        <v>1327021300201</v>
      </c>
      <c r="E430" s="2" t="s">
        <v>21</v>
      </c>
      <c r="F430" s="4">
        <v>1641.88</v>
      </c>
      <c r="G430" s="4">
        <v>0</v>
      </c>
      <c r="H430" s="4">
        <v>1641.88</v>
      </c>
      <c r="I430" s="4">
        <v>1660.63</v>
      </c>
      <c r="J430" s="4">
        <v>1660.63</v>
      </c>
      <c r="K430" s="4">
        <v>1660.63</v>
      </c>
      <c r="L430" s="4">
        <v>0</v>
      </c>
      <c r="M430" s="4">
        <v>-18.75</v>
      </c>
    </row>
    <row r="431" spans="1:13" x14ac:dyDescent="0.25">
      <c r="A431" s="2">
        <v>1</v>
      </c>
      <c r="B431" s="2">
        <v>32702</v>
      </c>
      <c r="C431" s="2">
        <v>1300202</v>
      </c>
      <c r="D431" s="2" t="str">
        <f t="shared" si="6"/>
        <v>1327021300202</v>
      </c>
      <c r="E431" s="2" t="s">
        <v>22</v>
      </c>
      <c r="F431" s="4">
        <v>1067.52</v>
      </c>
      <c r="G431" s="4">
        <v>0</v>
      </c>
      <c r="H431" s="4">
        <v>1067.52</v>
      </c>
      <c r="I431" s="4">
        <v>1772.31</v>
      </c>
      <c r="J431" s="4">
        <v>1772.31</v>
      </c>
      <c r="K431" s="4">
        <v>1772.31</v>
      </c>
      <c r="L431" s="4">
        <v>0</v>
      </c>
      <c r="M431" s="4">
        <v>-704.79</v>
      </c>
    </row>
    <row r="432" spans="1:13" x14ac:dyDescent="0.25">
      <c r="A432" s="2">
        <v>1</v>
      </c>
      <c r="B432" s="2">
        <v>32702</v>
      </c>
      <c r="C432" s="2">
        <v>1310001</v>
      </c>
      <c r="D432" s="2" t="str">
        <f t="shared" si="6"/>
        <v>1327021310001</v>
      </c>
      <c r="E432" s="2" t="s">
        <v>23</v>
      </c>
      <c r="F432" s="4">
        <v>14784.81</v>
      </c>
      <c r="G432" s="4">
        <v>0</v>
      </c>
      <c r="H432" s="4">
        <v>14784.81</v>
      </c>
      <c r="I432" s="4">
        <v>4283.16</v>
      </c>
      <c r="J432" s="4">
        <v>4283.16</v>
      </c>
      <c r="K432" s="4">
        <v>4283.16</v>
      </c>
      <c r="L432" s="4">
        <v>0</v>
      </c>
      <c r="M432" s="4">
        <v>10501.65</v>
      </c>
    </row>
    <row r="433" spans="1:13" x14ac:dyDescent="0.25">
      <c r="A433" s="2">
        <v>1</v>
      </c>
      <c r="B433" s="2">
        <v>32702</v>
      </c>
      <c r="C433" s="2">
        <v>1310002</v>
      </c>
      <c r="D433" s="2" t="str">
        <f t="shared" si="6"/>
        <v>1327021310002</v>
      </c>
      <c r="E433" s="2" t="s">
        <v>24</v>
      </c>
      <c r="F433" s="4">
        <v>250.42</v>
      </c>
      <c r="G433" s="4">
        <v>0</v>
      </c>
      <c r="H433" s="4">
        <v>250.42</v>
      </c>
      <c r="I433" s="4">
        <v>22.98</v>
      </c>
      <c r="J433" s="4">
        <v>22.98</v>
      </c>
      <c r="K433" s="4">
        <v>22.98</v>
      </c>
      <c r="L433" s="4">
        <v>0</v>
      </c>
      <c r="M433" s="4">
        <v>227.44</v>
      </c>
    </row>
    <row r="434" spans="1:13" x14ac:dyDescent="0.25">
      <c r="A434" s="2">
        <v>1</v>
      </c>
      <c r="B434" s="2">
        <v>32702</v>
      </c>
      <c r="C434" s="2">
        <v>1310003</v>
      </c>
      <c r="D434" s="2" t="str">
        <f t="shared" si="6"/>
        <v>1327021310003</v>
      </c>
      <c r="E434" s="2" t="s">
        <v>25</v>
      </c>
      <c r="F434" s="4">
        <v>7480.1</v>
      </c>
      <c r="G434" s="4">
        <v>0</v>
      </c>
      <c r="H434" s="4">
        <v>7480.1</v>
      </c>
      <c r="I434" s="4">
        <v>2063.0500000000002</v>
      </c>
      <c r="J434" s="4">
        <v>2063.0500000000002</v>
      </c>
      <c r="K434" s="4">
        <v>2063.0500000000002</v>
      </c>
      <c r="L434" s="4">
        <v>0</v>
      </c>
      <c r="M434" s="4">
        <v>5417.05</v>
      </c>
    </row>
    <row r="435" spans="1:13" x14ac:dyDescent="0.25">
      <c r="A435" s="2">
        <v>1</v>
      </c>
      <c r="B435" s="2">
        <v>32702</v>
      </c>
      <c r="C435" s="2">
        <v>1310004</v>
      </c>
      <c r="D435" s="2" t="str">
        <f t="shared" si="6"/>
        <v>1327021310004</v>
      </c>
      <c r="E435" s="2" t="s">
        <v>26</v>
      </c>
      <c r="F435" s="4">
        <v>6707.79</v>
      </c>
      <c r="G435" s="4">
        <v>0</v>
      </c>
      <c r="H435" s="4">
        <v>6707.79</v>
      </c>
      <c r="I435" s="4">
        <v>1580.03</v>
      </c>
      <c r="J435" s="4">
        <v>1580.03</v>
      </c>
      <c r="K435" s="4">
        <v>1580.03</v>
      </c>
      <c r="L435" s="4">
        <v>0</v>
      </c>
      <c r="M435" s="4">
        <v>5127.76</v>
      </c>
    </row>
    <row r="436" spans="1:13" x14ac:dyDescent="0.25">
      <c r="A436" s="2">
        <v>1</v>
      </c>
      <c r="B436" s="2">
        <v>32702</v>
      </c>
      <c r="C436" s="2">
        <v>1500002</v>
      </c>
      <c r="D436" s="2" t="str">
        <f t="shared" si="6"/>
        <v>1327021500002</v>
      </c>
      <c r="E436" s="2" t="s">
        <v>29</v>
      </c>
      <c r="F436" s="4">
        <v>0</v>
      </c>
      <c r="G436" s="4">
        <v>0</v>
      </c>
      <c r="H436" s="4">
        <v>0</v>
      </c>
      <c r="I436" s="4">
        <v>11.23</v>
      </c>
      <c r="J436" s="4">
        <v>11.23</v>
      </c>
      <c r="K436" s="4">
        <v>11.23</v>
      </c>
      <c r="L436" s="4">
        <v>0</v>
      </c>
      <c r="M436" s="4">
        <v>-11.23</v>
      </c>
    </row>
    <row r="437" spans="1:13" x14ac:dyDescent="0.25">
      <c r="A437" s="2">
        <v>1</v>
      </c>
      <c r="B437" s="2">
        <v>32702</v>
      </c>
      <c r="C437" s="2">
        <v>1500003</v>
      </c>
      <c r="D437" s="2" t="str">
        <f t="shared" si="6"/>
        <v>1327021500003</v>
      </c>
      <c r="E437" s="2" t="s">
        <v>30</v>
      </c>
      <c r="F437" s="4">
        <v>0</v>
      </c>
      <c r="G437" s="4">
        <v>0</v>
      </c>
      <c r="H437" s="4">
        <v>0</v>
      </c>
      <c r="I437" s="4">
        <v>66.5</v>
      </c>
      <c r="J437" s="4">
        <v>66.5</v>
      </c>
      <c r="K437" s="4">
        <v>66.5</v>
      </c>
      <c r="L437" s="4">
        <v>0</v>
      </c>
      <c r="M437" s="4">
        <v>-66.5</v>
      </c>
    </row>
    <row r="438" spans="1:13" x14ac:dyDescent="0.25">
      <c r="A438" s="2">
        <v>1</v>
      </c>
      <c r="B438" s="2">
        <v>32702</v>
      </c>
      <c r="C438" s="2">
        <v>1510002</v>
      </c>
      <c r="D438" s="2" t="str">
        <f t="shared" si="6"/>
        <v>1327021510002</v>
      </c>
      <c r="E438" s="2" t="s">
        <v>32</v>
      </c>
      <c r="F438" s="4">
        <v>0</v>
      </c>
      <c r="G438" s="4">
        <v>0</v>
      </c>
      <c r="H438" s="4">
        <v>0</v>
      </c>
      <c r="I438" s="4">
        <v>420</v>
      </c>
      <c r="J438" s="4">
        <v>420</v>
      </c>
      <c r="K438" s="4">
        <v>420</v>
      </c>
      <c r="L438" s="4">
        <v>0</v>
      </c>
      <c r="M438" s="4">
        <v>-420</v>
      </c>
    </row>
    <row r="439" spans="1:13" x14ac:dyDescent="0.25">
      <c r="A439" s="2">
        <v>1</v>
      </c>
      <c r="B439" s="2">
        <v>32702</v>
      </c>
      <c r="C439" s="2">
        <v>1600001</v>
      </c>
      <c r="D439" s="2" t="str">
        <f t="shared" si="6"/>
        <v>1327021600001</v>
      </c>
      <c r="E439" s="2" t="s">
        <v>33</v>
      </c>
      <c r="F439" s="4">
        <v>12704.88</v>
      </c>
      <c r="G439" s="4">
        <v>0</v>
      </c>
      <c r="H439" s="4">
        <v>12704.88</v>
      </c>
      <c r="I439" s="4">
        <v>7180.29</v>
      </c>
      <c r="J439" s="4">
        <v>7180.29</v>
      </c>
      <c r="K439" s="4">
        <v>7180.29</v>
      </c>
      <c r="L439" s="4">
        <v>0</v>
      </c>
      <c r="M439" s="4">
        <v>5524.59</v>
      </c>
    </row>
    <row r="440" spans="1:13" x14ac:dyDescent="0.25">
      <c r="A440" s="2">
        <v>1</v>
      </c>
      <c r="B440" s="2">
        <v>32702</v>
      </c>
      <c r="C440" s="2">
        <v>2060001</v>
      </c>
      <c r="D440" s="2" t="str">
        <f t="shared" si="6"/>
        <v>1327022060001</v>
      </c>
      <c r="E440" s="2" t="s">
        <v>34</v>
      </c>
      <c r="F440" s="4">
        <v>290.39999999999998</v>
      </c>
      <c r="G440" s="4">
        <v>0</v>
      </c>
      <c r="H440" s="4">
        <v>290.39999999999998</v>
      </c>
      <c r="I440" s="4">
        <v>290.39999999999998</v>
      </c>
      <c r="J440" s="4">
        <v>290.39999999999998</v>
      </c>
      <c r="K440" s="4">
        <v>290.39999999999998</v>
      </c>
      <c r="L440" s="4">
        <v>0</v>
      </c>
      <c r="M440" s="4">
        <v>0</v>
      </c>
    </row>
    <row r="441" spans="1:13" x14ac:dyDescent="0.25">
      <c r="A441" s="2">
        <v>1</v>
      </c>
      <c r="B441" s="2">
        <v>32702</v>
      </c>
      <c r="C441" s="2">
        <v>2160001</v>
      </c>
      <c r="D441" s="2" t="str">
        <f t="shared" si="6"/>
        <v>1327022160001</v>
      </c>
      <c r="E441" s="2" t="s">
        <v>35</v>
      </c>
      <c r="F441" s="4">
        <v>100</v>
      </c>
      <c r="G441" s="4">
        <v>0</v>
      </c>
      <c r="H441" s="4">
        <v>100</v>
      </c>
      <c r="I441" s="4">
        <v>0</v>
      </c>
      <c r="J441" s="4">
        <v>0</v>
      </c>
      <c r="K441" s="4">
        <v>0</v>
      </c>
      <c r="L441" s="4">
        <v>0</v>
      </c>
      <c r="M441" s="4">
        <v>100</v>
      </c>
    </row>
    <row r="442" spans="1:13" x14ac:dyDescent="0.25">
      <c r="A442" s="2">
        <v>1</v>
      </c>
      <c r="B442" s="2">
        <v>32702</v>
      </c>
      <c r="C442" s="2">
        <v>2160002</v>
      </c>
      <c r="D442" s="2" t="str">
        <f t="shared" si="6"/>
        <v>1327022160002</v>
      </c>
      <c r="E442" s="2" t="s">
        <v>36</v>
      </c>
      <c r="F442" s="4">
        <v>800</v>
      </c>
      <c r="G442" s="4">
        <v>0</v>
      </c>
      <c r="H442" s="4">
        <v>800</v>
      </c>
      <c r="I442" s="4">
        <v>759.26</v>
      </c>
      <c r="J442" s="4">
        <v>759.26</v>
      </c>
      <c r="K442" s="4">
        <v>759.26</v>
      </c>
      <c r="L442" s="4">
        <v>0</v>
      </c>
      <c r="M442" s="4">
        <v>40.74</v>
      </c>
    </row>
    <row r="443" spans="1:13" x14ac:dyDescent="0.25">
      <c r="A443" s="2">
        <v>1</v>
      </c>
      <c r="B443" s="2">
        <v>32702</v>
      </c>
      <c r="C443" s="2">
        <v>2200001</v>
      </c>
      <c r="D443" s="2" t="str">
        <f t="shared" si="6"/>
        <v>1327022200001</v>
      </c>
      <c r="E443" s="2" t="s">
        <v>37</v>
      </c>
      <c r="F443" s="4">
        <v>0</v>
      </c>
      <c r="G443" s="4">
        <v>0</v>
      </c>
      <c r="H443" s="4">
        <v>0</v>
      </c>
      <c r="I443" s="4">
        <v>66.239999999999995</v>
      </c>
      <c r="J443" s="4">
        <v>66.239999999999995</v>
      </c>
      <c r="K443" s="4">
        <v>66.239999999999995</v>
      </c>
      <c r="L443" s="4">
        <v>0</v>
      </c>
      <c r="M443" s="4">
        <v>-66.239999999999995</v>
      </c>
    </row>
    <row r="444" spans="1:13" x14ac:dyDescent="0.25">
      <c r="A444" s="2">
        <v>1</v>
      </c>
      <c r="B444" s="2">
        <v>32702</v>
      </c>
      <c r="C444" s="2">
        <v>2200010</v>
      </c>
      <c r="D444" s="2" t="str">
        <f t="shared" si="6"/>
        <v>1327022200010</v>
      </c>
      <c r="E444" s="2" t="s">
        <v>38</v>
      </c>
      <c r="F444" s="4">
        <v>762.3</v>
      </c>
      <c r="G444" s="4">
        <v>0</v>
      </c>
      <c r="H444" s="4">
        <v>762.3</v>
      </c>
      <c r="I444" s="4">
        <v>762.3</v>
      </c>
      <c r="J444" s="4">
        <v>454.63</v>
      </c>
      <c r="K444" s="4">
        <v>454.63</v>
      </c>
      <c r="L444" s="4">
        <v>0</v>
      </c>
      <c r="M444" s="4">
        <v>307.67</v>
      </c>
    </row>
    <row r="445" spans="1:13" x14ac:dyDescent="0.25">
      <c r="A445" s="2">
        <v>1</v>
      </c>
      <c r="B445" s="2">
        <v>32702</v>
      </c>
      <c r="C445" s="2">
        <v>2220001</v>
      </c>
      <c r="D445" s="2" t="str">
        <f t="shared" si="6"/>
        <v>1327022220001</v>
      </c>
      <c r="E445" s="2" t="s">
        <v>39</v>
      </c>
      <c r="F445" s="4">
        <v>500</v>
      </c>
      <c r="G445" s="4">
        <v>0</v>
      </c>
      <c r="H445" s="4">
        <v>500</v>
      </c>
      <c r="I445" s="4">
        <v>440.59</v>
      </c>
      <c r="J445" s="4">
        <v>257.89</v>
      </c>
      <c r="K445" s="4">
        <v>257.89</v>
      </c>
      <c r="L445" s="4">
        <v>0</v>
      </c>
      <c r="M445" s="4">
        <v>242.11</v>
      </c>
    </row>
    <row r="446" spans="1:13" x14ac:dyDescent="0.25">
      <c r="A446" s="2">
        <v>1</v>
      </c>
      <c r="B446" s="2">
        <v>33000</v>
      </c>
      <c r="C446" s="2">
        <v>1300001</v>
      </c>
      <c r="D446" s="2" t="str">
        <f t="shared" si="6"/>
        <v>1330001300001</v>
      </c>
      <c r="E446" s="2" t="s">
        <v>18</v>
      </c>
      <c r="F446" s="4">
        <v>55372.87</v>
      </c>
      <c r="G446" s="4">
        <v>22474.91</v>
      </c>
      <c r="H446" s="4">
        <v>77847.78</v>
      </c>
      <c r="I446" s="4">
        <v>46358.94</v>
      </c>
      <c r="J446" s="4">
        <v>46358.94</v>
      </c>
      <c r="K446" s="4">
        <v>46358.94</v>
      </c>
      <c r="L446" s="4">
        <v>0</v>
      </c>
      <c r="M446" s="4">
        <v>31488.84</v>
      </c>
    </row>
    <row r="447" spans="1:13" x14ac:dyDescent="0.25">
      <c r="A447" s="2">
        <v>1</v>
      </c>
      <c r="B447" s="2">
        <v>33000</v>
      </c>
      <c r="C447" s="2">
        <v>1300002</v>
      </c>
      <c r="D447" s="2" t="str">
        <f t="shared" si="6"/>
        <v>1330001300002</v>
      </c>
      <c r="E447" s="2" t="s">
        <v>19</v>
      </c>
      <c r="F447" s="4">
        <v>15980.66</v>
      </c>
      <c r="G447" s="4">
        <v>0</v>
      </c>
      <c r="H447" s="4">
        <v>15980.66</v>
      </c>
      <c r="I447" s="4">
        <v>12405.67</v>
      </c>
      <c r="J447" s="4">
        <v>12405.67</v>
      </c>
      <c r="K447" s="4">
        <v>12405.67</v>
      </c>
      <c r="L447" s="4">
        <v>0</v>
      </c>
      <c r="M447" s="4">
        <v>3574.99</v>
      </c>
    </row>
    <row r="448" spans="1:13" x14ac:dyDescent="0.25">
      <c r="A448" s="2">
        <v>1</v>
      </c>
      <c r="B448" s="2">
        <v>33000</v>
      </c>
      <c r="C448" s="2">
        <v>1300201</v>
      </c>
      <c r="D448" s="2" t="str">
        <f t="shared" si="6"/>
        <v>1330001300201</v>
      </c>
      <c r="E448" s="2" t="s">
        <v>21</v>
      </c>
      <c r="F448" s="4">
        <v>32675.02</v>
      </c>
      <c r="G448" s="4">
        <v>-4000</v>
      </c>
      <c r="H448" s="4">
        <v>28675.02</v>
      </c>
      <c r="I448" s="4">
        <v>25627.98</v>
      </c>
      <c r="J448" s="4">
        <v>25627.98</v>
      </c>
      <c r="K448" s="4">
        <v>25627.98</v>
      </c>
      <c r="L448" s="4">
        <v>0</v>
      </c>
      <c r="M448" s="4">
        <v>3047.04</v>
      </c>
    </row>
    <row r="449" spans="1:13" x14ac:dyDescent="0.25">
      <c r="A449" s="2">
        <v>1</v>
      </c>
      <c r="B449" s="2">
        <v>33000</v>
      </c>
      <c r="C449" s="2">
        <v>1300202</v>
      </c>
      <c r="D449" s="2" t="str">
        <f t="shared" si="6"/>
        <v>1330001300202</v>
      </c>
      <c r="E449" s="2" t="s">
        <v>22</v>
      </c>
      <c r="F449" s="4">
        <v>36498.839999999997</v>
      </c>
      <c r="G449" s="4">
        <v>-4000</v>
      </c>
      <c r="H449" s="4">
        <v>32498.84</v>
      </c>
      <c r="I449" s="4">
        <v>27918.240000000002</v>
      </c>
      <c r="J449" s="4">
        <v>27918.240000000002</v>
      </c>
      <c r="K449" s="4">
        <v>27918.240000000002</v>
      </c>
      <c r="L449" s="4">
        <v>0</v>
      </c>
      <c r="M449" s="4">
        <v>4580.6000000000004</v>
      </c>
    </row>
    <row r="450" spans="1:13" x14ac:dyDescent="0.25">
      <c r="A450" s="2">
        <v>1</v>
      </c>
      <c r="B450" s="2">
        <v>33000</v>
      </c>
      <c r="C450" s="2">
        <v>1310001</v>
      </c>
      <c r="D450" s="2" t="str">
        <f t="shared" si="6"/>
        <v>1330001310001</v>
      </c>
      <c r="E450" s="2" t="s">
        <v>23</v>
      </c>
      <c r="F450" s="4">
        <v>16962.259999999998</v>
      </c>
      <c r="G450" s="4">
        <v>0</v>
      </c>
      <c r="H450" s="4">
        <v>16962.259999999998</v>
      </c>
      <c r="I450" s="4">
        <v>28671.72</v>
      </c>
      <c r="J450" s="4">
        <v>28671.72</v>
      </c>
      <c r="K450" s="4">
        <v>28671.72</v>
      </c>
      <c r="L450" s="4">
        <v>0</v>
      </c>
      <c r="M450" s="4">
        <v>-11709.46</v>
      </c>
    </row>
    <row r="451" spans="1:13" x14ac:dyDescent="0.25">
      <c r="A451" s="2">
        <v>1</v>
      </c>
      <c r="B451" s="2">
        <v>33000</v>
      </c>
      <c r="C451" s="2">
        <v>1310002</v>
      </c>
      <c r="D451" s="2" t="str">
        <f t="shared" ref="D451:D514" si="7">_xlfn.CONCAT(A451,B451,C451)</f>
        <v>1330001310002</v>
      </c>
      <c r="E451" s="2" t="s">
        <v>24</v>
      </c>
      <c r="F451" s="4">
        <v>3264.86</v>
      </c>
      <c r="G451" s="4">
        <v>0</v>
      </c>
      <c r="H451" s="4">
        <v>3264.86</v>
      </c>
      <c r="I451" s="4">
        <v>3297.4</v>
      </c>
      <c r="J451" s="4">
        <v>3297.4</v>
      </c>
      <c r="K451" s="4">
        <v>3297.4</v>
      </c>
      <c r="L451" s="4">
        <v>0</v>
      </c>
      <c r="M451" s="4">
        <v>-32.54</v>
      </c>
    </row>
    <row r="452" spans="1:13" x14ac:dyDescent="0.25">
      <c r="A452" s="2">
        <v>1</v>
      </c>
      <c r="B452" s="2">
        <v>33000</v>
      </c>
      <c r="C452" s="2">
        <v>1310003</v>
      </c>
      <c r="D452" s="2" t="str">
        <f t="shared" si="7"/>
        <v>1330001310003</v>
      </c>
      <c r="E452" s="2" t="s">
        <v>25</v>
      </c>
      <c r="F452" s="4">
        <v>13471.5</v>
      </c>
      <c r="G452" s="4">
        <v>0</v>
      </c>
      <c r="H452" s="4">
        <v>13471.5</v>
      </c>
      <c r="I452" s="4">
        <v>17862.740000000002</v>
      </c>
      <c r="J452" s="4">
        <v>17862.740000000002</v>
      </c>
      <c r="K452" s="4">
        <v>17862.740000000002</v>
      </c>
      <c r="L452" s="4">
        <v>0</v>
      </c>
      <c r="M452" s="4">
        <v>-4391.24</v>
      </c>
    </row>
    <row r="453" spans="1:13" x14ac:dyDescent="0.25">
      <c r="A453" s="2">
        <v>1</v>
      </c>
      <c r="B453" s="2">
        <v>33000</v>
      </c>
      <c r="C453" s="2">
        <v>1310004</v>
      </c>
      <c r="D453" s="2" t="str">
        <f t="shared" si="7"/>
        <v>1330001310004</v>
      </c>
      <c r="E453" s="2" t="s">
        <v>26</v>
      </c>
      <c r="F453" s="4">
        <v>18524.939999999999</v>
      </c>
      <c r="G453" s="4">
        <v>0</v>
      </c>
      <c r="H453" s="4">
        <v>18524.939999999999</v>
      </c>
      <c r="I453" s="4">
        <v>26790.12</v>
      </c>
      <c r="J453" s="4">
        <v>26790.12</v>
      </c>
      <c r="K453" s="4">
        <v>26790.12</v>
      </c>
      <c r="L453" s="4">
        <v>0</v>
      </c>
      <c r="M453" s="4">
        <v>-8265.18</v>
      </c>
    </row>
    <row r="454" spans="1:13" x14ac:dyDescent="0.25">
      <c r="A454" s="2">
        <v>1</v>
      </c>
      <c r="B454" s="2">
        <v>33000</v>
      </c>
      <c r="C454" s="2">
        <v>1500002</v>
      </c>
      <c r="D454" s="2" t="str">
        <f t="shared" si="7"/>
        <v>1330001500002</v>
      </c>
      <c r="E454" s="2" t="s">
        <v>29</v>
      </c>
      <c r="F454" s="4">
        <v>0</v>
      </c>
      <c r="G454" s="4">
        <v>1183.3800000000001</v>
      </c>
      <c r="H454" s="4">
        <v>1183.3800000000001</v>
      </c>
      <c r="I454" s="4">
        <v>763.51</v>
      </c>
      <c r="J454" s="4">
        <v>763.51</v>
      </c>
      <c r="K454" s="4">
        <v>763.51</v>
      </c>
      <c r="L454" s="4">
        <v>0</v>
      </c>
      <c r="M454" s="4">
        <v>419.87</v>
      </c>
    </row>
    <row r="455" spans="1:13" x14ac:dyDescent="0.25">
      <c r="A455" s="2">
        <v>1</v>
      </c>
      <c r="B455" s="2">
        <v>33000</v>
      </c>
      <c r="C455" s="2">
        <v>1500003</v>
      </c>
      <c r="D455" s="2" t="str">
        <f t="shared" si="7"/>
        <v>1330001500003</v>
      </c>
      <c r="E455" s="2" t="s">
        <v>30</v>
      </c>
      <c r="F455" s="4">
        <v>0</v>
      </c>
      <c r="G455" s="4">
        <v>0</v>
      </c>
      <c r="H455" s="4">
        <v>0</v>
      </c>
      <c r="I455" s="4">
        <v>554.42999999999995</v>
      </c>
      <c r="J455" s="4">
        <v>554.42999999999995</v>
      </c>
      <c r="K455" s="4">
        <v>554.42999999999995</v>
      </c>
      <c r="L455" s="4">
        <v>0</v>
      </c>
      <c r="M455" s="4">
        <v>-554.42999999999995</v>
      </c>
    </row>
    <row r="456" spans="1:13" x14ac:dyDescent="0.25">
      <c r="A456" s="2">
        <v>1</v>
      </c>
      <c r="B456" s="2">
        <v>33000</v>
      </c>
      <c r="C456" s="2">
        <v>1600001</v>
      </c>
      <c r="D456" s="2" t="str">
        <f t="shared" si="7"/>
        <v>1330001600001</v>
      </c>
      <c r="E456" s="2" t="s">
        <v>33</v>
      </c>
      <c r="F456" s="4">
        <v>59287.85</v>
      </c>
      <c r="G456" s="4">
        <v>7386.5</v>
      </c>
      <c r="H456" s="4">
        <v>66674.350000000006</v>
      </c>
      <c r="I456" s="4">
        <v>61496.41</v>
      </c>
      <c r="J456" s="4">
        <v>61496.41</v>
      </c>
      <c r="K456" s="4">
        <v>61496.41</v>
      </c>
      <c r="L456" s="4">
        <v>0</v>
      </c>
      <c r="M456" s="4">
        <v>5177.9399999999996</v>
      </c>
    </row>
    <row r="457" spans="1:13" x14ac:dyDescent="0.25">
      <c r="A457" s="2">
        <v>1</v>
      </c>
      <c r="B457" s="2">
        <v>33000</v>
      </c>
      <c r="C457" s="2">
        <v>2060001</v>
      </c>
      <c r="D457" s="2" t="str">
        <f t="shared" si="7"/>
        <v>1330002060001</v>
      </c>
      <c r="E457" s="2" t="s">
        <v>34</v>
      </c>
      <c r="F457" s="4">
        <v>675.18</v>
      </c>
      <c r="G457" s="4">
        <v>0</v>
      </c>
      <c r="H457" s="4">
        <v>675.18</v>
      </c>
      <c r="I457" s="4">
        <v>675.18</v>
      </c>
      <c r="J457" s="4">
        <v>618.97</v>
      </c>
      <c r="K457" s="4">
        <v>618.97</v>
      </c>
      <c r="L457" s="4">
        <v>0</v>
      </c>
      <c r="M457" s="4">
        <v>56.21</v>
      </c>
    </row>
    <row r="458" spans="1:13" x14ac:dyDescent="0.25">
      <c r="A458" s="2">
        <v>1</v>
      </c>
      <c r="B458" s="2">
        <v>33000</v>
      </c>
      <c r="C458" s="2">
        <v>2160001</v>
      </c>
      <c r="D458" s="2" t="str">
        <f t="shared" si="7"/>
        <v>1330002160001</v>
      </c>
      <c r="E458" s="2" t="s">
        <v>35</v>
      </c>
      <c r="F458" s="4">
        <v>400</v>
      </c>
      <c r="G458" s="4">
        <v>0</v>
      </c>
      <c r="H458" s="4">
        <v>400</v>
      </c>
      <c r="I458" s="4">
        <v>87</v>
      </c>
      <c r="J458" s="4">
        <v>87</v>
      </c>
      <c r="K458" s="4">
        <v>87</v>
      </c>
      <c r="L458" s="4">
        <v>0</v>
      </c>
      <c r="M458" s="4">
        <v>313</v>
      </c>
    </row>
    <row r="459" spans="1:13" x14ac:dyDescent="0.25">
      <c r="A459" s="2">
        <v>1</v>
      </c>
      <c r="B459" s="2">
        <v>33000</v>
      </c>
      <c r="C459" s="2">
        <v>2160002</v>
      </c>
      <c r="D459" s="2" t="str">
        <f t="shared" si="7"/>
        <v>1330002160002</v>
      </c>
      <c r="E459" s="2" t="s">
        <v>36</v>
      </c>
      <c r="F459" s="4">
        <v>600</v>
      </c>
      <c r="G459" s="4">
        <v>0</v>
      </c>
      <c r="H459" s="4">
        <v>600</v>
      </c>
      <c r="I459" s="4">
        <v>0</v>
      </c>
      <c r="J459" s="4">
        <v>0</v>
      </c>
      <c r="K459" s="4">
        <v>0</v>
      </c>
      <c r="L459" s="4">
        <v>0</v>
      </c>
      <c r="M459" s="4">
        <v>600</v>
      </c>
    </row>
    <row r="460" spans="1:13" x14ac:dyDescent="0.25">
      <c r="A460" s="2">
        <v>1</v>
      </c>
      <c r="B460" s="2">
        <v>33000</v>
      </c>
      <c r="C460" s="2">
        <v>2200001</v>
      </c>
      <c r="D460" s="2" t="str">
        <f t="shared" si="7"/>
        <v>1330002200001</v>
      </c>
      <c r="E460" s="2" t="s">
        <v>37</v>
      </c>
      <c r="F460" s="4">
        <v>0</v>
      </c>
      <c r="G460" s="4">
        <v>0</v>
      </c>
      <c r="H460" s="4">
        <v>0</v>
      </c>
      <c r="I460" s="4">
        <v>104.08</v>
      </c>
      <c r="J460" s="4">
        <v>104.08</v>
      </c>
      <c r="K460" s="4">
        <v>104.08</v>
      </c>
      <c r="L460" s="4">
        <v>0</v>
      </c>
      <c r="M460" s="4">
        <v>-104.08</v>
      </c>
    </row>
    <row r="461" spans="1:13" x14ac:dyDescent="0.25">
      <c r="A461" s="2">
        <v>1</v>
      </c>
      <c r="B461" s="2">
        <v>33000</v>
      </c>
      <c r="C461" s="2">
        <v>2200010</v>
      </c>
      <c r="D461" s="2" t="str">
        <f t="shared" si="7"/>
        <v>1330002200010</v>
      </c>
      <c r="E461" s="2" t="s">
        <v>38</v>
      </c>
      <c r="F461" s="4">
        <v>1582.68</v>
      </c>
      <c r="G461" s="4">
        <v>0</v>
      </c>
      <c r="H461" s="4">
        <v>1582.68</v>
      </c>
      <c r="I461" s="4">
        <v>1833.39</v>
      </c>
      <c r="J461" s="4">
        <v>887.64</v>
      </c>
      <c r="K461" s="4">
        <v>887.64</v>
      </c>
      <c r="L461" s="4">
        <v>0</v>
      </c>
      <c r="M461" s="4">
        <v>695.04</v>
      </c>
    </row>
    <row r="462" spans="1:13" x14ac:dyDescent="0.25">
      <c r="A462" s="2">
        <v>1</v>
      </c>
      <c r="B462" s="2">
        <v>33000</v>
      </c>
      <c r="C462" s="2">
        <v>2220001</v>
      </c>
      <c r="D462" s="2" t="str">
        <f t="shared" si="7"/>
        <v>1330002220001</v>
      </c>
      <c r="E462" s="2" t="s">
        <v>39</v>
      </c>
      <c r="F462" s="4">
        <v>2750.05</v>
      </c>
      <c r="G462" s="4">
        <v>0</v>
      </c>
      <c r="H462" s="4">
        <v>2750.05</v>
      </c>
      <c r="I462" s="4">
        <v>1320.49</v>
      </c>
      <c r="J462" s="4">
        <v>608.07000000000005</v>
      </c>
      <c r="K462" s="4">
        <v>608.07000000000005</v>
      </c>
      <c r="L462" s="4">
        <v>0</v>
      </c>
      <c r="M462" s="4">
        <v>2141.98</v>
      </c>
    </row>
    <row r="463" spans="1:13" x14ac:dyDescent="0.25">
      <c r="A463" s="2">
        <v>1</v>
      </c>
      <c r="B463" s="2">
        <v>33000</v>
      </c>
      <c r="C463" s="2">
        <v>2279940</v>
      </c>
      <c r="D463" s="2" t="str">
        <f t="shared" si="7"/>
        <v>1330002279940</v>
      </c>
      <c r="E463" s="2" t="s">
        <v>41</v>
      </c>
      <c r="F463" s="4">
        <v>500</v>
      </c>
      <c r="G463" s="4">
        <v>0</v>
      </c>
      <c r="H463" s="4">
        <v>500</v>
      </c>
      <c r="I463" s="4">
        <v>457.23</v>
      </c>
      <c r="J463" s="4">
        <v>457.23</v>
      </c>
      <c r="K463" s="4">
        <v>457.23</v>
      </c>
      <c r="L463" s="4">
        <v>0</v>
      </c>
      <c r="M463" s="4">
        <v>42.77</v>
      </c>
    </row>
    <row r="464" spans="1:13" x14ac:dyDescent="0.25">
      <c r="A464" s="2">
        <v>1</v>
      </c>
      <c r="B464" s="2">
        <v>33210</v>
      </c>
      <c r="C464" s="2">
        <v>1300001</v>
      </c>
      <c r="D464" s="2" t="str">
        <f t="shared" si="7"/>
        <v>1332101300001</v>
      </c>
      <c r="E464" s="2" t="s">
        <v>18</v>
      </c>
      <c r="F464" s="4">
        <v>60606.18</v>
      </c>
      <c r="G464" s="4">
        <v>0</v>
      </c>
      <c r="H464" s="4">
        <v>60606.18</v>
      </c>
      <c r="I464" s="4">
        <v>58086.52</v>
      </c>
      <c r="J464" s="4">
        <v>58086.52</v>
      </c>
      <c r="K464" s="4">
        <v>58086.52</v>
      </c>
      <c r="L464" s="4">
        <v>0</v>
      </c>
      <c r="M464" s="4">
        <v>2519.66</v>
      </c>
    </row>
    <row r="465" spans="1:13" x14ac:dyDescent="0.25">
      <c r="A465" s="2">
        <v>1</v>
      </c>
      <c r="B465" s="2">
        <v>33210</v>
      </c>
      <c r="C465" s="2">
        <v>1300002</v>
      </c>
      <c r="D465" s="2" t="str">
        <f t="shared" si="7"/>
        <v>1332101300002</v>
      </c>
      <c r="E465" s="2" t="s">
        <v>19</v>
      </c>
      <c r="F465" s="4">
        <v>20611.55</v>
      </c>
      <c r="G465" s="4">
        <v>0</v>
      </c>
      <c r="H465" s="4">
        <v>20611.55</v>
      </c>
      <c r="I465" s="4">
        <v>19990.099999999999</v>
      </c>
      <c r="J465" s="4">
        <v>19990.099999999999</v>
      </c>
      <c r="K465" s="4">
        <v>19990.099999999999</v>
      </c>
      <c r="L465" s="4">
        <v>0</v>
      </c>
      <c r="M465" s="4">
        <v>621.45000000000005</v>
      </c>
    </row>
    <row r="466" spans="1:13" x14ac:dyDescent="0.25">
      <c r="A466" s="2">
        <v>1</v>
      </c>
      <c r="B466" s="2">
        <v>33210</v>
      </c>
      <c r="C466" s="2">
        <v>1300101</v>
      </c>
      <c r="D466" s="2" t="str">
        <f t="shared" si="7"/>
        <v>1332101300101</v>
      </c>
      <c r="E466" s="2" t="s">
        <v>20</v>
      </c>
      <c r="F466" s="4">
        <v>0</v>
      </c>
      <c r="G466" s="4">
        <v>0</v>
      </c>
      <c r="H466" s="4">
        <v>0</v>
      </c>
      <c r="I466" s="4">
        <v>357.85</v>
      </c>
      <c r="J466" s="4">
        <v>357.85</v>
      </c>
      <c r="K466" s="4">
        <v>357.85</v>
      </c>
      <c r="L466" s="4">
        <v>0</v>
      </c>
      <c r="M466" s="4">
        <v>-357.85</v>
      </c>
    </row>
    <row r="467" spans="1:13" x14ac:dyDescent="0.25">
      <c r="A467" s="2">
        <v>1</v>
      </c>
      <c r="B467" s="2">
        <v>33210</v>
      </c>
      <c r="C467" s="2">
        <v>1300201</v>
      </c>
      <c r="D467" s="2" t="str">
        <f t="shared" si="7"/>
        <v>1332101300201</v>
      </c>
      <c r="E467" s="2" t="s">
        <v>21</v>
      </c>
      <c r="F467" s="4">
        <v>33809.72</v>
      </c>
      <c r="G467" s="4">
        <v>0</v>
      </c>
      <c r="H467" s="4">
        <v>33809.72</v>
      </c>
      <c r="I467" s="4">
        <v>32397.59</v>
      </c>
      <c r="J467" s="4">
        <v>32397.59</v>
      </c>
      <c r="K467" s="4">
        <v>32397.59</v>
      </c>
      <c r="L467" s="4">
        <v>0</v>
      </c>
      <c r="M467" s="4">
        <v>1412.13</v>
      </c>
    </row>
    <row r="468" spans="1:13" x14ac:dyDescent="0.25">
      <c r="A468" s="2">
        <v>1</v>
      </c>
      <c r="B468" s="2">
        <v>33210</v>
      </c>
      <c r="C468" s="2">
        <v>1300202</v>
      </c>
      <c r="D468" s="2" t="str">
        <f t="shared" si="7"/>
        <v>1332101300202</v>
      </c>
      <c r="E468" s="2" t="s">
        <v>22</v>
      </c>
      <c r="F468" s="4">
        <v>33622.68</v>
      </c>
      <c r="G468" s="4">
        <v>0</v>
      </c>
      <c r="H468" s="4">
        <v>33622.68</v>
      </c>
      <c r="I468" s="4">
        <v>32003.13</v>
      </c>
      <c r="J468" s="4">
        <v>32003.13</v>
      </c>
      <c r="K468" s="4">
        <v>32003.13</v>
      </c>
      <c r="L468" s="4">
        <v>0</v>
      </c>
      <c r="M468" s="4">
        <v>1619.55</v>
      </c>
    </row>
    <row r="469" spans="1:13" x14ac:dyDescent="0.25">
      <c r="A469" s="2">
        <v>1</v>
      </c>
      <c r="B469" s="2">
        <v>33210</v>
      </c>
      <c r="C469" s="2">
        <v>1310001</v>
      </c>
      <c r="D469" s="2" t="str">
        <f t="shared" si="7"/>
        <v>1332101310001</v>
      </c>
      <c r="E469" s="2" t="s">
        <v>23</v>
      </c>
      <c r="F469" s="4">
        <v>14915.02</v>
      </c>
      <c r="G469" s="4">
        <v>0</v>
      </c>
      <c r="H469" s="4">
        <v>14915.02</v>
      </c>
      <c r="I469" s="4">
        <v>26227</v>
      </c>
      <c r="J469" s="4">
        <v>26227</v>
      </c>
      <c r="K469" s="4">
        <v>26227</v>
      </c>
      <c r="L469" s="4">
        <v>0</v>
      </c>
      <c r="M469" s="4">
        <v>-11311.98</v>
      </c>
    </row>
    <row r="470" spans="1:13" x14ac:dyDescent="0.25">
      <c r="A470" s="2">
        <v>1</v>
      </c>
      <c r="B470" s="2">
        <v>33210</v>
      </c>
      <c r="C470" s="2">
        <v>1310002</v>
      </c>
      <c r="D470" s="2" t="str">
        <f t="shared" si="7"/>
        <v>1332101310002</v>
      </c>
      <c r="E470" s="2" t="s">
        <v>24</v>
      </c>
      <c r="F470" s="4">
        <v>541.55999999999995</v>
      </c>
      <c r="G470" s="4">
        <v>0</v>
      </c>
      <c r="H470" s="4">
        <v>541.55999999999995</v>
      </c>
      <c r="I470" s="4">
        <v>546.79999999999995</v>
      </c>
      <c r="J470" s="4">
        <v>546.79999999999995</v>
      </c>
      <c r="K470" s="4">
        <v>546.79999999999995</v>
      </c>
      <c r="L470" s="4">
        <v>0</v>
      </c>
      <c r="M470" s="4">
        <v>-5.24</v>
      </c>
    </row>
    <row r="471" spans="1:13" x14ac:dyDescent="0.25">
      <c r="A471" s="2">
        <v>1</v>
      </c>
      <c r="B471" s="2">
        <v>33210</v>
      </c>
      <c r="C471" s="2">
        <v>1310003</v>
      </c>
      <c r="D471" s="2" t="str">
        <f t="shared" si="7"/>
        <v>1332101310003</v>
      </c>
      <c r="E471" s="2" t="s">
        <v>25</v>
      </c>
      <c r="F471" s="4">
        <v>7116.2</v>
      </c>
      <c r="G471" s="4">
        <v>0</v>
      </c>
      <c r="H471" s="4">
        <v>7116.2</v>
      </c>
      <c r="I471" s="4">
        <v>13417.92</v>
      </c>
      <c r="J471" s="4">
        <v>13417.92</v>
      </c>
      <c r="K471" s="4">
        <v>13417.92</v>
      </c>
      <c r="L471" s="4">
        <v>0</v>
      </c>
      <c r="M471" s="4">
        <v>-6301.72</v>
      </c>
    </row>
    <row r="472" spans="1:13" x14ac:dyDescent="0.25">
      <c r="A472" s="2">
        <v>1</v>
      </c>
      <c r="B472" s="2">
        <v>33210</v>
      </c>
      <c r="C472" s="2">
        <v>1310004</v>
      </c>
      <c r="D472" s="2" t="str">
        <f t="shared" si="7"/>
        <v>1332101310004</v>
      </c>
      <c r="E472" s="2" t="s">
        <v>26</v>
      </c>
      <c r="F472" s="4">
        <v>7525</v>
      </c>
      <c r="G472" s="4">
        <v>0</v>
      </c>
      <c r="H472" s="4">
        <v>7525</v>
      </c>
      <c r="I472" s="4">
        <v>13532.6</v>
      </c>
      <c r="J472" s="4">
        <v>13532.6</v>
      </c>
      <c r="K472" s="4">
        <v>13532.6</v>
      </c>
      <c r="L472" s="4">
        <v>0</v>
      </c>
      <c r="M472" s="4">
        <v>-6007.6</v>
      </c>
    </row>
    <row r="473" spans="1:13" x14ac:dyDescent="0.25">
      <c r="A473" s="2">
        <v>1</v>
      </c>
      <c r="B473" s="2">
        <v>33210</v>
      </c>
      <c r="C473" s="2">
        <v>1500002</v>
      </c>
      <c r="D473" s="2" t="str">
        <f t="shared" si="7"/>
        <v>1332101500002</v>
      </c>
      <c r="E473" s="2" t="s">
        <v>29</v>
      </c>
      <c r="F473" s="4">
        <v>0</v>
      </c>
      <c r="G473" s="4">
        <v>1045.27</v>
      </c>
      <c r="H473" s="4">
        <v>1045.27</v>
      </c>
      <c r="I473" s="4">
        <v>800.56</v>
      </c>
      <c r="J473" s="4">
        <v>800.56</v>
      </c>
      <c r="K473" s="4">
        <v>800.56</v>
      </c>
      <c r="L473" s="4">
        <v>0</v>
      </c>
      <c r="M473" s="4">
        <v>244.71</v>
      </c>
    </row>
    <row r="474" spans="1:13" x14ac:dyDescent="0.25">
      <c r="A474" s="2">
        <v>1</v>
      </c>
      <c r="B474" s="2">
        <v>33210</v>
      </c>
      <c r="C474" s="2">
        <v>1500003</v>
      </c>
      <c r="D474" s="2" t="str">
        <f t="shared" si="7"/>
        <v>1332101500003</v>
      </c>
      <c r="E474" s="2" t="s">
        <v>30</v>
      </c>
      <c r="F474" s="4">
        <v>0</v>
      </c>
      <c r="G474" s="4">
        <v>0</v>
      </c>
      <c r="H474" s="4">
        <v>0</v>
      </c>
      <c r="I474" s="4">
        <v>244.7</v>
      </c>
      <c r="J474" s="4">
        <v>244.7</v>
      </c>
      <c r="K474" s="4">
        <v>244.7</v>
      </c>
      <c r="L474" s="4">
        <v>0</v>
      </c>
      <c r="M474" s="4">
        <v>-244.7</v>
      </c>
    </row>
    <row r="475" spans="1:13" x14ac:dyDescent="0.25">
      <c r="A475" s="2">
        <v>1</v>
      </c>
      <c r="B475" s="2">
        <v>33210</v>
      </c>
      <c r="C475" s="2">
        <v>1600001</v>
      </c>
      <c r="D475" s="2" t="str">
        <f t="shared" si="7"/>
        <v>1332101600001</v>
      </c>
      <c r="E475" s="2" t="s">
        <v>33</v>
      </c>
      <c r="F475" s="4">
        <v>56405.64</v>
      </c>
      <c r="G475" s="4">
        <v>0</v>
      </c>
      <c r="H475" s="4">
        <v>56405.64</v>
      </c>
      <c r="I475" s="4">
        <v>45272.15</v>
      </c>
      <c r="J475" s="4">
        <v>45272.15</v>
      </c>
      <c r="K475" s="4">
        <v>45272.15</v>
      </c>
      <c r="L475" s="4">
        <v>0</v>
      </c>
      <c r="M475" s="4">
        <v>11133.49</v>
      </c>
    </row>
    <row r="476" spans="1:13" x14ac:dyDescent="0.25">
      <c r="A476" s="2">
        <v>1</v>
      </c>
      <c r="B476" s="2">
        <v>33210</v>
      </c>
      <c r="C476" s="2">
        <v>2060001</v>
      </c>
      <c r="D476" s="2" t="str">
        <f t="shared" si="7"/>
        <v>1332102060001</v>
      </c>
      <c r="E476" s="2" t="s">
        <v>34</v>
      </c>
      <c r="F476" s="4">
        <v>667.92</v>
      </c>
      <c r="G476" s="4">
        <v>0</v>
      </c>
      <c r="H476" s="4">
        <v>667.92</v>
      </c>
      <c r="I476" s="4">
        <v>667.92</v>
      </c>
      <c r="J476" s="4">
        <v>612.26</v>
      </c>
      <c r="K476" s="4">
        <v>612.26</v>
      </c>
      <c r="L476" s="4">
        <v>0</v>
      </c>
      <c r="M476" s="4">
        <v>55.66</v>
      </c>
    </row>
    <row r="477" spans="1:13" x14ac:dyDescent="0.25">
      <c r="A477" s="2">
        <v>1</v>
      </c>
      <c r="B477" s="2">
        <v>33210</v>
      </c>
      <c r="C477" s="2">
        <v>2160001</v>
      </c>
      <c r="D477" s="2" t="str">
        <f t="shared" si="7"/>
        <v>1332102160001</v>
      </c>
      <c r="E477" s="2" t="s">
        <v>35</v>
      </c>
      <c r="F477" s="4">
        <v>250</v>
      </c>
      <c r="G477" s="4">
        <v>0</v>
      </c>
      <c r="H477" s="4">
        <v>250</v>
      </c>
      <c r="I477" s="4">
        <v>0</v>
      </c>
      <c r="J477" s="4">
        <v>0</v>
      </c>
      <c r="K477" s="4">
        <v>0</v>
      </c>
      <c r="L477" s="4">
        <v>0</v>
      </c>
      <c r="M477" s="4">
        <v>250</v>
      </c>
    </row>
    <row r="478" spans="1:13" x14ac:dyDescent="0.25">
      <c r="A478" s="2">
        <v>1</v>
      </c>
      <c r="B478" s="2">
        <v>33210</v>
      </c>
      <c r="C478" s="2">
        <v>2160002</v>
      </c>
      <c r="D478" s="2" t="str">
        <f t="shared" si="7"/>
        <v>1332102160002</v>
      </c>
      <c r="E478" s="2" t="s">
        <v>36</v>
      </c>
      <c r="F478" s="4">
        <v>100</v>
      </c>
      <c r="G478" s="4">
        <v>0</v>
      </c>
      <c r="H478" s="4">
        <v>100</v>
      </c>
      <c r="I478" s="4">
        <v>106.76</v>
      </c>
      <c r="J478" s="4">
        <v>106.76</v>
      </c>
      <c r="K478" s="4">
        <v>106.76</v>
      </c>
      <c r="L478" s="4">
        <v>0</v>
      </c>
      <c r="M478" s="4">
        <v>-6.76</v>
      </c>
    </row>
    <row r="479" spans="1:13" x14ac:dyDescent="0.25">
      <c r="A479" s="2">
        <v>1</v>
      </c>
      <c r="B479" s="2">
        <v>33210</v>
      </c>
      <c r="C479" s="2">
        <v>2200001</v>
      </c>
      <c r="D479" s="2" t="str">
        <f t="shared" si="7"/>
        <v>1332102200001</v>
      </c>
      <c r="E479" s="2" t="s">
        <v>37</v>
      </c>
      <c r="F479" s="4">
        <v>0</v>
      </c>
      <c r="G479" s="4">
        <v>0</v>
      </c>
      <c r="H479" s="4">
        <v>0</v>
      </c>
      <c r="I479" s="4">
        <v>66.239999999999995</v>
      </c>
      <c r="J479" s="4">
        <v>66.239999999999995</v>
      </c>
      <c r="K479" s="4">
        <v>66.239999999999995</v>
      </c>
      <c r="L479" s="4">
        <v>0</v>
      </c>
      <c r="M479" s="4">
        <v>-66.239999999999995</v>
      </c>
    </row>
    <row r="480" spans="1:13" x14ac:dyDescent="0.25">
      <c r="A480" s="2">
        <v>1</v>
      </c>
      <c r="B480" s="2">
        <v>33210</v>
      </c>
      <c r="C480" s="2">
        <v>2200010</v>
      </c>
      <c r="D480" s="2" t="str">
        <f t="shared" si="7"/>
        <v>1332102200010</v>
      </c>
      <c r="E480" s="2" t="s">
        <v>38</v>
      </c>
      <c r="F480" s="4">
        <v>1084.1600000000001</v>
      </c>
      <c r="G480" s="4">
        <v>0</v>
      </c>
      <c r="H480" s="4">
        <v>1084.1600000000001</v>
      </c>
      <c r="I480" s="4">
        <v>1101.94</v>
      </c>
      <c r="J480" s="4">
        <v>562.54</v>
      </c>
      <c r="K480" s="4">
        <v>562.54</v>
      </c>
      <c r="L480" s="4">
        <v>0</v>
      </c>
      <c r="M480" s="4">
        <v>521.62</v>
      </c>
    </row>
    <row r="481" spans="1:13" x14ac:dyDescent="0.25">
      <c r="A481" s="2">
        <v>1</v>
      </c>
      <c r="B481" s="2">
        <v>33210</v>
      </c>
      <c r="C481" s="2">
        <v>2220001</v>
      </c>
      <c r="D481" s="2" t="str">
        <f t="shared" si="7"/>
        <v>1332102220001</v>
      </c>
      <c r="E481" s="2" t="s">
        <v>39</v>
      </c>
      <c r="F481" s="4">
        <v>1900</v>
      </c>
      <c r="G481" s="4">
        <v>0</v>
      </c>
      <c r="H481" s="4">
        <v>1900</v>
      </c>
      <c r="I481" s="4">
        <v>613.77</v>
      </c>
      <c r="J481" s="4">
        <v>253.35</v>
      </c>
      <c r="K481" s="4">
        <v>253.35</v>
      </c>
      <c r="L481" s="4">
        <v>0</v>
      </c>
      <c r="M481" s="4">
        <v>1646.65</v>
      </c>
    </row>
    <row r="482" spans="1:13" x14ac:dyDescent="0.25">
      <c r="A482" s="2">
        <v>1</v>
      </c>
      <c r="B482" s="2">
        <v>33220</v>
      </c>
      <c r="C482" s="2">
        <v>1300001</v>
      </c>
      <c r="D482" s="2" t="str">
        <f t="shared" si="7"/>
        <v>1332201300001</v>
      </c>
      <c r="E482" s="2" t="s">
        <v>18</v>
      </c>
      <c r="F482" s="4">
        <v>14915.02</v>
      </c>
      <c r="G482" s="4">
        <v>0</v>
      </c>
      <c r="H482" s="4">
        <v>14915.02</v>
      </c>
      <c r="I482" s="4">
        <v>15065.74</v>
      </c>
      <c r="J482" s="4">
        <v>15065.74</v>
      </c>
      <c r="K482" s="4">
        <v>15065.74</v>
      </c>
      <c r="L482" s="4">
        <v>0</v>
      </c>
      <c r="M482" s="4">
        <v>-150.72</v>
      </c>
    </row>
    <row r="483" spans="1:13" x14ac:dyDescent="0.25">
      <c r="A483" s="2">
        <v>1</v>
      </c>
      <c r="B483" s="2">
        <v>33220</v>
      </c>
      <c r="C483" s="2">
        <v>1300002</v>
      </c>
      <c r="D483" s="2" t="str">
        <f t="shared" si="7"/>
        <v>1332201300002</v>
      </c>
      <c r="E483" s="2" t="s">
        <v>19</v>
      </c>
      <c r="F483" s="4">
        <v>4332.6400000000003</v>
      </c>
      <c r="G483" s="4">
        <v>0</v>
      </c>
      <c r="H483" s="4">
        <v>4332.6400000000003</v>
      </c>
      <c r="I483" s="4">
        <v>4374.3999999999996</v>
      </c>
      <c r="J483" s="4">
        <v>4374.3999999999996</v>
      </c>
      <c r="K483" s="4">
        <v>4374.3999999999996</v>
      </c>
      <c r="L483" s="4">
        <v>0</v>
      </c>
      <c r="M483" s="4">
        <v>-41.76</v>
      </c>
    </row>
    <row r="484" spans="1:13" x14ac:dyDescent="0.25">
      <c r="A484" s="2">
        <v>1</v>
      </c>
      <c r="B484" s="2">
        <v>33220</v>
      </c>
      <c r="C484" s="2">
        <v>1300201</v>
      </c>
      <c r="D484" s="2" t="str">
        <f t="shared" si="7"/>
        <v>1332201300201</v>
      </c>
      <c r="E484" s="2" t="s">
        <v>21</v>
      </c>
      <c r="F484" s="4">
        <v>7116.2</v>
      </c>
      <c r="G484" s="4">
        <v>0</v>
      </c>
      <c r="H484" s="4">
        <v>7116.2</v>
      </c>
      <c r="I484" s="4">
        <v>7185.92</v>
      </c>
      <c r="J484" s="4">
        <v>7185.92</v>
      </c>
      <c r="K484" s="4">
        <v>7185.92</v>
      </c>
      <c r="L484" s="4">
        <v>0</v>
      </c>
      <c r="M484" s="4">
        <v>-69.72</v>
      </c>
    </row>
    <row r="485" spans="1:13" x14ac:dyDescent="0.25">
      <c r="A485" s="2">
        <v>1</v>
      </c>
      <c r="B485" s="2">
        <v>33220</v>
      </c>
      <c r="C485" s="2">
        <v>1300202</v>
      </c>
      <c r="D485" s="2" t="str">
        <f t="shared" si="7"/>
        <v>1332201300202</v>
      </c>
      <c r="E485" s="2" t="s">
        <v>22</v>
      </c>
      <c r="F485" s="4">
        <v>6564.32</v>
      </c>
      <c r="G485" s="4">
        <v>0</v>
      </c>
      <c r="H485" s="4">
        <v>6564.32</v>
      </c>
      <c r="I485" s="4">
        <v>6628.58</v>
      </c>
      <c r="J485" s="4">
        <v>6628.58</v>
      </c>
      <c r="K485" s="4">
        <v>6628.58</v>
      </c>
      <c r="L485" s="4">
        <v>0</v>
      </c>
      <c r="M485" s="4">
        <v>-64.260000000000005</v>
      </c>
    </row>
    <row r="486" spans="1:13" x14ac:dyDescent="0.25">
      <c r="A486" s="2">
        <v>1</v>
      </c>
      <c r="B486" s="2">
        <v>33220</v>
      </c>
      <c r="C486" s="2">
        <v>1500002</v>
      </c>
      <c r="D486" s="2" t="str">
        <f t="shared" si="7"/>
        <v>1332201500002</v>
      </c>
      <c r="E486" s="2" t="s">
        <v>29</v>
      </c>
      <c r="F486" s="4">
        <v>0</v>
      </c>
      <c r="G486" s="4">
        <v>125.99</v>
      </c>
      <c r="H486" s="4">
        <v>125.99</v>
      </c>
      <c r="I486" s="4">
        <v>125.99</v>
      </c>
      <c r="J486" s="4">
        <v>125.99</v>
      </c>
      <c r="K486" s="4">
        <v>125.99</v>
      </c>
      <c r="L486" s="4">
        <v>0</v>
      </c>
      <c r="M486" s="4">
        <v>0</v>
      </c>
    </row>
    <row r="487" spans="1:13" x14ac:dyDescent="0.25">
      <c r="A487" s="2">
        <v>1</v>
      </c>
      <c r="B487" s="2">
        <v>33220</v>
      </c>
      <c r="C487" s="2">
        <v>1600001</v>
      </c>
      <c r="D487" s="2" t="str">
        <f t="shared" si="7"/>
        <v>1332201600001</v>
      </c>
      <c r="E487" s="2" t="s">
        <v>33</v>
      </c>
      <c r="F487" s="4">
        <v>10390.32</v>
      </c>
      <c r="G487" s="4">
        <v>0</v>
      </c>
      <c r="H487" s="4">
        <v>10390.32</v>
      </c>
      <c r="I487" s="4">
        <v>10698.43</v>
      </c>
      <c r="J487" s="4">
        <v>10698.43</v>
      </c>
      <c r="K487" s="4">
        <v>10698.43</v>
      </c>
      <c r="L487" s="4">
        <v>0</v>
      </c>
      <c r="M487" s="4">
        <v>-308.11</v>
      </c>
    </row>
    <row r="488" spans="1:13" x14ac:dyDescent="0.25">
      <c r="A488" s="2">
        <v>1</v>
      </c>
      <c r="B488" s="2">
        <v>33220</v>
      </c>
      <c r="C488" s="2">
        <v>2220001</v>
      </c>
      <c r="D488" s="2" t="str">
        <f t="shared" si="7"/>
        <v>1332202220001</v>
      </c>
      <c r="E488" s="2" t="s">
        <v>39</v>
      </c>
      <c r="F488" s="4">
        <v>700</v>
      </c>
      <c r="G488" s="4">
        <v>0</v>
      </c>
      <c r="H488" s="4">
        <v>700</v>
      </c>
      <c r="I488" s="4">
        <v>509.54</v>
      </c>
      <c r="J488" s="4">
        <v>370.95</v>
      </c>
      <c r="K488" s="4">
        <v>370.95</v>
      </c>
      <c r="L488" s="4">
        <v>0</v>
      </c>
      <c r="M488" s="4">
        <v>329.05</v>
      </c>
    </row>
    <row r="489" spans="1:13" x14ac:dyDescent="0.25">
      <c r="A489" s="2">
        <v>1</v>
      </c>
      <c r="B489" s="2">
        <v>33220</v>
      </c>
      <c r="C489" s="2">
        <v>6320042</v>
      </c>
      <c r="D489" s="2" t="str">
        <f t="shared" si="7"/>
        <v>1332206320042</v>
      </c>
      <c r="E489" s="2" t="s">
        <v>55</v>
      </c>
      <c r="F489" s="4">
        <v>0</v>
      </c>
      <c r="G489" s="4">
        <v>118634</v>
      </c>
      <c r="H489" s="4">
        <v>118634</v>
      </c>
      <c r="I489" s="4">
        <v>97284</v>
      </c>
      <c r="J489" s="4">
        <v>0</v>
      </c>
      <c r="K489" s="4">
        <v>0</v>
      </c>
      <c r="L489" s="4">
        <v>0</v>
      </c>
      <c r="M489" s="4">
        <v>118634</v>
      </c>
    </row>
    <row r="490" spans="1:13" x14ac:dyDescent="0.25">
      <c r="A490" s="2">
        <v>1</v>
      </c>
      <c r="B490" s="2">
        <v>33300</v>
      </c>
      <c r="C490" s="2">
        <v>2220001</v>
      </c>
      <c r="D490" s="2" t="str">
        <f t="shared" si="7"/>
        <v>1333002220001</v>
      </c>
      <c r="E490" s="2" t="s">
        <v>39</v>
      </c>
      <c r="F490" s="4">
        <v>450</v>
      </c>
      <c r="G490" s="4">
        <v>0</v>
      </c>
      <c r="H490" s="4">
        <v>450</v>
      </c>
      <c r="I490" s="4">
        <v>0</v>
      </c>
      <c r="J490" s="4">
        <v>0</v>
      </c>
      <c r="K490" s="4">
        <v>0</v>
      </c>
      <c r="L490" s="4">
        <v>0</v>
      </c>
      <c r="M490" s="4">
        <v>450</v>
      </c>
    </row>
    <row r="491" spans="1:13" x14ac:dyDescent="0.25">
      <c r="A491" s="2">
        <v>1</v>
      </c>
      <c r="B491" s="2">
        <v>33301</v>
      </c>
      <c r="C491" s="2">
        <v>1300001</v>
      </c>
      <c r="D491" s="2" t="str">
        <f t="shared" si="7"/>
        <v>1333011300001</v>
      </c>
      <c r="E491" s="2" t="s">
        <v>18</v>
      </c>
      <c r="F491" s="4">
        <v>16962.259999999998</v>
      </c>
      <c r="G491" s="4">
        <v>0</v>
      </c>
      <c r="H491" s="4">
        <v>16962.259999999998</v>
      </c>
      <c r="I491" s="4">
        <v>17132.96</v>
      </c>
      <c r="J491" s="4">
        <v>17132.96</v>
      </c>
      <c r="K491" s="4">
        <v>17132.96</v>
      </c>
      <c r="L491" s="4">
        <v>0</v>
      </c>
      <c r="M491" s="4">
        <v>-170.7</v>
      </c>
    </row>
    <row r="492" spans="1:13" x14ac:dyDescent="0.25">
      <c r="A492" s="2">
        <v>1</v>
      </c>
      <c r="B492" s="2">
        <v>33301</v>
      </c>
      <c r="C492" s="2">
        <v>1300002</v>
      </c>
      <c r="D492" s="2" t="str">
        <f t="shared" si="7"/>
        <v>1333011300002</v>
      </c>
      <c r="E492" s="2" t="s">
        <v>19</v>
      </c>
      <c r="F492" s="4">
        <v>3917.86</v>
      </c>
      <c r="G492" s="4">
        <v>0</v>
      </c>
      <c r="H492" s="4">
        <v>3917.86</v>
      </c>
      <c r="I492" s="4">
        <v>3956.88</v>
      </c>
      <c r="J492" s="4">
        <v>3956.88</v>
      </c>
      <c r="K492" s="4">
        <v>3956.88</v>
      </c>
      <c r="L492" s="4">
        <v>0</v>
      </c>
      <c r="M492" s="4">
        <v>-39.020000000000003</v>
      </c>
    </row>
    <row r="493" spans="1:13" x14ac:dyDescent="0.25">
      <c r="A493" s="2">
        <v>1</v>
      </c>
      <c r="B493" s="2">
        <v>33301</v>
      </c>
      <c r="C493" s="2">
        <v>1300201</v>
      </c>
      <c r="D493" s="2" t="str">
        <f t="shared" si="7"/>
        <v>1333011300201</v>
      </c>
      <c r="E493" s="2" t="s">
        <v>21</v>
      </c>
      <c r="F493" s="4">
        <v>8251.32</v>
      </c>
      <c r="G493" s="4">
        <v>0</v>
      </c>
      <c r="H493" s="4">
        <v>8251.32</v>
      </c>
      <c r="I493" s="4">
        <v>8332.1</v>
      </c>
      <c r="J493" s="4">
        <v>8332.1</v>
      </c>
      <c r="K493" s="4">
        <v>8332.1</v>
      </c>
      <c r="L493" s="4">
        <v>0</v>
      </c>
      <c r="M493" s="4">
        <v>-80.78</v>
      </c>
    </row>
    <row r="494" spans="1:13" x14ac:dyDescent="0.25">
      <c r="A494" s="2">
        <v>1</v>
      </c>
      <c r="B494" s="2">
        <v>33301</v>
      </c>
      <c r="C494" s="2">
        <v>1300202</v>
      </c>
      <c r="D494" s="2" t="str">
        <f t="shared" si="7"/>
        <v>1333011300202</v>
      </c>
      <c r="E494" s="2" t="s">
        <v>22</v>
      </c>
      <c r="F494" s="4">
        <v>5924.1</v>
      </c>
      <c r="G494" s="4">
        <v>0</v>
      </c>
      <c r="H494" s="4">
        <v>5924.1</v>
      </c>
      <c r="I494" s="4">
        <v>5982.06</v>
      </c>
      <c r="J494" s="4">
        <v>5982.06</v>
      </c>
      <c r="K494" s="4">
        <v>5982.06</v>
      </c>
      <c r="L494" s="4">
        <v>0</v>
      </c>
      <c r="M494" s="4">
        <v>-57.96</v>
      </c>
    </row>
    <row r="495" spans="1:13" x14ac:dyDescent="0.25">
      <c r="A495" s="2">
        <v>1</v>
      </c>
      <c r="B495" s="2">
        <v>33301</v>
      </c>
      <c r="C495" s="2">
        <v>1500002</v>
      </c>
      <c r="D495" s="2" t="str">
        <f t="shared" si="7"/>
        <v>1333011500002</v>
      </c>
      <c r="E495" s="2" t="s">
        <v>29</v>
      </c>
      <c r="F495" s="4">
        <v>0</v>
      </c>
      <c r="G495" s="4">
        <v>247.77</v>
      </c>
      <c r="H495" s="4">
        <v>247.77</v>
      </c>
      <c r="I495" s="4">
        <v>247.77</v>
      </c>
      <c r="J495" s="4">
        <v>247.77</v>
      </c>
      <c r="K495" s="4">
        <v>247.77</v>
      </c>
      <c r="L495" s="4">
        <v>0</v>
      </c>
      <c r="M495" s="4">
        <v>0</v>
      </c>
    </row>
    <row r="496" spans="1:13" x14ac:dyDescent="0.25">
      <c r="A496" s="2">
        <v>1</v>
      </c>
      <c r="B496" s="2">
        <v>33301</v>
      </c>
      <c r="C496" s="2">
        <v>1600001</v>
      </c>
      <c r="D496" s="2" t="str">
        <f t="shared" si="7"/>
        <v>1333011600001</v>
      </c>
      <c r="E496" s="2" t="s">
        <v>33</v>
      </c>
      <c r="F496" s="4">
        <v>11061.36</v>
      </c>
      <c r="G496" s="4">
        <v>0</v>
      </c>
      <c r="H496" s="4">
        <v>11061.36</v>
      </c>
      <c r="I496" s="4">
        <v>11445.01</v>
      </c>
      <c r="J496" s="4">
        <v>11445.01</v>
      </c>
      <c r="K496" s="4">
        <v>11445.01</v>
      </c>
      <c r="L496" s="4">
        <v>0</v>
      </c>
      <c r="M496" s="4">
        <v>-383.65</v>
      </c>
    </row>
    <row r="497" spans="1:13" x14ac:dyDescent="0.25">
      <c r="A497" s="2">
        <v>1</v>
      </c>
      <c r="B497" s="2">
        <v>33301</v>
      </c>
      <c r="C497" s="2">
        <v>2150001</v>
      </c>
      <c r="D497" s="2" t="str">
        <f t="shared" si="7"/>
        <v>1333012150001</v>
      </c>
      <c r="E497" s="2" t="s">
        <v>56</v>
      </c>
      <c r="F497" s="4">
        <v>750</v>
      </c>
      <c r="G497" s="4">
        <v>0</v>
      </c>
      <c r="H497" s="4">
        <v>750</v>
      </c>
      <c r="I497" s="4">
        <v>310.33</v>
      </c>
      <c r="J497" s="4">
        <v>310.33</v>
      </c>
      <c r="K497" s="4">
        <v>310.33</v>
      </c>
      <c r="L497" s="4">
        <v>0</v>
      </c>
      <c r="M497" s="4">
        <v>439.67</v>
      </c>
    </row>
    <row r="498" spans="1:13" x14ac:dyDescent="0.25">
      <c r="A498" s="2">
        <v>1</v>
      </c>
      <c r="B498" s="2">
        <v>33301</v>
      </c>
      <c r="C498" s="2">
        <v>2160001</v>
      </c>
      <c r="D498" s="2" t="str">
        <f t="shared" si="7"/>
        <v>1333012160001</v>
      </c>
      <c r="E498" s="2" t="s">
        <v>35</v>
      </c>
      <c r="F498" s="4">
        <v>100</v>
      </c>
      <c r="G498" s="4">
        <v>0</v>
      </c>
      <c r="H498" s="4">
        <v>100</v>
      </c>
      <c r="I498" s="4">
        <v>549.72</v>
      </c>
      <c r="J498" s="4">
        <v>549.72</v>
      </c>
      <c r="K498" s="4">
        <v>549.72</v>
      </c>
      <c r="L498" s="4">
        <v>0</v>
      </c>
      <c r="M498" s="4">
        <v>-449.72</v>
      </c>
    </row>
    <row r="499" spans="1:13" x14ac:dyDescent="0.25">
      <c r="A499" s="2">
        <v>1</v>
      </c>
      <c r="B499" s="2">
        <v>33301</v>
      </c>
      <c r="C499" s="2">
        <v>2160002</v>
      </c>
      <c r="D499" s="2" t="str">
        <f t="shared" si="7"/>
        <v>1333012160002</v>
      </c>
      <c r="E499" s="2" t="s">
        <v>36</v>
      </c>
      <c r="F499" s="4">
        <v>100</v>
      </c>
      <c r="G499" s="4">
        <v>0</v>
      </c>
      <c r="H499" s="4">
        <v>100</v>
      </c>
      <c r="I499" s="4">
        <v>129</v>
      </c>
      <c r="J499" s="4">
        <v>129</v>
      </c>
      <c r="K499" s="4">
        <v>129</v>
      </c>
      <c r="L499" s="4">
        <v>0</v>
      </c>
      <c r="M499" s="4">
        <v>-29</v>
      </c>
    </row>
    <row r="500" spans="1:13" x14ac:dyDescent="0.25">
      <c r="A500" s="2">
        <v>1</v>
      </c>
      <c r="B500" s="2">
        <v>33301</v>
      </c>
      <c r="C500" s="2">
        <v>2200001</v>
      </c>
      <c r="D500" s="2" t="str">
        <f t="shared" si="7"/>
        <v>1333012200001</v>
      </c>
      <c r="E500" s="2" t="s">
        <v>37</v>
      </c>
      <c r="F500" s="4">
        <v>750</v>
      </c>
      <c r="G500" s="4">
        <v>0</v>
      </c>
      <c r="H500" s="4">
        <v>750</v>
      </c>
      <c r="I500" s="4">
        <v>693.11</v>
      </c>
      <c r="J500" s="4">
        <v>387.14</v>
      </c>
      <c r="K500" s="4">
        <v>387.14</v>
      </c>
      <c r="L500" s="4">
        <v>0</v>
      </c>
      <c r="M500" s="4">
        <v>362.86</v>
      </c>
    </row>
    <row r="501" spans="1:13" x14ac:dyDescent="0.25">
      <c r="A501" s="2">
        <v>1</v>
      </c>
      <c r="B501" s="2">
        <v>33301</v>
      </c>
      <c r="C501" s="2">
        <v>2200101</v>
      </c>
      <c r="D501" s="2" t="str">
        <f t="shared" si="7"/>
        <v>1333012200101</v>
      </c>
      <c r="E501" s="2" t="s">
        <v>57</v>
      </c>
      <c r="F501" s="4">
        <v>1000</v>
      </c>
      <c r="G501" s="4">
        <v>0</v>
      </c>
      <c r="H501" s="4">
        <v>1000</v>
      </c>
      <c r="I501" s="4">
        <v>246.81</v>
      </c>
      <c r="J501" s="4">
        <v>246.81</v>
      </c>
      <c r="K501" s="4">
        <v>246.81</v>
      </c>
      <c r="L501" s="4">
        <v>0</v>
      </c>
      <c r="M501" s="4">
        <v>753.19</v>
      </c>
    </row>
    <row r="502" spans="1:13" x14ac:dyDescent="0.25">
      <c r="A502" s="2">
        <v>1</v>
      </c>
      <c r="B502" s="2">
        <v>33301</v>
      </c>
      <c r="C502" s="2">
        <v>2220001</v>
      </c>
      <c r="D502" s="2" t="str">
        <f t="shared" si="7"/>
        <v>1333012220001</v>
      </c>
      <c r="E502" s="2" t="s">
        <v>39</v>
      </c>
      <c r="F502" s="4">
        <v>500</v>
      </c>
      <c r="G502" s="4">
        <v>0</v>
      </c>
      <c r="H502" s="4">
        <v>500</v>
      </c>
      <c r="I502" s="4">
        <v>241.09</v>
      </c>
      <c r="J502" s="4">
        <v>99.21</v>
      </c>
      <c r="K502" s="4">
        <v>99.21</v>
      </c>
      <c r="L502" s="4">
        <v>0</v>
      </c>
      <c r="M502" s="4">
        <v>400.79</v>
      </c>
    </row>
    <row r="503" spans="1:13" x14ac:dyDescent="0.25">
      <c r="A503" s="2">
        <v>1</v>
      </c>
      <c r="B503" s="2">
        <v>33301</v>
      </c>
      <c r="C503" s="2">
        <v>2220101</v>
      </c>
      <c r="D503" s="2" t="str">
        <f t="shared" si="7"/>
        <v>1333012220101</v>
      </c>
      <c r="E503" s="2" t="s">
        <v>58</v>
      </c>
      <c r="F503" s="4">
        <v>300</v>
      </c>
      <c r="G503" s="4">
        <v>0</v>
      </c>
      <c r="H503" s="4">
        <v>300</v>
      </c>
      <c r="I503" s="4">
        <v>0</v>
      </c>
      <c r="J503" s="4">
        <v>0</v>
      </c>
      <c r="K503" s="4">
        <v>0</v>
      </c>
      <c r="L503" s="4">
        <v>0</v>
      </c>
      <c r="M503" s="4">
        <v>300</v>
      </c>
    </row>
    <row r="504" spans="1:13" x14ac:dyDescent="0.25">
      <c r="A504" s="2">
        <v>1</v>
      </c>
      <c r="B504" s="2">
        <v>33301</v>
      </c>
      <c r="C504" s="2">
        <v>2220301</v>
      </c>
      <c r="D504" s="2" t="str">
        <f t="shared" si="7"/>
        <v>1333012220301</v>
      </c>
      <c r="E504" s="2" t="s">
        <v>59</v>
      </c>
      <c r="F504" s="4">
        <v>1370.8</v>
      </c>
      <c r="G504" s="4">
        <v>0</v>
      </c>
      <c r="H504" s="4">
        <v>1370.8</v>
      </c>
      <c r="I504" s="4">
        <v>199.66</v>
      </c>
      <c r="J504" s="4">
        <v>199.66</v>
      </c>
      <c r="K504" s="4">
        <v>199.66</v>
      </c>
      <c r="L504" s="4">
        <v>0</v>
      </c>
      <c r="M504" s="4">
        <v>1171.1400000000001</v>
      </c>
    </row>
    <row r="505" spans="1:13" x14ac:dyDescent="0.25">
      <c r="A505" s="2">
        <v>1</v>
      </c>
      <c r="B505" s="2">
        <v>33301</v>
      </c>
      <c r="C505" s="2">
        <v>2230001</v>
      </c>
      <c r="D505" s="2" t="str">
        <f t="shared" si="7"/>
        <v>1333012230001</v>
      </c>
      <c r="E505" s="2" t="s">
        <v>60</v>
      </c>
      <c r="F505" s="4">
        <v>200</v>
      </c>
      <c r="G505" s="4">
        <v>0</v>
      </c>
      <c r="H505" s="4">
        <v>200</v>
      </c>
      <c r="I505" s="4">
        <v>0</v>
      </c>
      <c r="J505" s="4">
        <v>0</v>
      </c>
      <c r="K505" s="4">
        <v>0</v>
      </c>
      <c r="L505" s="4">
        <v>0</v>
      </c>
      <c r="M505" s="4">
        <v>200</v>
      </c>
    </row>
    <row r="506" spans="1:13" x14ac:dyDescent="0.25">
      <c r="A506" s="2">
        <v>1</v>
      </c>
      <c r="B506" s="2">
        <v>33301</v>
      </c>
      <c r="C506" s="2">
        <v>2260101</v>
      </c>
      <c r="D506" s="2" t="str">
        <f t="shared" si="7"/>
        <v>1333012260101</v>
      </c>
      <c r="E506" s="2" t="s">
        <v>61</v>
      </c>
      <c r="F506" s="4">
        <v>750</v>
      </c>
      <c r="G506" s="4">
        <v>0</v>
      </c>
      <c r="H506" s="4">
        <v>750</v>
      </c>
      <c r="I506" s="4">
        <v>238.02</v>
      </c>
      <c r="J506" s="4">
        <v>238.02</v>
      </c>
      <c r="K506" s="4">
        <v>238.02</v>
      </c>
      <c r="L506" s="4">
        <v>0</v>
      </c>
      <c r="M506" s="4">
        <v>511.98</v>
      </c>
    </row>
    <row r="507" spans="1:13" x14ac:dyDescent="0.25">
      <c r="A507" s="2">
        <v>1</v>
      </c>
      <c r="B507" s="2">
        <v>33301</v>
      </c>
      <c r="C507" s="2">
        <v>2260201</v>
      </c>
      <c r="D507" s="2" t="str">
        <f t="shared" si="7"/>
        <v>1333012260201</v>
      </c>
      <c r="E507" s="2" t="s">
        <v>62</v>
      </c>
      <c r="F507" s="4">
        <v>2100</v>
      </c>
      <c r="G507" s="4">
        <v>0</v>
      </c>
      <c r="H507" s="4">
        <v>2100</v>
      </c>
      <c r="I507" s="4">
        <v>2726.13</v>
      </c>
      <c r="J507" s="4">
        <v>2726.13</v>
      </c>
      <c r="K507" s="4">
        <v>2726.13</v>
      </c>
      <c r="L507" s="4">
        <v>0</v>
      </c>
      <c r="M507" s="4">
        <v>-626.13</v>
      </c>
    </row>
    <row r="508" spans="1:13" x14ac:dyDescent="0.25">
      <c r="A508" s="2">
        <v>1</v>
      </c>
      <c r="B508" s="2">
        <v>33301</v>
      </c>
      <c r="C508" s="2">
        <v>2260601</v>
      </c>
      <c r="D508" s="2" t="str">
        <f t="shared" si="7"/>
        <v>1333012260601</v>
      </c>
      <c r="E508" s="2" t="s">
        <v>63</v>
      </c>
      <c r="F508" s="4">
        <v>3000</v>
      </c>
      <c r="G508" s="4">
        <v>0</v>
      </c>
      <c r="H508" s="4">
        <v>3000</v>
      </c>
      <c r="I508" s="4">
        <v>0</v>
      </c>
      <c r="J508" s="4">
        <v>0</v>
      </c>
      <c r="K508" s="4">
        <v>0</v>
      </c>
      <c r="L508" s="4">
        <v>0</v>
      </c>
      <c r="M508" s="4">
        <v>3000</v>
      </c>
    </row>
    <row r="509" spans="1:13" x14ac:dyDescent="0.25">
      <c r="A509" s="2">
        <v>1</v>
      </c>
      <c r="B509" s="2">
        <v>33301</v>
      </c>
      <c r="C509" s="2">
        <v>2260902</v>
      </c>
      <c r="D509" s="2" t="str">
        <f t="shared" si="7"/>
        <v>1333012260902</v>
      </c>
      <c r="E509" s="2" t="s">
        <v>64</v>
      </c>
      <c r="F509" s="4">
        <v>5000</v>
      </c>
      <c r="G509" s="4">
        <v>0</v>
      </c>
      <c r="H509" s="4">
        <v>5000</v>
      </c>
      <c r="I509" s="4">
        <v>5027.96</v>
      </c>
      <c r="J509" s="4">
        <v>3125.72</v>
      </c>
      <c r="K509" s="4">
        <v>3125.72</v>
      </c>
      <c r="L509" s="4">
        <v>0</v>
      </c>
      <c r="M509" s="4">
        <v>1874.28</v>
      </c>
    </row>
    <row r="510" spans="1:13" x14ac:dyDescent="0.25">
      <c r="A510" s="2">
        <v>1</v>
      </c>
      <c r="B510" s="2">
        <v>33301</v>
      </c>
      <c r="C510" s="2">
        <v>2269900</v>
      </c>
      <c r="D510" s="2" t="str">
        <f t="shared" si="7"/>
        <v>1333012269900</v>
      </c>
      <c r="E510" s="2" t="s">
        <v>65</v>
      </c>
      <c r="F510" s="4">
        <v>500</v>
      </c>
      <c r="G510" s="4">
        <v>0</v>
      </c>
      <c r="H510" s="4">
        <v>500</v>
      </c>
      <c r="I510" s="4">
        <v>21.67</v>
      </c>
      <c r="J510" s="4">
        <v>21.67</v>
      </c>
      <c r="K510" s="4">
        <v>21.67</v>
      </c>
      <c r="L510" s="4">
        <v>0</v>
      </c>
      <c r="M510" s="4">
        <v>478.33</v>
      </c>
    </row>
    <row r="511" spans="1:13" x14ac:dyDescent="0.25">
      <c r="A511" s="2">
        <v>1</v>
      </c>
      <c r="B511" s="2">
        <v>33301</v>
      </c>
      <c r="C511" s="2">
        <v>2270101</v>
      </c>
      <c r="D511" s="2" t="str">
        <f t="shared" si="7"/>
        <v>1333012270101</v>
      </c>
      <c r="E511" s="2" t="s">
        <v>66</v>
      </c>
      <c r="F511" s="4">
        <v>2000</v>
      </c>
      <c r="G511" s="4">
        <v>0</v>
      </c>
      <c r="H511" s="4">
        <v>2000</v>
      </c>
      <c r="I511" s="4">
        <v>1911.2</v>
      </c>
      <c r="J511" s="4">
        <v>1646.57</v>
      </c>
      <c r="K511" s="4">
        <v>1646.57</v>
      </c>
      <c r="L511" s="4">
        <v>0</v>
      </c>
      <c r="M511" s="4">
        <v>353.43</v>
      </c>
    </row>
    <row r="512" spans="1:13" x14ac:dyDescent="0.25">
      <c r="A512" s="2">
        <v>1</v>
      </c>
      <c r="B512" s="2">
        <v>33301</v>
      </c>
      <c r="C512" s="2">
        <v>2270600</v>
      </c>
      <c r="D512" s="2" t="str">
        <f t="shared" si="7"/>
        <v>1333012270600</v>
      </c>
      <c r="E512" s="2" t="s">
        <v>67</v>
      </c>
      <c r="F512" s="4">
        <v>3000</v>
      </c>
      <c r="G512" s="4">
        <v>0</v>
      </c>
      <c r="H512" s="4">
        <v>3000</v>
      </c>
      <c r="I512" s="4">
        <v>4481.1099999999997</v>
      </c>
      <c r="J512" s="4">
        <v>4481.1099999999997</v>
      </c>
      <c r="K512" s="4">
        <v>4481.1099999999997</v>
      </c>
      <c r="L512" s="4">
        <v>0</v>
      </c>
      <c r="M512" s="4">
        <v>-1481.11</v>
      </c>
    </row>
    <row r="513" spans="1:13" x14ac:dyDescent="0.25">
      <c r="A513" s="2">
        <v>1</v>
      </c>
      <c r="B513" s="2">
        <v>33301</v>
      </c>
      <c r="C513" s="2">
        <v>2279900</v>
      </c>
      <c r="D513" s="2" t="str">
        <f t="shared" si="7"/>
        <v>1333012279900</v>
      </c>
      <c r="E513" s="2" t="s">
        <v>68</v>
      </c>
      <c r="F513" s="4">
        <v>3000</v>
      </c>
      <c r="G513" s="4">
        <v>0</v>
      </c>
      <c r="H513" s="4">
        <v>3000</v>
      </c>
      <c r="I513" s="4">
        <v>6981.71</v>
      </c>
      <c r="J513" s="4">
        <v>6981.71</v>
      </c>
      <c r="K513" s="4">
        <v>6981.71</v>
      </c>
      <c r="L513" s="4">
        <v>0</v>
      </c>
      <c r="M513" s="4">
        <v>-3981.71</v>
      </c>
    </row>
    <row r="514" spans="1:13" x14ac:dyDescent="0.25">
      <c r="A514" s="2">
        <v>1</v>
      </c>
      <c r="B514" s="2">
        <v>33301</v>
      </c>
      <c r="C514" s="2">
        <v>2279931</v>
      </c>
      <c r="D514" s="2" t="str">
        <f t="shared" si="7"/>
        <v>1333012279931</v>
      </c>
      <c r="E514" s="2" t="s">
        <v>69</v>
      </c>
      <c r="F514" s="4">
        <v>15000</v>
      </c>
      <c r="G514" s="4">
        <v>0</v>
      </c>
      <c r="H514" s="4">
        <v>15000</v>
      </c>
      <c r="I514" s="4">
        <v>15290.4</v>
      </c>
      <c r="J514" s="4">
        <v>15290.4</v>
      </c>
      <c r="K514" s="4">
        <v>15290.4</v>
      </c>
      <c r="L514" s="4">
        <v>0</v>
      </c>
      <c r="M514" s="4">
        <v>-290.39999999999998</v>
      </c>
    </row>
    <row r="515" spans="1:13" x14ac:dyDescent="0.25">
      <c r="A515" s="2">
        <v>1</v>
      </c>
      <c r="B515" s="2">
        <v>33301</v>
      </c>
      <c r="C515" s="2">
        <v>2279936</v>
      </c>
      <c r="D515" s="2" t="str">
        <f t="shared" ref="D515:D578" si="8">_xlfn.CONCAT(A515,B515,C515)</f>
        <v>1333012279936</v>
      </c>
      <c r="E515" s="2" t="s">
        <v>70</v>
      </c>
      <c r="F515" s="4">
        <v>2000</v>
      </c>
      <c r="G515" s="4">
        <v>0</v>
      </c>
      <c r="H515" s="4">
        <v>2000</v>
      </c>
      <c r="I515" s="4">
        <v>0</v>
      </c>
      <c r="J515" s="4">
        <v>0</v>
      </c>
      <c r="K515" s="4">
        <v>0</v>
      </c>
      <c r="L515" s="4">
        <v>0</v>
      </c>
      <c r="M515" s="4">
        <v>2000</v>
      </c>
    </row>
    <row r="516" spans="1:13" x14ac:dyDescent="0.25">
      <c r="A516" s="2">
        <v>1</v>
      </c>
      <c r="B516" s="2">
        <v>33301</v>
      </c>
      <c r="C516" s="2">
        <v>2279940</v>
      </c>
      <c r="D516" s="2" t="str">
        <f t="shared" si="8"/>
        <v>1333012279940</v>
      </c>
      <c r="E516" s="2" t="s">
        <v>41</v>
      </c>
      <c r="F516" s="4">
        <v>1200</v>
      </c>
      <c r="G516" s="4">
        <v>0</v>
      </c>
      <c r="H516" s="4">
        <v>1200</v>
      </c>
      <c r="I516" s="4">
        <v>0</v>
      </c>
      <c r="J516" s="4">
        <v>0</v>
      </c>
      <c r="K516" s="4">
        <v>0</v>
      </c>
      <c r="L516" s="4">
        <v>0</v>
      </c>
      <c r="M516" s="4">
        <v>1200</v>
      </c>
    </row>
    <row r="517" spans="1:13" x14ac:dyDescent="0.25">
      <c r="A517" s="2">
        <v>1</v>
      </c>
      <c r="B517" s="2">
        <v>33301</v>
      </c>
      <c r="C517" s="2">
        <v>2279958</v>
      </c>
      <c r="D517" s="2" t="str">
        <f t="shared" si="8"/>
        <v>1333012279958</v>
      </c>
      <c r="E517" s="2" t="s">
        <v>71</v>
      </c>
      <c r="F517" s="4">
        <v>750</v>
      </c>
      <c r="G517" s="4">
        <v>0</v>
      </c>
      <c r="H517" s="4">
        <v>750</v>
      </c>
      <c r="I517" s="4">
        <v>600</v>
      </c>
      <c r="J517" s="4">
        <v>0</v>
      </c>
      <c r="K517" s="4">
        <v>0</v>
      </c>
      <c r="L517" s="4">
        <v>0</v>
      </c>
      <c r="M517" s="4">
        <v>750</v>
      </c>
    </row>
    <row r="518" spans="1:13" x14ac:dyDescent="0.25">
      <c r="A518" s="2">
        <v>1</v>
      </c>
      <c r="B518" s="2">
        <v>33301</v>
      </c>
      <c r="C518" s="2">
        <v>2302000</v>
      </c>
      <c r="D518" s="2" t="str">
        <f t="shared" si="8"/>
        <v>1333012302000</v>
      </c>
      <c r="E518" s="2" t="s">
        <v>72</v>
      </c>
      <c r="F518" s="4">
        <v>50</v>
      </c>
      <c r="G518" s="4">
        <v>0</v>
      </c>
      <c r="H518" s="4">
        <v>50</v>
      </c>
      <c r="I518" s="4">
        <v>129.75</v>
      </c>
      <c r="J518" s="4">
        <v>129.75</v>
      </c>
      <c r="K518" s="4">
        <v>129.75</v>
      </c>
      <c r="L518" s="4">
        <v>0</v>
      </c>
      <c r="M518" s="4">
        <v>-79.75</v>
      </c>
    </row>
    <row r="519" spans="1:13" x14ac:dyDescent="0.25">
      <c r="A519" s="2">
        <v>1</v>
      </c>
      <c r="B519" s="2">
        <v>33301</v>
      </c>
      <c r="C519" s="2">
        <v>2312000</v>
      </c>
      <c r="D519" s="2" t="str">
        <f t="shared" si="8"/>
        <v>1333012312000</v>
      </c>
      <c r="E519" s="2" t="s">
        <v>73</v>
      </c>
      <c r="F519" s="4">
        <v>50</v>
      </c>
      <c r="G519" s="4">
        <v>0</v>
      </c>
      <c r="H519" s="4">
        <v>50</v>
      </c>
      <c r="I519" s="4">
        <v>0</v>
      </c>
      <c r="J519" s="4">
        <v>0</v>
      </c>
      <c r="K519" s="4">
        <v>0</v>
      </c>
      <c r="L519" s="4">
        <v>0</v>
      </c>
      <c r="M519" s="4">
        <v>50</v>
      </c>
    </row>
    <row r="520" spans="1:13" x14ac:dyDescent="0.25">
      <c r="A520" s="2">
        <v>1</v>
      </c>
      <c r="B520" s="2">
        <v>33302</v>
      </c>
      <c r="C520" s="2">
        <v>1300001</v>
      </c>
      <c r="D520" s="2" t="str">
        <f t="shared" si="8"/>
        <v>1333021300001</v>
      </c>
      <c r="E520" s="2" t="s">
        <v>18</v>
      </c>
      <c r="F520" s="4">
        <v>50886.78</v>
      </c>
      <c r="G520" s="4">
        <v>0</v>
      </c>
      <c r="H520" s="4">
        <v>50886.78</v>
      </c>
      <c r="I520" s="4">
        <v>51398.879999999997</v>
      </c>
      <c r="J520" s="4">
        <v>51398.879999999997</v>
      </c>
      <c r="K520" s="4">
        <v>51398.879999999997</v>
      </c>
      <c r="L520" s="4">
        <v>0</v>
      </c>
      <c r="M520" s="4">
        <v>-512.1</v>
      </c>
    </row>
    <row r="521" spans="1:13" x14ac:dyDescent="0.25">
      <c r="A521" s="2">
        <v>1</v>
      </c>
      <c r="B521" s="2">
        <v>33302</v>
      </c>
      <c r="C521" s="2">
        <v>1300002</v>
      </c>
      <c r="D521" s="2" t="str">
        <f t="shared" si="8"/>
        <v>1333021300002</v>
      </c>
      <c r="E521" s="2" t="s">
        <v>19</v>
      </c>
      <c r="F521" s="4">
        <v>18283.5</v>
      </c>
      <c r="G521" s="4">
        <v>0</v>
      </c>
      <c r="H521" s="4">
        <v>18283.5</v>
      </c>
      <c r="I521" s="4">
        <v>18465.439999999999</v>
      </c>
      <c r="J521" s="4">
        <v>18465.439999999999</v>
      </c>
      <c r="K521" s="4">
        <v>18465.439999999999</v>
      </c>
      <c r="L521" s="4">
        <v>0</v>
      </c>
      <c r="M521" s="4">
        <v>-181.94</v>
      </c>
    </row>
    <row r="522" spans="1:13" x14ac:dyDescent="0.25">
      <c r="A522" s="2">
        <v>1</v>
      </c>
      <c r="B522" s="2">
        <v>33302</v>
      </c>
      <c r="C522" s="2">
        <v>1300201</v>
      </c>
      <c r="D522" s="2" t="str">
        <f t="shared" si="8"/>
        <v>1333021300201</v>
      </c>
      <c r="E522" s="2" t="s">
        <v>21</v>
      </c>
      <c r="F522" s="4">
        <v>25936.54</v>
      </c>
      <c r="G522" s="4">
        <v>0</v>
      </c>
      <c r="H522" s="4">
        <v>25936.54</v>
      </c>
      <c r="I522" s="4">
        <v>26190.5</v>
      </c>
      <c r="J522" s="4">
        <v>26190.5</v>
      </c>
      <c r="K522" s="4">
        <v>26190.5</v>
      </c>
      <c r="L522" s="4">
        <v>0</v>
      </c>
      <c r="M522" s="4">
        <v>-253.96</v>
      </c>
    </row>
    <row r="523" spans="1:13" x14ac:dyDescent="0.25">
      <c r="A523" s="2">
        <v>1</v>
      </c>
      <c r="B523" s="2">
        <v>33302</v>
      </c>
      <c r="C523" s="2">
        <v>1300202</v>
      </c>
      <c r="D523" s="2" t="str">
        <f t="shared" si="8"/>
        <v>1333021300202</v>
      </c>
      <c r="E523" s="2" t="s">
        <v>22</v>
      </c>
      <c r="F523" s="4">
        <v>20173.439999999999</v>
      </c>
      <c r="G523" s="4">
        <v>0</v>
      </c>
      <c r="H523" s="4">
        <v>20173.439999999999</v>
      </c>
      <c r="I523" s="4">
        <v>20477.13</v>
      </c>
      <c r="J523" s="4">
        <v>20477.13</v>
      </c>
      <c r="K523" s="4">
        <v>20477.13</v>
      </c>
      <c r="L523" s="4">
        <v>0</v>
      </c>
      <c r="M523" s="4">
        <v>-303.69</v>
      </c>
    </row>
    <row r="524" spans="1:13" x14ac:dyDescent="0.25">
      <c r="A524" s="2">
        <v>1</v>
      </c>
      <c r="B524" s="2">
        <v>33302</v>
      </c>
      <c r="C524" s="2">
        <v>1310001</v>
      </c>
      <c r="D524" s="2" t="str">
        <f t="shared" si="8"/>
        <v>1333021310001</v>
      </c>
      <c r="E524" s="2" t="s">
        <v>23</v>
      </c>
      <c r="F524" s="4">
        <v>11422.79</v>
      </c>
      <c r="G524" s="4">
        <v>0</v>
      </c>
      <c r="H524" s="4">
        <v>11422.79</v>
      </c>
      <c r="I524" s="4">
        <v>11538.75</v>
      </c>
      <c r="J524" s="4">
        <v>11538.75</v>
      </c>
      <c r="K524" s="4">
        <v>11538.75</v>
      </c>
      <c r="L524" s="4">
        <v>0</v>
      </c>
      <c r="M524" s="4">
        <v>-115.96</v>
      </c>
    </row>
    <row r="525" spans="1:13" x14ac:dyDescent="0.25">
      <c r="A525" s="2">
        <v>1</v>
      </c>
      <c r="B525" s="2">
        <v>33302</v>
      </c>
      <c r="C525" s="2">
        <v>1310003</v>
      </c>
      <c r="D525" s="2" t="str">
        <f t="shared" si="8"/>
        <v>1333021310003</v>
      </c>
      <c r="E525" s="2" t="s">
        <v>25</v>
      </c>
      <c r="F525" s="4">
        <v>6389.6</v>
      </c>
      <c r="G525" s="4">
        <v>0</v>
      </c>
      <c r="H525" s="4">
        <v>6389.6</v>
      </c>
      <c r="I525" s="4">
        <v>6452.18</v>
      </c>
      <c r="J525" s="4">
        <v>6452.18</v>
      </c>
      <c r="K525" s="4">
        <v>6452.18</v>
      </c>
      <c r="L525" s="4">
        <v>0</v>
      </c>
      <c r="M525" s="4">
        <v>-62.58</v>
      </c>
    </row>
    <row r="526" spans="1:13" x14ac:dyDescent="0.25">
      <c r="A526" s="2">
        <v>1</v>
      </c>
      <c r="B526" s="2">
        <v>33302</v>
      </c>
      <c r="C526" s="2">
        <v>1310004</v>
      </c>
      <c r="D526" s="2" t="str">
        <f t="shared" si="8"/>
        <v>1333021310004</v>
      </c>
      <c r="E526" s="2" t="s">
        <v>26</v>
      </c>
      <c r="F526" s="4">
        <v>5924.1</v>
      </c>
      <c r="G526" s="4">
        <v>0</v>
      </c>
      <c r="H526" s="4">
        <v>5924.1</v>
      </c>
      <c r="I526" s="4">
        <v>5982.06</v>
      </c>
      <c r="J526" s="4">
        <v>5982.06</v>
      </c>
      <c r="K526" s="4">
        <v>5982.06</v>
      </c>
      <c r="L526" s="4">
        <v>0</v>
      </c>
      <c r="M526" s="4">
        <v>-57.96</v>
      </c>
    </row>
    <row r="527" spans="1:13" x14ac:dyDescent="0.25">
      <c r="A527" s="2">
        <v>1</v>
      </c>
      <c r="B527" s="2">
        <v>33302</v>
      </c>
      <c r="C527" s="2">
        <v>1500002</v>
      </c>
      <c r="D527" s="2" t="str">
        <f t="shared" si="8"/>
        <v>1333021500002</v>
      </c>
      <c r="E527" s="2" t="s">
        <v>29</v>
      </c>
      <c r="F527" s="4">
        <v>0</v>
      </c>
      <c r="G527" s="4">
        <v>752.63</v>
      </c>
      <c r="H527" s="4">
        <v>752.63</v>
      </c>
      <c r="I527" s="4">
        <v>595.22</v>
      </c>
      <c r="J527" s="4">
        <v>595.22</v>
      </c>
      <c r="K527" s="4">
        <v>595.22</v>
      </c>
      <c r="L527" s="4">
        <v>0</v>
      </c>
      <c r="M527" s="4">
        <v>157.41</v>
      </c>
    </row>
    <row r="528" spans="1:13" x14ac:dyDescent="0.25">
      <c r="A528" s="2">
        <v>1</v>
      </c>
      <c r="B528" s="2">
        <v>33302</v>
      </c>
      <c r="C528" s="2">
        <v>1500003</v>
      </c>
      <c r="D528" s="2" t="str">
        <f t="shared" si="8"/>
        <v>1333021500003</v>
      </c>
      <c r="E528" s="2" t="s">
        <v>49</v>
      </c>
      <c r="F528" s="4">
        <v>0</v>
      </c>
      <c r="G528" s="4">
        <v>0</v>
      </c>
      <c r="H528" s="4">
        <v>0</v>
      </c>
      <c r="I528" s="4">
        <v>247.4</v>
      </c>
      <c r="J528" s="4">
        <v>247.4</v>
      </c>
      <c r="K528" s="4">
        <v>247.4</v>
      </c>
      <c r="L528" s="4">
        <v>0</v>
      </c>
      <c r="M528" s="4">
        <v>-247.4</v>
      </c>
    </row>
    <row r="529" spans="1:13" x14ac:dyDescent="0.25">
      <c r="A529" s="2">
        <v>1</v>
      </c>
      <c r="B529" s="2">
        <v>33302</v>
      </c>
      <c r="C529" s="2">
        <v>1600001</v>
      </c>
      <c r="D529" s="2" t="str">
        <f t="shared" si="8"/>
        <v>1333021600001</v>
      </c>
      <c r="E529" s="2" t="s">
        <v>33</v>
      </c>
      <c r="F529" s="4">
        <v>43817.760000000002</v>
      </c>
      <c r="G529" s="4">
        <v>0</v>
      </c>
      <c r="H529" s="4">
        <v>43817.760000000002</v>
      </c>
      <c r="I529" s="4">
        <v>47351.16</v>
      </c>
      <c r="J529" s="4">
        <v>47351.16</v>
      </c>
      <c r="K529" s="4">
        <v>47351.16</v>
      </c>
      <c r="L529" s="4">
        <v>0</v>
      </c>
      <c r="M529" s="4">
        <v>-3533.4</v>
      </c>
    </row>
    <row r="530" spans="1:13" x14ac:dyDescent="0.25">
      <c r="A530" s="2">
        <v>1</v>
      </c>
      <c r="B530" s="2">
        <v>33302</v>
      </c>
      <c r="C530" s="2">
        <v>2060001</v>
      </c>
      <c r="D530" s="2" t="str">
        <f t="shared" si="8"/>
        <v>1333022060001</v>
      </c>
      <c r="E530" s="2" t="s">
        <v>34</v>
      </c>
      <c r="F530" s="4">
        <v>290.39999999999998</v>
      </c>
      <c r="G530" s="4">
        <v>0</v>
      </c>
      <c r="H530" s="4">
        <v>290.39999999999998</v>
      </c>
      <c r="I530" s="4">
        <v>670.61</v>
      </c>
      <c r="J530" s="4">
        <v>646.41</v>
      </c>
      <c r="K530" s="4">
        <v>646.41</v>
      </c>
      <c r="L530" s="4">
        <v>0</v>
      </c>
      <c r="M530" s="4">
        <v>-356.01</v>
      </c>
    </row>
    <row r="531" spans="1:13" x14ac:dyDescent="0.25">
      <c r="A531" s="2">
        <v>1</v>
      </c>
      <c r="B531" s="2">
        <v>33302</v>
      </c>
      <c r="C531" s="2">
        <v>2130001</v>
      </c>
      <c r="D531" s="2" t="str">
        <f t="shared" si="8"/>
        <v>1333022130001</v>
      </c>
      <c r="E531" s="2" t="s">
        <v>74</v>
      </c>
      <c r="F531" s="4">
        <v>3750</v>
      </c>
      <c r="G531" s="4">
        <v>77.930000000000007</v>
      </c>
      <c r="H531" s="4">
        <v>3827.93</v>
      </c>
      <c r="I531" s="4">
        <v>1618.05</v>
      </c>
      <c r="J531" s="4">
        <v>1228.47</v>
      </c>
      <c r="K531" s="4">
        <v>1228.47</v>
      </c>
      <c r="L531" s="4">
        <v>0</v>
      </c>
      <c r="M531" s="4">
        <v>2599.46</v>
      </c>
    </row>
    <row r="532" spans="1:13" x14ac:dyDescent="0.25">
      <c r="A532" s="2">
        <v>1</v>
      </c>
      <c r="B532" s="2">
        <v>33302</v>
      </c>
      <c r="C532" s="2">
        <v>2130002</v>
      </c>
      <c r="D532" s="2" t="str">
        <f t="shared" si="8"/>
        <v>1333022130002</v>
      </c>
      <c r="E532" s="2" t="s">
        <v>75</v>
      </c>
      <c r="F532" s="4">
        <v>0</v>
      </c>
      <c r="G532" s="4">
        <v>1900</v>
      </c>
      <c r="H532" s="4">
        <v>1900</v>
      </c>
      <c r="I532" s="4">
        <v>0</v>
      </c>
      <c r="J532" s="4">
        <v>0</v>
      </c>
      <c r="K532" s="4">
        <v>0</v>
      </c>
      <c r="L532" s="4">
        <v>0</v>
      </c>
      <c r="M532" s="4">
        <v>1900</v>
      </c>
    </row>
    <row r="533" spans="1:13" x14ac:dyDescent="0.25">
      <c r="A533" s="2">
        <v>1</v>
      </c>
      <c r="B533" s="2">
        <v>33302</v>
      </c>
      <c r="C533" s="2">
        <v>2150001</v>
      </c>
      <c r="D533" s="2" t="str">
        <f t="shared" si="8"/>
        <v>1333022150001</v>
      </c>
      <c r="E533" s="2" t="s">
        <v>56</v>
      </c>
      <c r="F533" s="4">
        <v>1500</v>
      </c>
      <c r="G533" s="4">
        <v>0</v>
      </c>
      <c r="H533" s="4">
        <v>1500</v>
      </c>
      <c r="I533" s="4">
        <v>8656.34</v>
      </c>
      <c r="J533" s="4">
        <v>8656.34</v>
      </c>
      <c r="K533" s="4">
        <v>8656.34</v>
      </c>
      <c r="L533" s="4">
        <v>0</v>
      </c>
      <c r="M533" s="4">
        <v>-7156.34</v>
      </c>
    </row>
    <row r="534" spans="1:13" x14ac:dyDescent="0.25">
      <c r="A534" s="2">
        <v>1</v>
      </c>
      <c r="B534" s="2">
        <v>33302</v>
      </c>
      <c r="C534" s="2">
        <v>2160001</v>
      </c>
      <c r="D534" s="2" t="str">
        <f t="shared" si="8"/>
        <v>1333022160001</v>
      </c>
      <c r="E534" s="2" t="s">
        <v>35</v>
      </c>
      <c r="F534" s="4">
        <v>150</v>
      </c>
      <c r="G534" s="4">
        <v>0</v>
      </c>
      <c r="H534" s="4">
        <v>150</v>
      </c>
      <c r="I534" s="4">
        <v>2357.08</v>
      </c>
      <c r="J534" s="4">
        <v>2357.08</v>
      </c>
      <c r="K534" s="4">
        <v>2357.08</v>
      </c>
      <c r="L534" s="4">
        <v>0</v>
      </c>
      <c r="M534" s="4">
        <v>-2207.08</v>
      </c>
    </row>
    <row r="535" spans="1:13" x14ac:dyDescent="0.25">
      <c r="A535" s="2">
        <v>1</v>
      </c>
      <c r="B535" s="2">
        <v>33302</v>
      </c>
      <c r="C535" s="2">
        <v>2160002</v>
      </c>
      <c r="D535" s="2" t="str">
        <f t="shared" si="8"/>
        <v>1333022160002</v>
      </c>
      <c r="E535" s="2" t="s">
        <v>36</v>
      </c>
      <c r="F535" s="4">
        <v>650</v>
      </c>
      <c r="G535" s="4">
        <v>0</v>
      </c>
      <c r="H535" s="4">
        <v>650</v>
      </c>
      <c r="I535" s="4">
        <v>694.59</v>
      </c>
      <c r="J535" s="4">
        <v>694.59</v>
      </c>
      <c r="K535" s="4">
        <v>694.59</v>
      </c>
      <c r="L535" s="4">
        <v>0</v>
      </c>
      <c r="M535" s="4">
        <v>-44.59</v>
      </c>
    </row>
    <row r="536" spans="1:13" x14ac:dyDescent="0.25">
      <c r="A536" s="2">
        <v>1</v>
      </c>
      <c r="B536" s="2">
        <v>33302</v>
      </c>
      <c r="C536" s="2">
        <v>2200001</v>
      </c>
      <c r="D536" s="2" t="str">
        <f t="shared" si="8"/>
        <v>1333022200001</v>
      </c>
      <c r="E536" s="2" t="s">
        <v>37</v>
      </c>
      <c r="F536" s="4">
        <v>1500</v>
      </c>
      <c r="G536" s="4">
        <v>0</v>
      </c>
      <c r="H536" s="4">
        <v>1500</v>
      </c>
      <c r="I536" s="4">
        <v>605.41999999999996</v>
      </c>
      <c r="J536" s="4">
        <v>299.45</v>
      </c>
      <c r="K536" s="4">
        <v>299.45</v>
      </c>
      <c r="L536" s="4">
        <v>0</v>
      </c>
      <c r="M536" s="4">
        <v>1200.55</v>
      </c>
    </row>
    <row r="537" spans="1:13" x14ac:dyDescent="0.25">
      <c r="A537" s="2">
        <v>1</v>
      </c>
      <c r="B537" s="2">
        <v>33302</v>
      </c>
      <c r="C537" s="2">
        <v>2200010</v>
      </c>
      <c r="D537" s="2" t="str">
        <f t="shared" si="8"/>
        <v>1333022200010</v>
      </c>
      <c r="E537" s="2" t="s">
        <v>38</v>
      </c>
      <c r="F537" s="4">
        <v>306.74</v>
      </c>
      <c r="G537" s="4">
        <v>0</v>
      </c>
      <c r="H537" s="4">
        <v>306.74</v>
      </c>
      <c r="I537" s="4">
        <v>324.52</v>
      </c>
      <c r="J537" s="4">
        <v>324.52</v>
      </c>
      <c r="K537" s="4">
        <v>324.52</v>
      </c>
      <c r="L537" s="4">
        <v>0</v>
      </c>
      <c r="M537" s="4">
        <v>-17.78</v>
      </c>
    </row>
    <row r="538" spans="1:13" x14ac:dyDescent="0.25">
      <c r="A538" s="2">
        <v>1</v>
      </c>
      <c r="B538" s="2">
        <v>33302</v>
      </c>
      <c r="C538" s="2">
        <v>2200101</v>
      </c>
      <c r="D538" s="2" t="str">
        <f t="shared" si="8"/>
        <v>1333022200101</v>
      </c>
      <c r="E538" s="2" t="s">
        <v>57</v>
      </c>
      <c r="F538" s="4">
        <v>1000</v>
      </c>
      <c r="G538" s="4">
        <v>0</v>
      </c>
      <c r="H538" s="4">
        <v>1000</v>
      </c>
      <c r="I538" s="4">
        <v>368.18</v>
      </c>
      <c r="J538" s="4">
        <v>368.18</v>
      </c>
      <c r="K538" s="4">
        <v>368.18</v>
      </c>
      <c r="L538" s="4">
        <v>0</v>
      </c>
      <c r="M538" s="4">
        <v>631.82000000000005</v>
      </c>
    </row>
    <row r="539" spans="1:13" x14ac:dyDescent="0.25">
      <c r="A539" s="2">
        <v>1</v>
      </c>
      <c r="B539" s="2">
        <v>33302</v>
      </c>
      <c r="C539" s="2">
        <v>2211001</v>
      </c>
      <c r="D539" s="2" t="str">
        <f t="shared" si="8"/>
        <v>1333022211001</v>
      </c>
      <c r="E539" s="2" t="s">
        <v>76</v>
      </c>
      <c r="F539" s="4">
        <v>100</v>
      </c>
      <c r="G539" s="4">
        <v>0</v>
      </c>
      <c r="H539" s="4">
        <v>100</v>
      </c>
      <c r="I539" s="4">
        <v>51.73</v>
      </c>
      <c r="J539" s="4">
        <v>51.73</v>
      </c>
      <c r="K539" s="4">
        <v>51.73</v>
      </c>
      <c r="L539" s="4">
        <v>0</v>
      </c>
      <c r="M539" s="4">
        <v>48.27</v>
      </c>
    </row>
    <row r="540" spans="1:13" x14ac:dyDescent="0.25">
      <c r="A540" s="2">
        <v>1</v>
      </c>
      <c r="B540" s="2">
        <v>33302</v>
      </c>
      <c r="C540" s="2">
        <v>2219905</v>
      </c>
      <c r="D540" s="2" t="str">
        <f t="shared" si="8"/>
        <v>1333022219905</v>
      </c>
      <c r="E540" s="2" t="s">
        <v>77</v>
      </c>
      <c r="F540" s="4">
        <v>50</v>
      </c>
      <c r="G540" s="4">
        <v>0</v>
      </c>
      <c r="H540" s="4">
        <v>50</v>
      </c>
      <c r="I540" s="4">
        <v>0</v>
      </c>
      <c r="J540" s="4">
        <v>0</v>
      </c>
      <c r="K540" s="4">
        <v>0</v>
      </c>
      <c r="L540" s="4">
        <v>0</v>
      </c>
      <c r="M540" s="4">
        <v>50</v>
      </c>
    </row>
    <row r="541" spans="1:13" x14ac:dyDescent="0.25">
      <c r="A541" s="2">
        <v>1</v>
      </c>
      <c r="B541" s="2">
        <v>33302</v>
      </c>
      <c r="C541" s="2">
        <v>2220001</v>
      </c>
      <c r="D541" s="2" t="str">
        <f t="shared" si="8"/>
        <v>1333022220001</v>
      </c>
      <c r="E541" s="2" t="s">
        <v>39</v>
      </c>
      <c r="F541" s="4">
        <v>900</v>
      </c>
      <c r="G541" s="4">
        <v>0</v>
      </c>
      <c r="H541" s="4">
        <v>900</v>
      </c>
      <c r="I541" s="4">
        <v>1066.27</v>
      </c>
      <c r="J541" s="4">
        <v>682.82</v>
      </c>
      <c r="K541" s="4">
        <v>682.82</v>
      </c>
      <c r="L541" s="4">
        <v>0</v>
      </c>
      <c r="M541" s="4">
        <v>217.18</v>
      </c>
    </row>
    <row r="542" spans="1:13" x14ac:dyDescent="0.25">
      <c r="A542" s="2">
        <v>1</v>
      </c>
      <c r="B542" s="2">
        <v>33302</v>
      </c>
      <c r="C542" s="2">
        <v>2220101</v>
      </c>
      <c r="D542" s="2" t="str">
        <f t="shared" si="8"/>
        <v>1333022220101</v>
      </c>
      <c r="E542" s="2" t="s">
        <v>58</v>
      </c>
      <c r="F542" s="4">
        <v>800</v>
      </c>
      <c r="G542" s="4">
        <v>0</v>
      </c>
      <c r="H542" s="4">
        <v>800</v>
      </c>
      <c r="I542" s="4">
        <v>800</v>
      </c>
      <c r="J542" s="4">
        <v>404.95</v>
      </c>
      <c r="K542" s="4">
        <v>404.95</v>
      </c>
      <c r="L542" s="4">
        <v>0</v>
      </c>
      <c r="M542" s="4">
        <v>395.05</v>
      </c>
    </row>
    <row r="543" spans="1:13" x14ac:dyDescent="0.25">
      <c r="A543" s="2">
        <v>1</v>
      </c>
      <c r="B543" s="2">
        <v>33302</v>
      </c>
      <c r="C543" s="2">
        <v>2220301</v>
      </c>
      <c r="D543" s="2" t="str">
        <f t="shared" si="8"/>
        <v>1333022220301</v>
      </c>
      <c r="E543" s="2" t="s">
        <v>78</v>
      </c>
      <c r="F543" s="4">
        <v>2000</v>
      </c>
      <c r="G543" s="4">
        <v>0</v>
      </c>
      <c r="H543" s="4">
        <v>2000</v>
      </c>
      <c r="I543" s="4">
        <v>0</v>
      </c>
      <c r="J543" s="4">
        <v>0</v>
      </c>
      <c r="K543" s="4">
        <v>0</v>
      </c>
      <c r="L543" s="4">
        <v>0</v>
      </c>
      <c r="M543" s="4">
        <v>2000</v>
      </c>
    </row>
    <row r="544" spans="1:13" x14ac:dyDescent="0.25">
      <c r="A544" s="2">
        <v>1</v>
      </c>
      <c r="B544" s="2">
        <v>33302</v>
      </c>
      <c r="C544" s="2">
        <v>2230001</v>
      </c>
      <c r="D544" s="2" t="str">
        <f t="shared" si="8"/>
        <v>1333022230001</v>
      </c>
      <c r="E544" s="2" t="s">
        <v>60</v>
      </c>
      <c r="F544" s="4">
        <v>300</v>
      </c>
      <c r="G544" s="4">
        <v>0</v>
      </c>
      <c r="H544" s="4">
        <v>300</v>
      </c>
      <c r="I544" s="4">
        <v>440</v>
      </c>
      <c r="J544" s="4">
        <v>440</v>
      </c>
      <c r="K544" s="4">
        <v>440</v>
      </c>
      <c r="L544" s="4">
        <v>0</v>
      </c>
      <c r="M544" s="4">
        <v>-140</v>
      </c>
    </row>
    <row r="545" spans="1:13" x14ac:dyDescent="0.25">
      <c r="A545" s="2">
        <v>1</v>
      </c>
      <c r="B545" s="2">
        <v>33302</v>
      </c>
      <c r="C545" s="2">
        <v>2250100</v>
      </c>
      <c r="D545" s="2" t="str">
        <f t="shared" si="8"/>
        <v>1333022250100</v>
      </c>
      <c r="E545" s="2" t="s">
        <v>79</v>
      </c>
      <c r="F545" s="4">
        <v>150</v>
      </c>
      <c r="G545" s="4">
        <v>0</v>
      </c>
      <c r="H545" s="4">
        <v>150</v>
      </c>
      <c r="I545" s="4">
        <v>0</v>
      </c>
      <c r="J545" s="4">
        <v>0</v>
      </c>
      <c r="K545" s="4">
        <v>0</v>
      </c>
      <c r="L545" s="4">
        <v>0</v>
      </c>
      <c r="M545" s="4">
        <v>150</v>
      </c>
    </row>
    <row r="546" spans="1:13" x14ac:dyDescent="0.25">
      <c r="A546" s="2">
        <v>1</v>
      </c>
      <c r="B546" s="2">
        <v>33302</v>
      </c>
      <c r="C546" s="2">
        <v>2260101</v>
      </c>
      <c r="D546" s="2" t="str">
        <f t="shared" si="8"/>
        <v>1333022260101</v>
      </c>
      <c r="E546" s="2" t="s">
        <v>61</v>
      </c>
      <c r="F546" s="4">
        <v>800</v>
      </c>
      <c r="G546" s="4">
        <v>0</v>
      </c>
      <c r="H546" s="4">
        <v>800</v>
      </c>
      <c r="I546" s="4">
        <v>1929.43</v>
      </c>
      <c r="J546" s="4">
        <v>1929.43</v>
      </c>
      <c r="K546" s="4">
        <v>1929.43</v>
      </c>
      <c r="L546" s="4">
        <v>0</v>
      </c>
      <c r="M546" s="4">
        <v>-1129.43</v>
      </c>
    </row>
    <row r="547" spans="1:13" x14ac:dyDescent="0.25">
      <c r="A547" s="2">
        <v>1</v>
      </c>
      <c r="B547" s="2">
        <v>33302</v>
      </c>
      <c r="C547" s="2">
        <v>2260201</v>
      </c>
      <c r="D547" s="2" t="str">
        <f t="shared" si="8"/>
        <v>1333022260201</v>
      </c>
      <c r="E547" s="2" t="s">
        <v>62</v>
      </c>
      <c r="F547" s="4">
        <v>2100</v>
      </c>
      <c r="G547" s="4">
        <v>4000</v>
      </c>
      <c r="H547" s="4">
        <v>6100</v>
      </c>
      <c r="I547" s="4">
        <v>5732.98</v>
      </c>
      <c r="J547" s="4">
        <v>5732.98</v>
      </c>
      <c r="K547" s="4">
        <v>5732.98</v>
      </c>
      <c r="L547" s="4">
        <v>0</v>
      </c>
      <c r="M547" s="4">
        <v>367.02</v>
      </c>
    </row>
    <row r="548" spans="1:13" x14ac:dyDescent="0.25">
      <c r="A548" s="2">
        <v>1</v>
      </c>
      <c r="B548" s="2">
        <v>33302</v>
      </c>
      <c r="C548" s="2">
        <v>2260601</v>
      </c>
      <c r="D548" s="2" t="str">
        <f t="shared" si="8"/>
        <v>1333022260601</v>
      </c>
      <c r="E548" s="2" t="s">
        <v>63</v>
      </c>
      <c r="F548" s="4">
        <v>3000</v>
      </c>
      <c r="G548" s="4">
        <v>0</v>
      </c>
      <c r="H548" s="4">
        <v>3000</v>
      </c>
      <c r="I548" s="4">
        <v>3399.27</v>
      </c>
      <c r="J548" s="4">
        <v>3399.27</v>
      </c>
      <c r="K548" s="4">
        <v>3399.27</v>
      </c>
      <c r="L548" s="4">
        <v>0</v>
      </c>
      <c r="M548" s="4">
        <v>-399.27</v>
      </c>
    </row>
    <row r="549" spans="1:13" x14ac:dyDescent="0.25">
      <c r="A549" s="2">
        <v>1</v>
      </c>
      <c r="B549" s="2">
        <v>33302</v>
      </c>
      <c r="C549" s="2">
        <v>2260603</v>
      </c>
      <c r="D549" s="2" t="str">
        <f t="shared" si="8"/>
        <v>1333022260603</v>
      </c>
      <c r="E549" s="2" t="s">
        <v>80</v>
      </c>
      <c r="F549" s="4">
        <v>7000</v>
      </c>
      <c r="G549" s="4">
        <v>0</v>
      </c>
      <c r="H549" s="4">
        <v>7000</v>
      </c>
      <c r="I549" s="4">
        <v>12820.64</v>
      </c>
      <c r="J549" s="4">
        <v>12820.64</v>
      </c>
      <c r="K549" s="4">
        <v>12820.64</v>
      </c>
      <c r="L549" s="4">
        <v>0</v>
      </c>
      <c r="M549" s="4">
        <v>-5820.64</v>
      </c>
    </row>
    <row r="550" spans="1:13" x14ac:dyDescent="0.25">
      <c r="A550" s="2">
        <v>1</v>
      </c>
      <c r="B550" s="2">
        <v>33302</v>
      </c>
      <c r="C550" s="2">
        <v>2260604</v>
      </c>
      <c r="D550" s="2" t="str">
        <f t="shared" si="8"/>
        <v>1333022260604</v>
      </c>
      <c r="E550" s="2" t="s">
        <v>81</v>
      </c>
      <c r="F550" s="4">
        <v>1000</v>
      </c>
      <c r="G550" s="4">
        <v>0</v>
      </c>
      <c r="H550" s="4">
        <v>1000</v>
      </c>
      <c r="I550" s="4">
        <v>1389.42</v>
      </c>
      <c r="J550" s="4">
        <v>1389.42</v>
      </c>
      <c r="K550" s="4">
        <v>1389.42</v>
      </c>
      <c r="L550" s="4">
        <v>0</v>
      </c>
      <c r="M550" s="4">
        <v>-389.42</v>
      </c>
    </row>
    <row r="551" spans="1:13" x14ac:dyDescent="0.25">
      <c r="A551" s="2">
        <v>1</v>
      </c>
      <c r="B551" s="2">
        <v>33302</v>
      </c>
      <c r="C551" s="2">
        <v>2270101</v>
      </c>
      <c r="D551" s="2" t="str">
        <f t="shared" si="8"/>
        <v>1333022270101</v>
      </c>
      <c r="E551" s="2" t="s">
        <v>66</v>
      </c>
      <c r="F551" s="4">
        <v>19212.89</v>
      </c>
      <c r="G551" s="4">
        <v>0</v>
      </c>
      <c r="H551" s="4">
        <v>19212.89</v>
      </c>
      <c r="I551" s="4">
        <v>24994.04</v>
      </c>
      <c r="J551" s="4">
        <v>20718.099999999999</v>
      </c>
      <c r="K551" s="4">
        <v>20718.099999999999</v>
      </c>
      <c r="L551" s="4">
        <v>0</v>
      </c>
      <c r="M551" s="4">
        <v>-1505.21</v>
      </c>
    </row>
    <row r="552" spans="1:13" x14ac:dyDescent="0.25">
      <c r="A552" s="2">
        <v>1</v>
      </c>
      <c r="B552" s="2">
        <v>33302</v>
      </c>
      <c r="C552" s="2">
        <v>2270600</v>
      </c>
      <c r="D552" s="2" t="str">
        <f t="shared" si="8"/>
        <v>1333022270600</v>
      </c>
      <c r="E552" s="2" t="s">
        <v>67</v>
      </c>
      <c r="F552" s="4">
        <v>7000</v>
      </c>
      <c r="G552" s="4">
        <v>0</v>
      </c>
      <c r="H552" s="4">
        <v>7000</v>
      </c>
      <c r="I552" s="4">
        <v>8685.0499999999993</v>
      </c>
      <c r="J552" s="4">
        <v>8685.0499999999993</v>
      </c>
      <c r="K552" s="4">
        <v>8685.0499999999993</v>
      </c>
      <c r="L552" s="4">
        <v>0</v>
      </c>
      <c r="M552" s="4">
        <v>-1685.05</v>
      </c>
    </row>
    <row r="553" spans="1:13" x14ac:dyDescent="0.25">
      <c r="A553" s="2">
        <v>1</v>
      </c>
      <c r="B553" s="2">
        <v>33302</v>
      </c>
      <c r="C553" s="2">
        <v>2270602</v>
      </c>
      <c r="D553" s="2" t="str">
        <f t="shared" si="8"/>
        <v>1333022270602</v>
      </c>
      <c r="E553" s="2" t="s">
        <v>82</v>
      </c>
      <c r="F553" s="4">
        <v>15000</v>
      </c>
      <c r="G553" s="4">
        <v>0</v>
      </c>
      <c r="H553" s="4">
        <v>15000</v>
      </c>
      <c r="I553" s="4">
        <v>17545</v>
      </c>
      <c r="J553" s="4">
        <v>17545</v>
      </c>
      <c r="K553" s="4">
        <v>17545</v>
      </c>
      <c r="L553" s="4">
        <v>0</v>
      </c>
      <c r="M553" s="4">
        <v>-2545</v>
      </c>
    </row>
    <row r="554" spans="1:13" x14ac:dyDescent="0.25">
      <c r="A554" s="2">
        <v>1</v>
      </c>
      <c r="B554" s="2">
        <v>33302</v>
      </c>
      <c r="C554" s="2">
        <v>2270607</v>
      </c>
      <c r="D554" s="2" t="str">
        <f t="shared" si="8"/>
        <v>1333022270607</v>
      </c>
      <c r="E554" s="2" t="s">
        <v>83</v>
      </c>
      <c r="F554" s="4">
        <v>5000</v>
      </c>
      <c r="G554" s="4">
        <v>10194.81</v>
      </c>
      <c r="H554" s="4">
        <v>15194.81</v>
      </c>
      <c r="I554" s="4">
        <v>17150.54</v>
      </c>
      <c r="J554" s="4">
        <v>17150.54</v>
      </c>
      <c r="K554" s="4">
        <v>17150.54</v>
      </c>
      <c r="L554" s="4">
        <v>0</v>
      </c>
      <c r="M554" s="4">
        <v>-1955.73</v>
      </c>
    </row>
    <row r="555" spans="1:13" x14ac:dyDescent="0.25">
      <c r="A555" s="2">
        <v>1</v>
      </c>
      <c r="B555" s="2">
        <v>33302</v>
      </c>
      <c r="C555" s="2">
        <v>2279936</v>
      </c>
      <c r="D555" s="2" t="str">
        <f t="shared" si="8"/>
        <v>1333022279936</v>
      </c>
      <c r="E555" s="2" t="s">
        <v>70</v>
      </c>
      <c r="F555" s="4">
        <v>5000</v>
      </c>
      <c r="G555" s="4">
        <v>0</v>
      </c>
      <c r="H555" s="4">
        <v>5000</v>
      </c>
      <c r="I555" s="4">
        <v>3041.94</v>
      </c>
      <c r="J555" s="4">
        <v>3041.94</v>
      </c>
      <c r="K555" s="4">
        <v>3041.94</v>
      </c>
      <c r="L555" s="4">
        <v>0</v>
      </c>
      <c r="M555" s="4">
        <v>1958.06</v>
      </c>
    </row>
    <row r="556" spans="1:13" x14ac:dyDescent="0.25">
      <c r="A556" s="2">
        <v>1</v>
      </c>
      <c r="B556" s="2">
        <v>33302</v>
      </c>
      <c r="C556" s="2">
        <v>2279940</v>
      </c>
      <c r="D556" s="2" t="str">
        <f t="shared" si="8"/>
        <v>1333022279940</v>
      </c>
      <c r="E556" s="2" t="s">
        <v>41</v>
      </c>
      <c r="F556" s="4">
        <v>860</v>
      </c>
      <c r="G556" s="4">
        <v>0</v>
      </c>
      <c r="H556" s="4">
        <v>860</v>
      </c>
      <c r="I556" s="4">
        <v>626.51</v>
      </c>
      <c r="J556" s="4">
        <v>626.51</v>
      </c>
      <c r="K556" s="4">
        <v>626.51</v>
      </c>
      <c r="L556" s="4">
        <v>0</v>
      </c>
      <c r="M556" s="4">
        <v>233.49</v>
      </c>
    </row>
    <row r="557" spans="1:13" x14ac:dyDescent="0.25">
      <c r="A557" s="2">
        <v>1</v>
      </c>
      <c r="B557" s="2">
        <v>33302</v>
      </c>
      <c r="C557" s="2">
        <v>2302000</v>
      </c>
      <c r="D557" s="2" t="str">
        <f t="shared" si="8"/>
        <v>1333022302000</v>
      </c>
      <c r="E557" s="2" t="s">
        <v>72</v>
      </c>
      <c r="F557" s="4">
        <v>50</v>
      </c>
      <c r="G557" s="4">
        <v>0</v>
      </c>
      <c r="H557" s="4">
        <v>50</v>
      </c>
      <c r="I557" s="4">
        <v>117.09</v>
      </c>
      <c r="J557" s="4">
        <v>117.09</v>
      </c>
      <c r="K557" s="4">
        <v>117.09</v>
      </c>
      <c r="L557" s="4">
        <v>0</v>
      </c>
      <c r="M557" s="4">
        <v>-67.09</v>
      </c>
    </row>
    <row r="558" spans="1:13" x14ac:dyDescent="0.25">
      <c r="A558" s="2">
        <v>1</v>
      </c>
      <c r="B558" s="2">
        <v>33302</v>
      </c>
      <c r="C558" s="2">
        <v>2312000</v>
      </c>
      <c r="D558" s="2" t="str">
        <f t="shared" si="8"/>
        <v>1333022312000</v>
      </c>
      <c r="E558" s="2" t="s">
        <v>73</v>
      </c>
      <c r="F558" s="4">
        <v>300</v>
      </c>
      <c r="G558" s="4">
        <v>0</v>
      </c>
      <c r="H558" s="4">
        <v>300</v>
      </c>
      <c r="I558" s="4">
        <v>849.9</v>
      </c>
      <c r="J558" s="4">
        <v>849.9</v>
      </c>
      <c r="K558" s="4">
        <v>849.9</v>
      </c>
      <c r="L558" s="4">
        <v>0</v>
      </c>
      <c r="M558" s="4">
        <v>-549.9</v>
      </c>
    </row>
    <row r="559" spans="1:13" x14ac:dyDescent="0.25">
      <c r="A559" s="2">
        <v>1</v>
      </c>
      <c r="B559" s="2">
        <v>33302</v>
      </c>
      <c r="C559" s="2">
        <v>2400000</v>
      </c>
      <c r="D559" s="2" t="str">
        <f t="shared" si="8"/>
        <v>1333022400000</v>
      </c>
      <c r="E559" s="2" t="s">
        <v>84</v>
      </c>
      <c r="F559" s="4">
        <v>9000</v>
      </c>
      <c r="G559" s="4">
        <v>0</v>
      </c>
      <c r="H559" s="4">
        <v>9000</v>
      </c>
      <c r="I559" s="4">
        <v>5607.76</v>
      </c>
      <c r="J559" s="4">
        <v>2000</v>
      </c>
      <c r="K559" s="4">
        <v>2000</v>
      </c>
      <c r="L559" s="4">
        <v>0</v>
      </c>
      <c r="M559" s="4">
        <v>7000</v>
      </c>
    </row>
    <row r="560" spans="1:13" x14ac:dyDescent="0.25">
      <c r="A560" s="2">
        <v>1</v>
      </c>
      <c r="B560" s="2">
        <v>33302</v>
      </c>
      <c r="C560" s="2">
        <v>2400001</v>
      </c>
      <c r="D560" s="2" t="str">
        <f t="shared" si="8"/>
        <v>1333022400001</v>
      </c>
      <c r="E560" s="2" t="s">
        <v>85</v>
      </c>
      <c r="F560" s="4">
        <v>11949.69</v>
      </c>
      <c r="G560" s="4">
        <v>0</v>
      </c>
      <c r="H560" s="4">
        <v>11949.69</v>
      </c>
      <c r="I560" s="4">
        <v>8302.41</v>
      </c>
      <c r="J560" s="4">
        <v>8302.41</v>
      </c>
      <c r="K560" s="4">
        <v>8302.41</v>
      </c>
      <c r="L560" s="4">
        <v>0</v>
      </c>
      <c r="M560" s="4">
        <v>3647.28</v>
      </c>
    </row>
    <row r="561" spans="1:13" x14ac:dyDescent="0.25">
      <c r="A561" s="2">
        <v>1</v>
      </c>
      <c r="B561" s="2">
        <v>33302</v>
      </c>
      <c r="C561" s="2">
        <v>6250000</v>
      </c>
      <c r="D561" s="2" t="str">
        <f t="shared" si="8"/>
        <v>1333026250000</v>
      </c>
      <c r="E561" s="2" t="s">
        <v>86</v>
      </c>
      <c r="F561" s="4">
        <v>0</v>
      </c>
      <c r="G561" s="4">
        <v>8500</v>
      </c>
      <c r="H561" s="4">
        <v>8500</v>
      </c>
      <c r="I561" s="4">
        <v>1718.2</v>
      </c>
      <c r="J561" s="4">
        <v>0</v>
      </c>
      <c r="K561" s="4">
        <v>0</v>
      </c>
      <c r="L561" s="4">
        <v>0</v>
      </c>
      <c r="M561" s="4">
        <v>8500</v>
      </c>
    </row>
    <row r="562" spans="1:13" x14ac:dyDescent="0.25">
      <c r="A562" s="2">
        <v>1</v>
      </c>
      <c r="B562" s="2">
        <v>33302</v>
      </c>
      <c r="C562" s="2">
        <v>6330001</v>
      </c>
      <c r="D562" s="2" t="str">
        <f t="shared" si="8"/>
        <v>1333026330001</v>
      </c>
      <c r="E562" s="2" t="s">
        <v>87</v>
      </c>
      <c r="F562" s="4">
        <v>5000</v>
      </c>
      <c r="G562" s="4">
        <v>5700</v>
      </c>
      <c r="H562" s="4">
        <v>10700</v>
      </c>
      <c r="I562" s="4">
        <v>17068.169999999998</v>
      </c>
      <c r="J562" s="4">
        <v>16878.68</v>
      </c>
      <c r="K562" s="4">
        <v>16878.68</v>
      </c>
      <c r="L562" s="4">
        <v>0</v>
      </c>
      <c r="M562" s="4">
        <v>-6178.68</v>
      </c>
    </row>
    <row r="563" spans="1:13" x14ac:dyDescent="0.25">
      <c r="A563" s="2">
        <v>1</v>
      </c>
      <c r="B563" s="2">
        <v>33302</v>
      </c>
      <c r="C563" s="2">
        <v>6890000</v>
      </c>
      <c r="D563" s="2" t="str">
        <f t="shared" si="8"/>
        <v>1333026890000</v>
      </c>
      <c r="E563" s="2" t="s">
        <v>88</v>
      </c>
      <c r="F563" s="4">
        <v>1500</v>
      </c>
      <c r="G563" s="4">
        <v>0</v>
      </c>
      <c r="H563" s="4">
        <v>1500</v>
      </c>
      <c r="I563" s="4">
        <v>4100</v>
      </c>
      <c r="J563" s="4">
        <v>4100</v>
      </c>
      <c r="K563" s="4">
        <v>4100</v>
      </c>
      <c r="L563" s="4">
        <v>0</v>
      </c>
      <c r="M563" s="4">
        <v>-2600</v>
      </c>
    </row>
    <row r="564" spans="1:13" x14ac:dyDescent="0.25">
      <c r="A564" s="2">
        <v>1</v>
      </c>
      <c r="B564" s="2">
        <v>33302</v>
      </c>
      <c r="C564" s="2">
        <v>6890002</v>
      </c>
      <c r="D564" s="2" t="str">
        <f t="shared" si="8"/>
        <v>1333026890002</v>
      </c>
      <c r="E564" s="2" t="s">
        <v>89</v>
      </c>
      <c r="F564" s="4">
        <v>0</v>
      </c>
      <c r="G564" s="4">
        <v>0</v>
      </c>
      <c r="H564" s="4">
        <v>0</v>
      </c>
      <c r="I564" s="4">
        <v>2100</v>
      </c>
      <c r="J564" s="4">
        <v>0</v>
      </c>
      <c r="K564" s="4">
        <v>0</v>
      </c>
      <c r="L564" s="4">
        <v>0</v>
      </c>
      <c r="M564" s="4">
        <v>0</v>
      </c>
    </row>
    <row r="565" spans="1:13" x14ac:dyDescent="0.25">
      <c r="A565" s="2">
        <v>1</v>
      </c>
      <c r="B565" s="2">
        <v>33401</v>
      </c>
      <c r="C565" s="2">
        <v>1300001</v>
      </c>
      <c r="D565" s="2" t="str">
        <f t="shared" si="8"/>
        <v>1334011300001</v>
      </c>
      <c r="E565" s="2" t="s">
        <v>18</v>
      </c>
      <c r="F565" s="4">
        <v>21104.5</v>
      </c>
      <c r="G565" s="4">
        <v>0</v>
      </c>
      <c r="H565" s="4">
        <v>21104.5</v>
      </c>
      <c r="I565" s="4">
        <v>11538.76</v>
      </c>
      <c r="J565" s="4">
        <v>11538.76</v>
      </c>
      <c r="K565" s="4">
        <v>11538.76</v>
      </c>
      <c r="L565" s="4">
        <v>0</v>
      </c>
      <c r="M565" s="4">
        <v>9565.74</v>
      </c>
    </row>
    <row r="566" spans="1:13" x14ac:dyDescent="0.25">
      <c r="A566" s="2">
        <v>1</v>
      </c>
      <c r="B566" s="2">
        <v>33401</v>
      </c>
      <c r="C566" s="2">
        <v>1300002</v>
      </c>
      <c r="D566" s="2" t="str">
        <f t="shared" si="8"/>
        <v>1334011300002</v>
      </c>
      <c r="E566" s="2" t="s">
        <v>19</v>
      </c>
      <c r="F566" s="4">
        <v>3088.3</v>
      </c>
      <c r="G566" s="4">
        <v>0</v>
      </c>
      <c r="H566" s="4">
        <v>3088.3</v>
      </c>
      <c r="I566" s="4">
        <v>2533.3200000000002</v>
      </c>
      <c r="J566" s="4">
        <v>2533.3200000000002</v>
      </c>
      <c r="K566" s="4">
        <v>2533.3200000000002</v>
      </c>
      <c r="L566" s="4">
        <v>0</v>
      </c>
      <c r="M566" s="4">
        <v>554.98</v>
      </c>
    </row>
    <row r="567" spans="1:13" x14ac:dyDescent="0.25">
      <c r="A567" s="2">
        <v>1</v>
      </c>
      <c r="B567" s="2">
        <v>33401</v>
      </c>
      <c r="C567" s="2">
        <v>1300101</v>
      </c>
      <c r="D567" s="2" t="str">
        <f t="shared" si="8"/>
        <v>1334011300101</v>
      </c>
      <c r="E567" s="2" t="s">
        <v>20</v>
      </c>
      <c r="F567" s="4">
        <v>200</v>
      </c>
      <c r="G567" s="4">
        <v>0</v>
      </c>
      <c r="H567" s="4">
        <v>200</v>
      </c>
      <c r="I567" s="4">
        <v>159.74</v>
      </c>
      <c r="J567" s="4">
        <v>159.74</v>
      </c>
      <c r="K567" s="4">
        <v>159.74</v>
      </c>
      <c r="L567" s="4">
        <v>0</v>
      </c>
      <c r="M567" s="4">
        <v>40.26</v>
      </c>
    </row>
    <row r="568" spans="1:13" x14ac:dyDescent="0.25">
      <c r="A568" s="2">
        <v>1</v>
      </c>
      <c r="B568" s="2">
        <v>33401</v>
      </c>
      <c r="C568" s="2">
        <v>1300201</v>
      </c>
      <c r="D568" s="2" t="str">
        <f t="shared" si="8"/>
        <v>1334011300201</v>
      </c>
      <c r="E568" s="2" t="s">
        <v>21</v>
      </c>
      <c r="F568" s="4">
        <v>12779.2</v>
      </c>
      <c r="G568" s="4">
        <v>0</v>
      </c>
      <c r="H568" s="4">
        <v>12779.2</v>
      </c>
      <c r="I568" s="4">
        <v>6452.18</v>
      </c>
      <c r="J568" s="4">
        <v>6452.18</v>
      </c>
      <c r="K568" s="4">
        <v>6452.18</v>
      </c>
      <c r="L568" s="4">
        <v>0</v>
      </c>
      <c r="M568" s="4">
        <v>6327.02</v>
      </c>
    </row>
    <row r="569" spans="1:13" x14ac:dyDescent="0.25">
      <c r="A569" s="2">
        <v>1</v>
      </c>
      <c r="B569" s="2">
        <v>33401</v>
      </c>
      <c r="C569" s="2">
        <v>1300202</v>
      </c>
      <c r="D569" s="2" t="str">
        <f t="shared" si="8"/>
        <v>1334011300202</v>
      </c>
      <c r="E569" s="2" t="s">
        <v>22</v>
      </c>
      <c r="F569" s="4">
        <v>23698.04</v>
      </c>
      <c r="G569" s="4">
        <v>0</v>
      </c>
      <c r="H569" s="4">
        <v>23698.04</v>
      </c>
      <c r="I569" s="4">
        <v>13333.72</v>
      </c>
      <c r="J569" s="4">
        <v>13333.72</v>
      </c>
      <c r="K569" s="4">
        <v>13333.72</v>
      </c>
      <c r="L569" s="4">
        <v>0</v>
      </c>
      <c r="M569" s="4">
        <v>10364.32</v>
      </c>
    </row>
    <row r="570" spans="1:13" x14ac:dyDescent="0.25">
      <c r="A570" s="2">
        <v>1</v>
      </c>
      <c r="B570" s="2">
        <v>33401</v>
      </c>
      <c r="C570" s="2">
        <v>1310001</v>
      </c>
      <c r="D570" s="2" t="str">
        <f t="shared" si="8"/>
        <v>1334011310001</v>
      </c>
      <c r="E570" s="2" t="s">
        <v>23</v>
      </c>
      <c r="F570" s="4">
        <v>0</v>
      </c>
      <c r="G570" s="4">
        <v>0</v>
      </c>
      <c r="H570" s="4">
        <v>0</v>
      </c>
      <c r="I570" s="4">
        <v>9090.64</v>
      </c>
      <c r="J570" s="4">
        <v>9090.64</v>
      </c>
      <c r="K570" s="4">
        <v>9090.64</v>
      </c>
      <c r="L570" s="4">
        <v>0</v>
      </c>
      <c r="M570" s="4">
        <v>-9090.64</v>
      </c>
    </row>
    <row r="571" spans="1:13" x14ac:dyDescent="0.25">
      <c r="A571" s="2">
        <v>1</v>
      </c>
      <c r="B571" s="2">
        <v>33401</v>
      </c>
      <c r="C571" s="2">
        <v>1310002</v>
      </c>
      <c r="D571" s="2" t="str">
        <f t="shared" si="8"/>
        <v>1334011310002</v>
      </c>
      <c r="E571" s="2" t="s">
        <v>24</v>
      </c>
      <c r="F571" s="4">
        <v>0</v>
      </c>
      <c r="G571" s="4">
        <v>0</v>
      </c>
      <c r="H571" s="4">
        <v>0</v>
      </c>
      <c r="I571" s="4">
        <v>544.15</v>
      </c>
      <c r="J571" s="4">
        <v>544.15</v>
      </c>
      <c r="K571" s="4">
        <v>544.15</v>
      </c>
      <c r="L571" s="4">
        <v>0</v>
      </c>
      <c r="M571" s="4">
        <v>-544.15</v>
      </c>
    </row>
    <row r="572" spans="1:13" x14ac:dyDescent="0.25">
      <c r="A572" s="2">
        <v>1</v>
      </c>
      <c r="B572" s="2">
        <v>33401</v>
      </c>
      <c r="C572" s="2">
        <v>1310003</v>
      </c>
      <c r="D572" s="2" t="str">
        <f t="shared" si="8"/>
        <v>1334011310003</v>
      </c>
      <c r="E572" s="2" t="s">
        <v>25</v>
      </c>
      <c r="F572" s="4">
        <v>0</v>
      </c>
      <c r="G572" s="4">
        <v>0</v>
      </c>
      <c r="H572" s="4">
        <v>0</v>
      </c>
      <c r="I572" s="4">
        <v>5996.43</v>
      </c>
      <c r="J572" s="4">
        <v>5996.43</v>
      </c>
      <c r="K572" s="4">
        <v>5996.43</v>
      </c>
      <c r="L572" s="4">
        <v>0</v>
      </c>
      <c r="M572" s="4">
        <v>-5996.43</v>
      </c>
    </row>
    <row r="573" spans="1:13" x14ac:dyDescent="0.25">
      <c r="A573" s="2">
        <v>1</v>
      </c>
      <c r="B573" s="2">
        <v>33401</v>
      </c>
      <c r="C573" s="2">
        <v>1310004</v>
      </c>
      <c r="D573" s="2" t="str">
        <f t="shared" si="8"/>
        <v>1334011310004</v>
      </c>
      <c r="E573" s="2" t="s">
        <v>26</v>
      </c>
      <c r="F573" s="4">
        <v>0</v>
      </c>
      <c r="G573" s="4">
        <v>0</v>
      </c>
      <c r="H573" s="4">
        <v>0</v>
      </c>
      <c r="I573" s="4">
        <v>9467.01</v>
      </c>
      <c r="J573" s="4">
        <v>9467.01</v>
      </c>
      <c r="K573" s="4">
        <v>9467.01</v>
      </c>
      <c r="L573" s="4">
        <v>0</v>
      </c>
      <c r="M573" s="4">
        <v>-9467.01</v>
      </c>
    </row>
    <row r="574" spans="1:13" x14ac:dyDescent="0.25">
      <c r="A574" s="2">
        <v>1</v>
      </c>
      <c r="B574" s="2">
        <v>33401</v>
      </c>
      <c r="C574" s="2">
        <v>1500002</v>
      </c>
      <c r="D574" s="2" t="str">
        <f t="shared" si="8"/>
        <v>1334011500002</v>
      </c>
      <c r="E574" s="2" t="s">
        <v>29</v>
      </c>
      <c r="F574" s="4">
        <v>0</v>
      </c>
      <c r="G574" s="4">
        <v>497.79</v>
      </c>
      <c r="H574" s="4">
        <v>497.79</v>
      </c>
      <c r="I574" s="4">
        <v>1121.72</v>
      </c>
      <c r="J574" s="4">
        <v>1121.72</v>
      </c>
      <c r="K574" s="4">
        <v>1121.72</v>
      </c>
      <c r="L574" s="4">
        <v>0</v>
      </c>
      <c r="M574" s="4">
        <v>-623.92999999999995</v>
      </c>
    </row>
    <row r="575" spans="1:13" x14ac:dyDescent="0.25">
      <c r="A575" s="2">
        <v>1</v>
      </c>
      <c r="B575" s="2">
        <v>33401</v>
      </c>
      <c r="C575" s="2">
        <v>1500003</v>
      </c>
      <c r="D575" s="2" t="str">
        <f t="shared" si="8"/>
        <v>1334011500003</v>
      </c>
      <c r="E575" s="2" t="s">
        <v>30</v>
      </c>
      <c r="F575" s="4">
        <v>0</v>
      </c>
      <c r="G575" s="4">
        <v>0</v>
      </c>
      <c r="H575" s="4">
        <v>0</v>
      </c>
      <c r="I575" s="4">
        <v>2269.63</v>
      </c>
      <c r="J575" s="4">
        <v>2269.63</v>
      </c>
      <c r="K575" s="4">
        <v>2269.63</v>
      </c>
      <c r="L575" s="4">
        <v>0</v>
      </c>
      <c r="M575" s="4">
        <v>-2269.63</v>
      </c>
    </row>
    <row r="576" spans="1:13" x14ac:dyDescent="0.25">
      <c r="A576" s="2">
        <v>1</v>
      </c>
      <c r="B576" s="2">
        <v>33401</v>
      </c>
      <c r="C576" s="2">
        <v>1510002</v>
      </c>
      <c r="D576" s="2" t="str">
        <f t="shared" si="8"/>
        <v>1334011510002</v>
      </c>
      <c r="E576" s="2" t="s">
        <v>32</v>
      </c>
      <c r="F576" s="4">
        <v>200</v>
      </c>
      <c r="G576" s="4">
        <v>0</v>
      </c>
      <c r="H576" s="4">
        <v>200</v>
      </c>
      <c r="I576" s="4">
        <v>2190.27</v>
      </c>
      <c r="J576" s="4">
        <v>2190.27</v>
      </c>
      <c r="K576" s="4">
        <v>2190.27</v>
      </c>
      <c r="L576" s="4">
        <v>0</v>
      </c>
      <c r="M576" s="4">
        <v>-1990.27</v>
      </c>
    </row>
    <row r="577" spans="1:13" x14ac:dyDescent="0.25">
      <c r="A577" s="2">
        <v>1</v>
      </c>
      <c r="B577" s="2">
        <v>33401</v>
      </c>
      <c r="C577" s="2">
        <v>1600001</v>
      </c>
      <c r="D577" s="2" t="str">
        <f t="shared" si="8"/>
        <v>1334011600001</v>
      </c>
      <c r="E577" s="2" t="s">
        <v>33</v>
      </c>
      <c r="F577" s="4">
        <v>19143.96</v>
      </c>
      <c r="G577" s="4">
        <v>0</v>
      </c>
      <c r="H577" s="4">
        <v>19143.96</v>
      </c>
      <c r="I577" s="4">
        <v>21548.18</v>
      </c>
      <c r="J577" s="4">
        <v>21548.18</v>
      </c>
      <c r="K577" s="4">
        <v>21548.18</v>
      </c>
      <c r="L577" s="4">
        <v>0</v>
      </c>
      <c r="M577" s="4">
        <v>-2404.2199999999998</v>
      </c>
    </row>
    <row r="578" spans="1:13" x14ac:dyDescent="0.25">
      <c r="A578" s="2">
        <v>1</v>
      </c>
      <c r="B578" s="2">
        <v>33401</v>
      </c>
      <c r="C578" s="2">
        <v>2220001</v>
      </c>
      <c r="D578" s="2" t="str">
        <f t="shared" si="8"/>
        <v>1334012220001</v>
      </c>
      <c r="E578" s="2" t="s">
        <v>39</v>
      </c>
      <c r="F578" s="4">
        <v>1900</v>
      </c>
      <c r="G578" s="4">
        <v>0</v>
      </c>
      <c r="H578" s="4">
        <v>1900</v>
      </c>
      <c r="I578" s="4">
        <v>1200</v>
      </c>
      <c r="J578" s="4">
        <v>605.05999999999995</v>
      </c>
      <c r="K578" s="4">
        <v>605.05999999999995</v>
      </c>
      <c r="L578" s="4">
        <v>0</v>
      </c>
      <c r="M578" s="4">
        <v>1294.94</v>
      </c>
    </row>
    <row r="579" spans="1:13" x14ac:dyDescent="0.25">
      <c r="A579" s="2">
        <v>1</v>
      </c>
      <c r="B579" s="2">
        <v>33402</v>
      </c>
      <c r="C579" s="2">
        <v>1300101</v>
      </c>
      <c r="D579" s="2" t="str">
        <f t="shared" ref="D579:D642" si="9">_xlfn.CONCAT(A579,B579,C579)</f>
        <v>1334021300101</v>
      </c>
      <c r="E579" s="2" t="s">
        <v>20</v>
      </c>
      <c r="F579" s="4">
        <v>0</v>
      </c>
      <c r="G579" s="4">
        <v>0</v>
      </c>
      <c r="H579" s="4">
        <v>0</v>
      </c>
      <c r="I579" s="4">
        <v>5075.3599999999997</v>
      </c>
      <c r="J579" s="4">
        <v>5075.3599999999997</v>
      </c>
      <c r="K579" s="4">
        <v>5075.3599999999997</v>
      </c>
      <c r="L579" s="4">
        <v>0</v>
      </c>
      <c r="M579" s="4">
        <v>-5075.3599999999997</v>
      </c>
    </row>
    <row r="580" spans="1:13" x14ac:dyDescent="0.25">
      <c r="A580" s="2">
        <v>1</v>
      </c>
      <c r="B580" s="2">
        <v>33402</v>
      </c>
      <c r="C580" s="2">
        <v>1510001</v>
      </c>
      <c r="D580" s="2" t="str">
        <f t="shared" si="9"/>
        <v>1334021510001</v>
      </c>
      <c r="E580" s="2" t="s">
        <v>31</v>
      </c>
      <c r="F580" s="4">
        <v>0</v>
      </c>
      <c r="G580" s="4">
        <v>0</v>
      </c>
      <c r="H580" s="4">
        <v>0</v>
      </c>
      <c r="I580" s="4">
        <v>14374.6</v>
      </c>
      <c r="J580" s="4">
        <v>14374.6</v>
      </c>
      <c r="K580" s="4">
        <v>14374.6</v>
      </c>
      <c r="L580" s="4">
        <v>0</v>
      </c>
      <c r="M580" s="4">
        <v>-14374.6</v>
      </c>
    </row>
    <row r="581" spans="1:13" x14ac:dyDescent="0.25">
      <c r="A581" s="2">
        <v>1</v>
      </c>
      <c r="B581" s="2">
        <v>33402</v>
      </c>
      <c r="C581" s="2">
        <v>1510002</v>
      </c>
      <c r="D581" s="2" t="str">
        <f t="shared" si="9"/>
        <v>1334021510002</v>
      </c>
      <c r="E581" s="2" t="s">
        <v>32</v>
      </c>
      <c r="F581" s="4">
        <v>11500</v>
      </c>
      <c r="G581" s="4">
        <v>0</v>
      </c>
      <c r="H581" s="4">
        <v>11500</v>
      </c>
      <c r="I581" s="4">
        <v>5860.16</v>
      </c>
      <c r="J581" s="4">
        <v>5860.16</v>
      </c>
      <c r="K581" s="4">
        <v>5860.16</v>
      </c>
      <c r="L581" s="4">
        <v>0</v>
      </c>
      <c r="M581" s="4">
        <v>5639.84</v>
      </c>
    </row>
    <row r="582" spans="1:13" x14ac:dyDescent="0.25">
      <c r="A582" s="2">
        <v>1</v>
      </c>
      <c r="B582" s="2">
        <v>33403</v>
      </c>
      <c r="C582" s="2">
        <v>2260600</v>
      </c>
      <c r="D582" s="2" t="str">
        <f t="shared" si="9"/>
        <v>1334032260600</v>
      </c>
      <c r="E582" s="2" t="s">
        <v>90</v>
      </c>
      <c r="F582" s="4">
        <v>2000</v>
      </c>
      <c r="G582" s="4">
        <v>0</v>
      </c>
      <c r="H582" s="4">
        <v>2000</v>
      </c>
      <c r="I582" s="4">
        <v>0</v>
      </c>
      <c r="J582" s="4">
        <v>0</v>
      </c>
      <c r="K582" s="4">
        <v>0</v>
      </c>
      <c r="L582" s="4">
        <v>0</v>
      </c>
      <c r="M582" s="4">
        <v>2000</v>
      </c>
    </row>
    <row r="583" spans="1:13" x14ac:dyDescent="0.25">
      <c r="A583" s="2">
        <v>1</v>
      </c>
      <c r="B583" s="2">
        <v>33403</v>
      </c>
      <c r="C583" s="2">
        <v>2260900</v>
      </c>
      <c r="D583" s="2" t="str">
        <f t="shared" si="9"/>
        <v>1334032260900</v>
      </c>
      <c r="E583" s="2" t="s">
        <v>91</v>
      </c>
      <c r="F583" s="4">
        <v>3000</v>
      </c>
      <c r="G583" s="4">
        <v>0</v>
      </c>
      <c r="H583" s="4">
        <v>3000</v>
      </c>
      <c r="I583" s="4">
        <v>2200</v>
      </c>
      <c r="J583" s="4">
        <v>2200</v>
      </c>
      <c r="K583" s="4">
        <v>2200</v>
      </c>
      <c r="L583" s="4">
        <v>0</v>
      </c>
      <c r="M583" s="4">
        <v>800</v>
      </c>
    </row>
    <row r="584" spans="1:13" x14ac:dyDescent="0.25">
      <c r="A584" s="2">
        <v>1</v>
      </c>
      <c r="B584" s="2">
        <v>33403</v>
      </c>
      <c r="C584" s="2">
        <v>2269900</v>
      </c>
      <c r="D584" s="2" t="str">
        <f t="shared" si="9"/>
        <v>1334032269900</v>
      </c>
      <c r="E584" s="2" t="s">
        <v>65</v>
      </c>
      <c r="F584" s="4">
        <v>1000</v>
      </c>
      <c r="G584" s="4">
        <v>0</v>
      </c>
      <c r="H584" s="4">
        <v>1000</v>
      </c>
      <c r="I584" s="4">
        <v>0</v>
      </c>
      <c r="J584" s="4">
        <v>0</v>
      </c>
      <c r="K584" s="4">
        <v>0</v>
      </c>
      <c r="L584" s="4">
        <v>0</v>
      </c>
      <c r="M584" s="4">
        <v>1000</v>
      </c>
    </row>
    <row r="585" spans="1:13" x14ac:dyDescent="0.25">
      <c r="A585" s="2">
        <v>1</v>
      </c>
      <c r="B585" s="2">
        <v>33700</v>
      </c>
      <c r="C585" s="2">
        <v>1300001</v>
      </c>
      <c r="D585" s="2" t="str">
        <f t="shared" si="9"/>
        <v>1337001300001</v>
      </c>
      <c r="E585" s="2" t="s">
        <v>18</v>
      </c>
      <c r="F585" s="4">
        <v>9681.7099999999991</v>
      </c>
      <c r="G585" s="4">
        <v>0</v>
      </c>
      <c r="H585" s="4">
        <v>9681.7099999999991</v>
      </c>
      <c r="I585" s="4">
        <v>0</v>
      </c>
      <c r="J585" s="4">
        <v>0</v>
      </c>
      <c r="K585" s="4">
        <v>0</v>
      </c>
      <c r="L585" s="4">
        <v>0</v>
      </c>
      <c r="M585" s="4">
        <v>9681.7099999999991</v>
      </c>
    </row>
    <row r="586" spans="1:13" x14ac:dyDescent="0.25">
      <c r="A586" s="2">
        <v>1</v>
      </c>
      <c r="B586" s="2">
        <v>33700</v>
      </c>
      <c r="C586" s="2">
        <v>1300201</v>
      </c>
      <c r="D586" s="2" t="str">
        <f t="shared" si="9"/>
        <v>1337001300201</v>
      </c>
      <c r="E586" s="2" t="s">
        <v>21</v>
      </c>
      <c r="F586" s="4">
        <v>5663.42</v>
      </c>
      <c r="G586" s="4">
        <v>0</v>
      </c>
      <c r="H586" s="4">
        <v>5663.42</v>
      </c>
      <c r="I586" s="4">
        <v>0</v>
      </c>
      <c r="J586" s="4">
        <v>0</v>
      </c>
      <c r="K586" s="4">
        <v>0</v>
      </c>
      <c r="L586" s="4">
        <v>0</v>
      </c>
      <c r="M586" s="4">
        <v>5663.42</v>
      </c>
    </row>
    <row r="587" spans="1:13" x14ac:dyDescent="0.25">
      <c r="A587" s="2">
        <v>1</v>
      </c>
      <c r="B587" s="2">
        <v>33700</v>
      </c>
      <c r="C587" s="2">
        <v>1300202</v>
      </c>
      <c r="D587" s="2" t="str">
        <f t="shared" si="9"/>
        <v>1337001300202</v>
      </c>
      <c r="E587" s="2" t="s">
        <v>22</v>
      </c>
      <c r="F587" s="4">
        <v>7845.32</v>
      </c>
      <c r="G587" s="4">
        <v>0</v>
      </c>
      <c r="H587" s="4">
        <v>7845.32</v>
      </c>
      <c r="I587" s="4">
        <v>0</v>
      </c>
      <c r="J587" s="4">
        <v>0</v>
      </c>
      <c r="K587" s="4">
        <v>0</v>
      </c>
      <c r="L587" s="4">
        <v>0</v>
      </c>
      <c r="M587" s="4">
        <v>7845.32</v>
      </c>
    </row>
    <row r="588" spans="1:13" x14ac:dyDescent="0.25">
      <c r="A588" s="2">
        <v>1</v>
      </c>
      <c r="B588" s="2">
        <v>33700</v>
      </c>
      <c r="C588" s="2">
        <v>1310001</v>
      </c>
      <c r="D588" s="2" t="str">
        <f t="shared" si="9"/>
        <v>1337001310001</v>
      </c>
      <c r="E588" s="2" t="s">
        <v>23</v>
      </c>
      <c r="F588" s="4">
        <v>0</v>
      </c>
      <c r="G588" s="4">
        <v>0</v>
      </c>
      <c r="H588" s="4">
        <v>0</v>
      </c>
      <c r="I588" s="4">
        <v>9780.5400000000009</v>
      </c>
      <c r="J588" s="4">
        <v>9780.5400000000009</v>
      </c>
      <c r="K588" s="4">
        <v>9780.5400000000009</v>
      </c>
      <c r="L588" s="4">
        <v>0</v>
      </c>
      <c r="M588" s="4">
        <v>-9780.5400000000009</v>
      </c>
    </row>
    <row r="589" spans="1:13" x14ac:dyDescent="0.25">
      <c r="A589" s="2">
        <v>1</v>
      </c>
      <c r="B589" s="2">
        <v>33700</v>
      </c>
      <c r="C589" s="2">
        <v>1310003</v>
      </c>
      <c r="D589" s="2" t="str">
        <f t="shared" si="9"/>
        <v>1337001310003</v>
      </c>
      <c r="E589" s="2" t="s">
        <v>25</v>
      </c>
      <c r="F589" s="4">
        <v>0</v>
      </c>
      <c r="G589" s="4">
        <v>0</v>
      </c>
      <c r="H589" s="4">
        <v>0</v>
      </c>
      <c r="I589" s="4">
        <v>5719</v>
      </c>
      <c r="J589" s="4">
        <v>5719</v>
      </c>
      <c r="K589" s="4">
        <v>5719</v>
      </c>
      <c r="L589" s="4">
        <v>0</v>
      </c>
      <c r="M589" s="4">
        <v>-5719</v>
      </c>
    </row>
    <row r="590" spans="1:13" x14ac:dyDescent="0.25">
      <c r="A590" s="2">
        <v>1</v>
      </c>
      <c r="B590" s="2">
        <v>33700</v>
      </c>
      <c r="C590" s="2">
        <v>1310004</v>
      </c>
      <c r="D590" s="2" t="str">
        <f t="shared" si="9"/>
        <v>1337001310004</v>
      </c>
      <c r="E590" s="2" t="s">
        <v>26</v>
      </c>
      <c r="F590" s="4">
        <v>0</v>
      </c>
      <c r="G590" s="4">
        <v>0</v>
      </c>
      <c r="H590" s="4">
        <v>0</v>
      </c>
      <c r="I590" s="4">
        <v>7922.18</v>
      </c>
      <c r="J590" s="4">
        <v>7922.18</v>
      </c>
      <c r="K590" s="4">
        <v>7922.18</v>
      </c>
      <c r="L590" s="4">
        <v>0</v>
      </c>
      <c r="M590" s="4">
        <v>-7922.18</v>
      </c>
    </row>
    <row r="591" spans="1:13" x14ac:dyDescent="0.25">
      <c r="A591" s="2">
        <v>1</v>
      </c>
      <c r="B591" s="2">
        <v>33700</v>
      </c>
      <c r="C591" s="2">
        <v>1600001</v>
      </c>
      <c r="D591" s="2" t="str">
        <f t="shared" si="9"/>
        <v>1337001600001</v>
      </c>
      <c r="E591" s="2" t="s">
        <v>33</v>
      </c>
      <c r="F591" s="4">
        <v>7317.72</v>
      </c>
      <c r="G591" s="4">
        <v>0</v>
      </c>
      <c r="H591" s="4">
        <v>7317.72</v>
      </c>
      <c r="I591" s="4">
        <v>7696.02</v>
      </c>
      <c r="J591" s="4">
        <v>7696.02</v>
      </c>
      <c r="K591" s="4">
        <v>7696.02</v>
      </c>
      <c r="L591" s="4">
        <v>0</v>
      </c>
      <c r="M591" s="4">
        <v>-378.3</v>
      </c>
    </row>
    <row r="592" spans="1:13" x14ac:dyDescent="0.25">
      <c r="A592" s="2">
        <v>1</v>
      </c>
      <c r="B592" s="2">
        <v>33700</v>
      </c>
      <c r="C592" s="2">
        <v>2220001</v>
      </c>
      <c r="D592" s="2" t="str">
        <f t="shared" si="9"/>
        <v>1337002220001</v>
      </c>
      <c r="E592" s="2" t="s">
        <v>39</v>
      </c>
      <c r="F592" s="4">
        <v>1200</v>
      </c>
      <c r="G592" s="4">
        <v>0</v>
      </c>
      <c r="H592" s="4">
        <v>1200</v>
      </c>
      <c r="I592" s="4">
        <v>579.05999999999995</v>
      </c>
      <c r="J592" s="4">
        <v>488.1</v>
      </c>
      <c r="K592" s="4">
        <v>488.1</v>
      </c>
      <c r="L592" s="4">
        <v>0</v>
      </c>
      <c r="M592" s="4">
        <v>711.9</v>
      </c>
    </row>
    <row r="593" spans="1:13" x14ac:dyDescent="0.25">
      <c r="A593" s="2">
        <v>1</v>
      </c>
      <c r="B593" s="2">
        <v>33701</v>
      </c>
      <c r="C593" s="2">
        <v>1310001</v>
      </c>
      <c r="D593" s="2" t="str">
        <f t="shared" si="9"/>
        <v>1337011310001</v>
      </c>
      <c r="E593" s="2" t="s">
        <v>23</v>
      </c>
      <c r="F593" s="4">
        <v>7968.66</v>
      </c>
      <c r="G593" s="4">
        <v>0</v>
      </c>
      <c r="H593" s="4">
        <v>7968.66</v>
      </c>
      <c r="I593" s="4">
        <v>6667.11</v>
      </c>
      <c r="J593" s="4">
        <v>6667.11</v>
      </c>
      <c r="K593" s="4">
        <v>6667.11</v>
      </c>
      <c r="L593" s="4">
        <v>0</v>
      </c>
      <c r="M593" s="4">
        <v>1301.55</v>
      </c>
    </row>
    <row r="594" spans="1:13" x14ac:dyDescent="0.25">
      <c r="A594" s="2">
        <v>1</v>
      </c>
      <c r="B594" s="2">
        <v>33701</v>
      </c>
      <c r="C594" s="2">
        <v>1310003</v>
      </c>
      <c r="D594" s="2" t="str">
        <f t="shared" si="9"/>
        <v>1337011310003</v>
      </c>
      <c r="E594" s="2" t="s">
        <v>25</v>
      </c>
      <c r="F594" s="4">
        <v>953.82</v>
      </c>
      <c r="G594" s="4">
        <v>0</v>
      </c>
      <c r="H594" s="4">
        <v>953.82</v>
      </c>
      <c r="I594" s="4">
        <v>3351.68</v>
      </c>
      <c r="J594" s="4">
        <v>3351.68</v>
      </c>
      <c r="K594" s="4">
        <v>3351.68</v>
      </c>
      <c r="L594" s="4">
        <v>0</v>
      </c>
      <c r="M594" s="4">
        <v>-2397.86</v>
      </c>
    </row>
    <row r="595" spans="1:13" x14ac:dyDescent="0.25">
      <c r="A595" s="2">
        <v>1</v>
      </c>
      <c r="B595" s="2">
        <v>33701</v>
      </c>
      <c r="C595" s="2">
        <v>1310004</v>
      </c>
      <c r="D595" s="2" t="str">
        <f t="shared" si="9"/>
        <v>1337011310004</v>
      </c>
      <c r="E595" s="2" t="s">
        <v>26</v>
      </c>
      <c r="F595" s="4">
        <v>662.76</v>
      </c>
      <c r="G595" s="4">
        <v>0</v>
      </c>
      <c r="H595" s="4">
        <v>662.76</v>
      </c>
      <c r="I595" s="4">
        <v>2758.08</v>
      </c>
      <c r="J595" s="4">
        <v>2758.08</v>
      </c>
      <c r="K595" s="4">
        <v>2758.08</v>
      </c>
      <c r="L595" s="4">
        <v>0</v>
      </c>
      <c r="M595" s="4">
        <v>-2095.3200000000002</v>
      </c>
    </row>
    <row r="596" spans="1:13" x14ac:dyDescent="0.25">
      <c r="A596" s="2">
        <v>1</v>
      </c>
      <c r="B596" s="2">
        <v>33701</v>
      </c>
      <c r="C596" s="2">
        <v>1310005</v>
      </c>
      <c r="D596" s="2" t="str">
        <f t="shared" si="9"/>
        <v>1337011310005</v>
      </c>
      <c r="E596" s="2" t="s">
        <v>27</v>
      </c>
      <c r="F596" s="4">
        <v>0</v>
      </c>
      <c r="G596" s="4">
        <v>0</v>
      </c>
      <c r="H596" s="4">
        <v>0</v>
      </c>
      <c r="I596" s="4">
        <v>401.16</v>
      </c>
      <c r="J596" s="4">
        <v>401.16</v>
      </c>
      <c r="K596" s="4">
        <v>401.16</v>
      </c>
      <c r="L596" s="4">
        <v>0</v>
      </c>
      <c r="M596" s="4">
        <v>-401.16</v>
      </c>
    </row>
    <row r="597" spans="1:13" x14ac:dyDescent="0.25">
      <c r="A597" s="2">
        <v>1</v>
      </c>
      <c r="B597" s="2">
        <v>33701</v>
      </c>
      <c r="C597" s="2">
        <v>1500003</v>
      </c>
      <c r="D597" s="2" t="str">
        <f t="shared" si="9"/>
        <v>1337011500003</v>
      </c>
      <c r="E597" s="2" t="s">
        <v>30</v>
      </c>
      <c r="F597" s="4">
        <v>0</v>
      </c>
      <c r="G597" s="4">
        <v>0</v>
      </c>
      <c r="H597" s="4">
        <v>0</v>
      </c>
      <c r="I597" s="4">
        <v>1677.83</v>
      </c>
      <c r="J597" s="4">
        <v>1677.83</v>
      </c>
      <c r="K597" s="4">
        <v>1677.83</v>
      </c>
      <c r="L597" s="4">
        <v>0</v>
      </c>
      <c r="M597" s="4">
        <v>-1677.83</v>
      </c>
    </row>
    <row r="598" spans="1:13" x14ac:dyDescent="0.25">
      <c r="A598" s="2">
        <v>1</v>
      </c>
      <c r="B598" s="2">
        <v>33701</v>
      </c>
      <c r="C598" s="2">
        <v>1600001</v>
      </c>
      <c r="D598" s="2" t="str">
        <f t="shared" si="9"/>
        <v>1337011600001</v>
      </c>
      <c r="E598" s="2" t="s">
        <v>33</v>
      </c>
      <c r="F598" s="4">
        <v>3024.21</v>
      </c>
      <c r="G598" s="4">
        <v>0</v>
      </c>
      <c r="H598" s="4">
        <v>3024.21</v>
      </c>
      <c r="I598" s="4">
        <v>5280.15</v>
      </c>
      <c r="J598" s="4">
        <v>5280.15</v>
      </c>
      <c r="K598" s="4">
        <v>5280.15</v>
      </c>
      <c r="L598" s="4">
        <v>0</v>
      </c>
      <c r="M598" s="4">
        <v>-2255.94</v>
      </c>
    </row>
    <row r="599" spans="1:13" x14ac:dyDescent="0.25">
      <c r="A599" s="2">
        <v>1</v>
      </c>
      <c r="B599" s="2">
        <v>34000</v>
      </c>
      <c r="C599" s="2">
        <v>1300001</v>
      </c>
      <c r="D599" s="2" t="str">
        <f t="shared" si="9"/>
        <v>1340001300001</v>
      </c>
      <c r="E599" s="2" t="s">
        <v>18</v>
      </c>
      <c r="F599" s="4">
        <v>11422.79</v>
      </c>
      <c r="G599" s="4">
        <v>0</v>
      </c>
      <c r="H599" s="4">
        <v>11422.79</v>
      </c>
      <c r="I599" s="4">
        <v>11769.1</v>
      </c>
      <c r="J599" s="4">
        <v>11769.1</v>
      </c>
      <c r="K599" s="4">
        <v>11769.1</v>
      </c>
      <c r="L599" s="4">
        <v>0</v>
      </c>
      <c r="M599" s="4">
        <v>-346.31</v>
      </c>
    </row>
    <row r="600" spans="1:13" x14ac:dyDescent="0.25">
      <c r="A600" s="2">
        <v>1</v>
      </c>
      <c r="B600" s="2">
        <v>34000</v>
      </c>
      <c r="C600" s="2">
        <v>1300002</v>
      </c>
      <c r="D600" s="2" t="str">
        <f t="shared" si="9"/>
        <v>1340001300002</v>
      </c>
      <c r="E600" s="2" t="s">
        <v>19</v>
      </c>
      <c r="F600" s="4">
        <v>4599.3</v>
      </c>
      <c r="G600" s="4">
        <v>0</v>
      </c>
      <c r="H600" s="4">
        <v>4599.3</v>
      </c>
      <c r="I600" s="4">
        <v>4652.84</v>
      </c>
      <c r="J600" s="4">
        <v>4652.84</v>
      </c>
      <c r="K600" s="4">
        <v>4652.84</v>
      </c>
      <c r="L600" s="4">
        <v>0</v>
      </c>
      <c r="M600" s="4">
        <v>-53.54</v>
      </c>
    </row>
    <row r="601" spans="1:13" x14ac:dyDescent="0.25">
      <c r="A601" s="2">
        <v>1</v>
      </c>
      <c r="B601" s="2">
        <v>34000</v>
      </c>
      <c r="C601" s="2">
        <v>1300101</v>
      </c>
      <c r="D601" s="2" t="str">
        <f t="shared" si="9"/>
        <v>1340001300101</v>
      </c>
      <c r="E601" s="2" t="s">
        <v>20</v>
      </c>
      <c r="F601" s="4">
        <v>500</v>
      </c>
      <c r="G601" s="4">
        <v>0</v>
      </c>
      <c r="H601" s="4">
        <v>500</v>
      </c>
      <c r="I601" s="4">
        <v>333.34</v>
      </c>
      <c r="J601" s="4">
        <v>333.34</v>
      </c>
      <c r="K601" s="4">
        <v>333.34</v>
      </c>
      <c r="L601" s="4">
        <v>0</v>
      </c>
      <c r="M601" s="4">
        <v>166.66</v>
      </c>
    </row>
    <row r="602" spans="1:13" x14ac:dyDescent="0.25">
      <c r="A602" s="2">
        <v>1</v>
      </c>
      <c r="B602" s="2">
        <v>34000</v>
      </c>
      <c r="C602" s="2">
        <v>1300201</v>
      </c>
      <c r="D602" s="2" t="str">
        <f t="shared" si="9"/>
        <v>1340001300201</v>
      </c>
      <c r="E602" s="2" t="s">
        <v>21</v>
      </c>
      <c r="F602" s="4">
        <v>7116.2</v>
      </c>
      <c r="G602" s="4">
        <v>0</v>
      </c>
      <c r="H602" s="4">
        <v>7116.2</v>
      </c>
      <c r="I602" s="4">
        <v>7321.42</v>
      </c>
      <c r="J602" s="4">
        <v>7321.42</v>
      </c>
      <c r="K602" s="4">
        <v>7321.42</v>
      </c>
      <c r="L602" s="4">
        <v>0</v>
      </c>
      <c r="M602" s="4">
        <v>-205.22</v>
      </c>
    </row>
    <row r="603" spans="1:13" x14ac:dyDescent="0.25">
      <c r="A603" s="2">
        <v>1</v>
      </c>
      <c r="B603" s="2">
        <v>34000</v>
      </c>
      <c r="C603" s="2">
        <v>1300202</v>
      </c>
      <c r="D603" s="2" t="str">
        <f t="shared" si="9"/>
        <v>1340001300202</v>
      </c>
      <c r="E603" s="2" t="s">
        <v>22</v>
      </c>
      <c r="F603" s="4">
        <v>7845.32</v>
      </c>
      <c r="G603" s="4">
        <v>0</v>
      </c>
      <c r="H603" s="4">
        <v>7845.32</v>
      </c>
      <c r="I603" s="4">
        <v>8078.36</v>
      </c>
      <c r="J603" s="4">
        <v>8078.36</v>
      </c>
      <c r="K603" s="4">
        <v>8078.36</v>
      </c>
      <c r="L603" s="4">
        <v>0</v>
      </c>
      <c r="M603" s="4">
        <v>-233.04</v>
      </c>
    </row>
    <row r="604" spans="1:13" x14ac:dyDescent="0.25">
      <c r="A604" s="2">
        <v>1</v>
      </c>
      <c r="B604" s="2">
        <v>34000</v>
      </c>
      <c r="C604" s="2">
        <v>1310001</v>
      </c>
      <c r="D604" s="2" t="str">
        <f t="shared" si="9"/>
        <v>1340001310001</v>
      </c>
      <c r="E604" s="2" t="s">
        <v>23</v>
      </c>
      <c r="F604" s="4">
        <v>1679.08</v>
      </c>
      <c r="G604" s="4">
        <v>0</v>
      </c>
      <c r="H604" s="4">
        <v>1679.08</v>
      </c>
      <c r="I604" s="4">
        <v>1459.92</v>
      </c>
      <c r="J604" s="4">
        <v>1459.92</v>
      </c>
      <c r="K604" s="4">
        <v>1459.92</v>
      </c>
      <c r="L604" s="4">
        <v>0</v>
      </c>
      <c r="M604" s="4">
        <v>219.16</v>
      </c>
    </row>
    <row r="605" spans="1:13" x14ac:dyDescent="0.25">
      <c r="A605" s="2">
        <v>1</v>
      </c>
      <c r="B605" s="2">
        <v>34000</v>
      </c>
      <c r="C605" s="2">
        <v>1310002</v>
      </c>
      <c r="D605" s="2" t="str">
        <f t="shared" si="9"/>
        <v>1340001310002</v>
      </c>
      <c r="E605" s="2" t="s">
        <v>24</v>
      </c>
      <c r="F605" s="4">
        <v>61.48</v>
      </c>
      <c r="G605" s="4">
        <v>0</v>
      </c>
      <c r="H605" s="4">
        <v>61.48</v>
      </c>
      <c r="I605" s="4">
        <v>53.42</v>
      </c>
      <c r="J605" s="4">
        <v>53.42</v>
      </c>
      <c r="K605" s="4">
        <v>53.42</v>
      </c>
      <c r="L605" s="4">
        <v>0</v>
      </c>
      <c r="M605" s="4">
        <v>8.06</v>
      </c>
    </row>
    <row r="606" spans="1:13" x14ac:dyDescent="0.25">
      <c r="A606" s="2">
        <v>1</v>
      </c>
      <c r="B606" s="2">
        <v>34000</v>
      </c>
      <c r="C606" s="2">
        <v>1310003</v>
      </c>
      <c r="D606" s="2" t="str">
        <f t="shared" si="9"/>
        <v>1340001310003</v>
      </c>
      <c r="E606" s="2" t="s">
        <v>25</v>
      </c>
      <c r="F606" s="4">
        <v>939.26</v>
      </c>
      <c r="G606" s="4">
        <v>0</v>
      </c>
      <c r="H606" s="4">
        <v>939.26</v>
      </c>
      <c r="I606" s="4">
        <v>809.7</v>
      </c>
      <c r="J606" s="4">
        <v>809.7</v>
      </c>
      <c r="K606" s="4">
        <v>809.7</v>
      </c>
      <c r="L606" s="4">
        <v>0</v>
      </c>
      <c r="M606" s="4">
        <v>129.56</v>
      </c>
    </row>
    <row r="607" spans="1:13" x14ac:dyDescent="0.25">
      <c r="A607" s="2">
        <v>1</v>
      </c>
      <c r="B607" s="2">
        <v>34000</v>
      </c>
      <c r="C607" s="2">
        <v>1310004</v>
      </c>
      <c r="D607" s="2" t="str">
        <f t="shared" si="9"/>
        <v>1340001310004</v>
      </c>
      <c r="E607" s="2" t="s">
        <v>26</v>
      </c>
      <c r="F607" s="4">
        <v>1082.6199999999999</v>
      </c>
      <c r="G607" s="4">
        <v>0</v>
      </c>
      <c r="H607" s="4">
        <v>1082.6199999999999</v>
      </c>
      <c r="I607" s="4">
        <v>933.28</v>
      </c>
      <c r="J607" s="4">
        <v>933.28</v>
      </c>
      <c r="K607" s="4">
        <v>933.28</v>
      </c>
      <c r="L607" s="4">
        <v>0</v>
      </c>
      <c r="M607" s="4">
        <v>149.34</v>
      </c>
    </row>
    <row r="608" spans="1:13" x14ac:dyDescent="0.25">
      <c r="A608" s="2">
        <v>1</v>
      </c>
      <c r="B608" s="2">
        <v>34000</v>
      </c>
      <c r="C608" s="2">
        <v>1500001</v>
      </c>
      <c r="D608" s="2" t="str">
        <f t="shared" si="9"/>
        <v>1340001500001</v>
      </c>
      <c r="E608" s="2" t="s">
        <v>28</v>
      </c>
      <c r="F608" s="4">
        <v>0</v>
      </c>
      <c r="G608" s="4">
        <v>0</v>
      </c>
      <c r="H608" s="4">
        <v>0</v>
      </c>
      <c r="I608" s="4">
        <v>243.6</v>
      </c>
      <c r="J608" s="4">
        <v>243.6</v>
      </c>
      <c r="K608" s="4">
        <v>243.6</v>
      </c>
      <c r="L608" s="4">
        <v>0</v>
      </c>
      <c r="M608" s="4">
        <v>-243.6</v>
      </c>
    </row>
    <row r="609" spans="1:13" x14ac:dyDescent="0.25">
      <c r="A609" s="2">
        <v>1</v>
      </c>
      <c r="B609" s="2">
        <v>34000</v>
      </c>
      <c r="C609" s="2">
        <v>1500002</v>
      </c>
      <c r="D609" s="2" t="str">
        <f t="shared" si="9"/>
        <v>1340001500002</v>
      </c>
      <c r="E609" s="2" t="s">
        <v>29</v>
      </c>
      <c r="F609" s="4">
        <v>0</v>
      </c>
      <c r="G609" s="4">
        <v>0</v>
      </c>
      <c r="H609" s="4">
        <v>0</v>
      </c>
      <c r="I609" s="4">
        <v>1348.34</v>
      </c>
      <c r="J609" s="4">
        <v>1348.34</v>
      </c>
      <c r="K609" s="4">
        <v>1348.34</v>
      </c>
      <c r="L609" s="4">
        <v>0</v>
      </c>
      <c r="M609" s="4">
        <v>-1348.34</v>
      </c>
    </row>
    <row r="610" spans="1:13" x14ac:dyDescent="0.25">
      <c r="A610" s="2">
        <v>1</v>
      </c>
      <c r="B610" s="2">
        <v>34000</v>
      </c>
      <c r="C610" s="2">
        <v>1500003</v>
      </c>
      <c r="D610" s="2" t="str">
        <f t="shared" si="9"/>
        <v>1340001500003</v>
      </c>
      <c r="E610" s="2" t="s">
        <v>30</v>
      </c>
      <c r="F610" s="4">
        <v>0</v>
      </c>
      <c r="G610" s="4">
        <v>542.30999999999995</v>
      </c>
      <c r="H610" s="4">
        <v>542.30999999999995</v>
      </c>
      <c r="I610" s="4">
        <v>40.97</v>
      </c>
      <c r="J610" s="4">
        <v>40.97</v>
      </c>
      <c r="K610" s="4">
        <v>40.97</v>
      </c>
      <c r="L610" s="4">
        <v>0</v>
      </c>
      <c r="M610" s="4">
        <v>501.34</v>
      </c>
    </row>
    <row r="611" spans="1:13" x14ac:dyDescent="0.25">
      <c r="A611" s="2">
        <v>1</v>
      </c>
      <c r="B611" s="2">
        <v>34000</v>
      </c>
      <c r="C611" s="2">
        <v>1510002</v>
      </c>
      <c r="D611" s="2" t="str">
        <f t="shared" si="9"/>
        <v>1340001510002</v>
      </c>
      <c r="E611" s="2" t="s">
        <v>32</v>
      </c>
      <c r="F611" s="4">
        <v>500</v>
      </c>
      <c r="G611" s="4">
        <v>0</v>
      </c>
      <c r="H611" s="4">
        <v>500</v>
      </c>
      <c r="I611" s="4">
        <v>147.03</v>
      </c>
      <c r="J611" s="4">
        <v>147.03</v>
      </c>
      <c r="K611" s="4">
        <v>147.03</v>
      </c>
      <c r="L611" s="4">
        <v>0</v>
      </c>
      <c r="M611" s="4">
        <v>352.97</v>
      </c>
    </row>
    <row r="612" spans="1:13" x14ac:dyDescent="0.25">
      <c r="A612" s="2">
        <v>1</v>
      </c>
      <c r="B612" s="2">
        <v>34000</v>
      </c>
      <c r="C612" s="2">
        <v>1600001</v>
      </c>
      <c r="D612" s="2" t="str">
        <f t="shared" si="9"/>
        <v>1340001600001</v>
      </c>
      <c r="E612" s="2" t="s">
        <v>33</v>
      </c>
      <c r="F612" s="4">
        <v>11009.04</v>
      </c>
      <c r="G612" s="4">
        <v>0</v>
      </c>
      <c r="H612" s="4">
        <v>11009.04</v>
      </c>
      <c r="I612" s="4">
        <v>9289.32</v>
      </c>
      <c r="J612" s="4">
        <v>9289.32</v>
      </c>
      <c r="K612" s="4">
        <v>9289.32</v>
      </c>
      <c r="L612" s="4">
        <v>0</v>
      </c>
      <c r="M612" s="4">
        <v>1719.72</v>
      </c>
    </row>
    <row r="613" spans="1:13" x14ac:dyDescent="0.25">
      <c r="A613" s="2">
        <v>1</v>
      </c>
      <c r="B613" s="2">
        <v>34000</v>
      </c>
      <c r="C613" s="2">
        <v>2060001</v>
      </c>
      <c r="D613" s="2" t="str">
        <f t="shared" si="9"/>
        <v>1340002060001</v>
      </c>
      <c r="E613" s="2" t="s">
        <v>34</v>
      </c>
      <c r="F613" s="4">
        <v>333.96</v>
      </c>
      <c r="G613" s="4">
        <v>0</v>
      </c>
      <c r="H613" s="4">
        <v>333.96</v>
      </c>
      <c r="I613" s="4">
        <v>333.96</v>
      </c>
      <c r="J613" s="4">
        <v>306.13</v>
      </c>
      <c r="K613" s="4">
        <v>306.13</v>
      </c>
      <c r="L613" s="4">
        <v>0</v>
      </c>
      <c r="M613" s="4">
        <v>27.83</v>
      </c>
    </row>
    <row r="614" spans="1:13" x14ac:dyDescent="0.25">
      <c r="A614" s="2">
        <v>1</v>
      </c>
      <c r="B614" s="2">
        <v>34000</v>
      </c>
      <c r="C614" s="2">
        <v>2160001</v>
      </c>
      <c r="D614" s="2" t="str">
        <f t="shared" si="9"/>
        <v>1340002160001</v>
      </c>
      <c r="E614" s="2" t="s">
        <v>35</v>
      </c>
      <c r="F614" s="4">
        <v>100</v>
      </c>
      <c r="G614" s="4">
        <v>0</v>
      </c>
      <c r="H614" s="4">
        <v>100</v>
      </c>
      <c r="I614" s="4">
        <v>0</v>
      </c>
      <c r="J614" s="4">
        <v>0</v>
      </c>
      <c r="K614" s="4">
        <v>0</v>
      </c>
      <c r="L614" s="4">
        <v>0</v>
      </c>
      <c r="M614" s="4">
        <v>100</v>
      </c>
    </row>
    <row r="615" spans="1:13" x14ac:dyDescent="0.25">
      <c r="A615" s="2">
        <v>1</v>
      </c>
      <c r="B615" s="2">
        <v>34000</v>
      </c>
      <c r="C615" s="2">
        <v>2160002</v>
      </c>
      <c r="D615" s="2" t="str">
        <f t="shared" si="9"/>
        <v>1340002160002</v>
      </c>
      <c r="E615" s="2" t="s">
        <v>36</v>
      </c>
      <c r="F615" s="4">
        <v>600</v>
      </c>
      <c r="G615" s="4">
        <v>0</v>
      </c>
      <c r="H615" s="4">
        <v>600</v>
      </c>
      <c r="I615" s="4">
        <v>544.5</v>
      </c>
      <c r="J615" s="4">
        <v>544.5</v>
      </c>
      <c r="K615" s="4">
        <v>544.5</v>
      </c>
      <c r="L615" s="4">
        <v>0</v>
      </c>
      <c r="M615" s="4">
        <v>55.5</v>
      </c>
    </row>
    <row r="616" spans="1:13" x14ac:dyDescent="0.25">
      <c r="A616" s="2">
        <v>1</v>
      </c>
      <c r="B616" s="2">
        <v>34000</v>
      </c>
      <c r="C616" s="2">
        <v>2200010</v>
      </c>
      <c r="D616" s="2" t="str">
        <f t="shared" si="9"/>
        <v>1340002200010</v>
      </c>
      <c r="E616" s="2" t="s">
        <v>38</v>
      </c>
      <c r="F616" s="4">
        <v>384.78</v>
      </c>
      <c r="G616" s="4">
        <v>0</v>
      </c>
      <c r="H616" s="4">
        <v>384.78</v>
      </c>
      <c r="I616" s="4">
        <v>420.36</v>
      </c>
      <c r="J616" s="4">
        <v>420.36</v>
      </c>
      <c r="K616" s="4">
        <v>420.36</v>
      </c>
      <c r="L616" s="4">
        <v>0</v>
      </c>
      <c r="M616" s="4">
        <v>-35.58</v>
      </c>
    </row>
    <row r="617" spans="1:13" x14ac:dyDescent="0.25">
      <c r="A617" s="2">
        <v>1</v>
      </c>
      <c r="B617" s="2">
        <v>34000</v>
      </c>
      <c r="C617" s="2">
        <v>2220001</v>
      </c>
      <c r="D617" s="2" t="str">
        <f t="shared" si="9"/>
        <v>1340002220001</v>
      </c>
      <c r="E617" s="2" t="s">
        <v>39</v>
      </c>
      <c r="F617" s="4">
        <v>100</v>
      </c>
      <c r="G617" s="4">
        <v>0</v>
      </c>
      <c r="H617" s="4">
        <v>100</v>
      </c>
      <c r="I617" s="4">
        <v>0</v>
      </c>
      <c r="J617" s="4">
        <v>0</v>
      </c>
      <c r="K617" s="4">
        <v>0</v>
      </c>
      <c r="L617" s="4">
        <v>0</v>
      </c>
      <c r="M617" s="4">
        <v>100</v>
      </c>
    </row>
    <row r="618" spans="1:13" x14ac:dyDescent="0.25">
      <c r="A618" s="2">
        <v>1</v>
      </c>
      <c r="B618" s="2">
        <v>34000</v>
      </c>
      <c r="C618" s="2">
        <v>2302000</v>
      </c>
      <c r="D618" s="2" t="str">
        <f t="shared" si="9"/>
        <v>1340002302000</v>
      </c>
      <c r="E618" s="2" t="s">
        <v>72</v>
      </c>
      <c r="F618" s="4">
        <v>100</v>
      </c>
      <c r="G618" s="4">
        <v>0</v>
      </c>
      <c r="H618" s="4">
        <v>100</v>
      </c>
      <c r="I618" s="4">
        <v>0</v>
      </c>
      <c r="J618" s="4">
        <v>0</v>
      </c>
      <c r="K618" s="4">
        <v>0</v>
      </c>
      <c r="L618" s="4">
        <v>0</v>
      </c>
      <c r="M618" s="4">
        <v>100</v>
      </c>
    </row>
    <row r="619" spans="1:13" x14ac:dyDescent="0.25">
      <c r="A619" s="2">
        <v>1</v>
      </c>
      <c r="B619" s="2">
        <v>34200</v>
      </c>
      <c r="C619" s="2">
        <v>2220001</v>
      </c>
      <c r="D619" s="2" t="str">
        <f t="shared" si="9"/>
        <v>1342002220001</v>
      </c>
      <c r="E619" s="2" t="s">
        <v>39</v>
      </c>
      <c r="F619" s="4">
        <v>1500</v>
      </c>
      <c r="G619" s="4">
        <v>0</v>
      </c>
      <c r="H619" s="4">
        <v>1500</v>
      </c>
      <c r="I619" s="4">
        <v>579.05999999999995</v>
      </c>
      <c r="J619" s="4">
        <v>416.86</v>
      </c>
      <c r="K619" s="4">
        <v>416.86</v>
      </c>
      <c r="L619" s="4">
        <v>0</v>
      </c>
      <c r="M619" s="4">
        <v>1083.1400000000001</v>
      </c>
    </row>
    <row r="620" spans="1:13" x14ac:dyDescent="0.25">
      <c r="A620" s="2">
        <v>1</v>
      </c>
      <c r="B620" s="2">
        <v>34201</v>
      </c>
      <c r="C620" s="2">
        <v>1300001</v>
      </c>
      <c r="D620" s="2" t="str">
        <f t="shared" si="9"/>
        <v>1342011300001</v>
      </c>
      <c r="E620" s="2" t="s">
        <v>18</v>
      </c>
      <c r="F620" s="4">
        <v>13285.51</v>
      </c>
      <c r="G620" s="4">
        <v>0</v>
      </c>
      <c r="H620" s="4">
        <v>13285.51</v>
      </c>
      <c r="I620" s="4">
        <v>2929.19</v>
      </c>
      <c r="J620" s="4">
        <v>2929.19</v>
      </c>
      <c r="K620" s="4">
        <v>2929.19</v>
      </c>
      <c r="L620" s="4">
        <v>0</v>
      </c>
      <c r="M620" s="4">
        <v>10356.32</v>
      </c>
    </row>
    <row r="621" spans="1:13" x14ac:dyDescent="0.25">
      <c r="A621" s="2">
        <v>1</v>
      </c>
      <c r="B621" s="2">
        <v>34201</v>
      </c>
      <c r="C621" s="2">
        <v>1300002</v>
      </c>
      <c r="D621" s="2" t="str">
        <f t="shared" si="9"/>
        <v>1342011300002</v>
      </c>
      <c r="E621" s="2" t="s">
        <v>19</v>
      </c>
      <c r="F621" s="4">
        <v>1207.6199999999999</v>
      </c>
      <c r="G621" s="4">
        <v>0</v>
      </c>
      <c r="H621" s="4">
        <v>1207.6199999999999</v>
      </c>
      <c r="I621" s="4">
        <v>782.62</v>
      </c>
      <c r="J621" s="4">
        <v>782.62</v>
      </c>
      <c r="K621" s="4">
        <v>782.62</v>
      </c>
      <c r="L621" s="4">
        <v>0</v>
      </c>
      <c r="M621" s="4">
        <v>425</v>
      </c>
    </row>
    <row r="622" spans="1:13" x14ac:dyDescent="0.25">
      <c r="A622" s="2">
        <v>1</v>
      </c>
      <c r="B622" s="2">
        <v>34201</v>
      </c>
      <c r="C622" s="2">
        <v>1300101</v>
      </c>
      <c r="D622" s="2" t="str">
        <f t="shared" si="9"/>
        <v>1342011300101</v>
      </c>
      <c r="E622" s="2" t="s">
        <v>20</v>
      </c>
      <c r="F622" s="4">
        <v>0</v>
      </c>
      <c r="G622" s="4">
        <v>0</v>
      </c>
      <c r="H622" s="4">
        <v>0</v>
      </c>
      <c r="I622" s="4">
        <v>593.88</v>
      </c>
      <c r="J622" s="4">
        <v>593.88</v>
      </c>
      <c r="K622" s="4">
        <v>593.88</v>
      </c>
      <c r="L622" s="4">
        <v>0</v>
      </c>
      <c r="M622" s="4">
        <v>-593.88</v>
      </c>
    </row>
    <row r="623" spans="1:13" x14ac:dyDescent="0.25">
      <c r="A623" s="2">
        <v>1</v>
      </c>
      <c r="B623" s="2">
        <v>34201</v>
      </c>
      <c r="C623" s="2">
        <v>1300201</v>
      </c>
      <c r="D623" s="2" t="str">
        <f t="shared" si="9"/>
        <v>1342011300201</v>
      </c>
      <c r="E623" s="2" t="s">
        <v>21</v>
      </c>
      <c r="F623" s="4">
        <v>7390.37</v>
      </c>
      <c r="G623" s="4">
        <v>0</v>
      </c>
      <c r="H623" s="4">
        <v>7390.37</v>
      </c>
      <c r="I623" s="4">
        <v>1629.07</v>
      </c>
      <c r="J623" s="4">
        <v>1629.07</v>
      </c>
      <c r="K623" s="4">
        <v>1629.07</v>
      </c>
      <c r="L623" s="4">
        <v>0</v>
      </c>
      <c r="M623" s="4">
        <v>5761.3</v>
      </c>
    </row>
    <row r="624" spans="1:13" x14ac:dyDescent="0.25">
      <c r="A624" s="2">
        <v>1</v>
      </c>
      <c r="B624" s="2">
        <v>34201</v>
      </c>
      <c r="C624" s="2">
        <v>1300202</v>
      </c>
      <c r="D624" s="2" t="str">
        <f t="shared" si="9"/>
        <v>1342011300202</v>
      </c>
      <c r="E624" s="2" t="s">
        <v>22</v>
      </c>
      <c r="F624" s="4">
        <v>9088.9699999999993</v>
      </c>
      <c r="G624" s="4">
        <v>0</v>
      </c>
      <c r="H624" s="4">
        <v>9088.9699999999993</v>
      </c>
      <c r="I624" s="4">
        <v>1585.05</v>
      </c>
      <c r="J624" s="4">
        <v>1585.05</v>
      </c>
      <c r="K624" s="4">
        <v>1585.05</v>
      </c>
      <c r="L624" s="4">
        <v>0</v>
      </c>
      <c r="M624" s="4">
        <v>7503.92</v>
      </c>
    </row>
    <row r="625" spans="1:13" x14ac:dyDescent="0.25">
      <c r="A625" s="2">
        <v>1</v>
      </c>
      <c r="B625" s="2">
        <v>34201</v>
      </c>
      <c r="C625" s="2">
        <v>1310001</v>
      </c>
      <c r="D625" s="2" t="str">
        <f t="shared" si="9"/>
        <v>1342011310001</v>
      </c>
      <c r="E625" s="2" t="s">
        <v>23</v>
      </c>
      <c r="F625" s="4">
        <v>8872.85</v>
      </c>
      <c r="G625" s="4">
        <v>0</v>
      </c>
      <c r="H625" s="4">
        <v>8872.85</v>
      </c>
      <c r="I625" s="4">
        <v>18632.919999999998</v>
      </c>
      <c r="J625" s="4">
        <v>18632.919999999998</v>
      </c>
      <c r="K625" s="4">
        <v>18632.919999999998</v>
      </c>
      <c r="L625" s="4">
        <v>0</v>
      </c>
      <c r="M625" s="4">
        <v>-9760.07</v>
      </c>
    </row>
    <row r="626" spans="1:13" x14ac:dyDescent="0.25">
      <c r="A626" s="2">
        <v>1</v>
      </c>
      <c r="B626" s="2">
        <v>34201</v>
      </c>
      <c r="C626" s="2">
        <v>1310002</v>
      </c>
      <c r="D626" s="2" t="str">
        <f t="shared" si="9"/>
        <v>1342011310002</v>
      </c>
      <c r="E626" s="2" t="s">
        <v>24</v>
      </c>
      <c r="F626" s="4">
        <v>416.27</v>
      </c>
      <c r="G626" s="4">
        <v>0</v>
      </c>
      <c r="H626" s="4">
        <v>416.27</v>
      </c>
      <c r="I626" s="4">
        <v>261.33</v>
      </c>
      <c r="J626" s="4">
        <v>261.33</v>
      </c>
      <c r="K626" s="4">
        <v>261.33</v>
      </c>
      <c r="L626" s="4">
        <v>0</v>
      </c>
      <c r="M626" s="4">
        <v>154.94</v>
      </c>
    </row>
    <row r="627" spans="1:13" x14ac:dyDescent="0.25">
      <c r="A627" s="2">
        <v>1</v>
      </c>
      <c r="B627" s="2">
        <v>34201</v>
      </c>
      <c r="C627" s="2">
        <v>1310003</v>
      </c>
      <c r="D627" s="2" t="str">
        <f t="shared" si="9"/>
        <v>1342011310003</v>
      </c>
      <c r="E627" s="2" t="s">
        <v>25</v>
      </c>
      <c r="F627" s="4">
        <v>4936.68</v>
      </c>
      <c r="G627" s="4">
        <v>0</v>
      </c>
      <c r="H627" s="4">
        <v>4936.68</v>
      </c>
      <c r="I627" s="4">
        <v>10361.19</v>
      </c>
      <c r="J627" s="4">
        <v>10361.19</v>
      </c>
      <c r="K627" s="4">
        <v>10361.19</v>
      </c>
      <c r="L627" s="4">
        <v>0</v>
      </c>
      <c r="M627" s="4">
        <v>-5424.51</v>
      </c>
    </row>
    <row r="628" spans="1:13" x14ac:dyDescent="0.25">
      <c r="A628" s="2">
        <v>1</v>
      </c>
      <c r="B628" s="2">
        <v>34201</v>
      </c>
      <c r="C628" s="2">
        <v>1310004</v>
      </c>
      <c r="D628" s="2" t="str">
        <f t="shared" si="9"/>
        <v>1342011310004</v>
      </c>
      <c r="E628" s="2" t="s">
        <v>26</v>
      </c>
      <c r="F628" s="4">
        <v>7044.66</v>
      </c>
      <c r="G628" s="4">
        <v>0</v>
      </c>
      <c r="H628" s="4">
        <v>7044.66</v>
      </c>
      <c r="I628" s="4">
        <v>13050.89</v>
      </c>
      <c r="J628" s="4">
        <v>13050.89</v>
      </c>
      <c r="K628" s="4">
        <v>13050.89</v>
      </c>
      <c r="L628" s="4">
        <v>0</v>
      </c>
      <c r="M628" s="4">
        <v>-6006.23</v>
      </c>
    </row>
    <row r="629" spans="1:13" x14ac:dyDescent="0.25">
      <c r="A629" s="2">
        <v>1</v>
      </c>
      <c r="B629" s="2">
        <v>34201</v>
      </c>
      <c r="C629" s="2">
        <v>1310005</v>
      </c>
      <c r="D629" s="2" t="str">
        <f t="shared" si="9"/>
        <v>1342011310005</v>
      </c>
      <c r="E629" s="2" t="s">
        <v>27</v>
      </c>
      <c r="F629" s="4">
        <v>0</v>
      </c>
      <c r="G629" s="4">
        <v>0</v>
      </c>
      <c r="H629" s="4">
        <v>0</v>
      </c>
      <c r="I629" s="4">
        <v>231.43</v>
      </c>
      <c r="J629" s="4">
        <v>231.43</v>
      </c>
      <c r="K629" s="4">
        <v>231.43</v>
      </c>
      <c r="L629" s="4">
        <v>0</v>
      </c>
      <c r="M629" s="4">
        <v>-231.43</v>
      </c>
    </row>
    <row r="630" spans="1:13" x14ac:dyDescent="0.25">
      <c r="A630" s="2">
        <v>1</v>
      </c>
      <c r="B630" s="2">
        <v>34201</v>
      </c>
      <c r="C630" s="2">
        <v>1500003</v>
      </c>
      <c r="D630" s="2" t="str">
        <f t="shared" si="9"/>
        <v>1342011500003</v>
      </c>
      <c r="E630" s="2" t="s">
        <v>30</v>
      </c>
      <c r="F630" s="4">
        <v>0</v>
      </c>
      <c r="G630" s="4">
        <v>244.36</v>
      </c>
      <c r="H630" s="4">
        <v>244.36</v>
      </c>
      <c r="I630" s="4">
        <v>378.16</v>
      </c>
      <c r="J630" s="4">
        <v>378.16</v>
      </c>
      <c r="K630" s="4">
        <v>378.16</v>
      </c>
      <c r="L630" s="4">
        <v>0</v>
      </c>
      <c r="M630" s="4">
        <v>-133.80000000000001</v>
      </c>
    </row>
    <row r="631" spans="1:13" x14ac:dyDescent="0.25">
      <c r="A631" s="2">
        <v>1</v>
      </c>
      <c r="B631" s="2">
        <v>34201</v>
      </c>
      <c r="C631" s="2">
        <v>1510002</v>
      </c>
      <c r="D631" s="2" t="str">
        <f t="shared" si="9"/>
        <v>1342011510002</v>
      </c>
      <c r="E631" s="2" t="s">
        <v>32</v>
      </c>
      <c r="F631" s="4">
        <v>0</v>
      </c>
      <c r="G631" s="4">
        <v>0</v>
      </c>
      <c r="H631" s="4">
        <v>0</v>
      </c>
      <c r="I631" s="4">
        <v>457.04</v>
      </c>
      <c r="J631" s="4">
        <v>457.04</v>
      </c>
      <c r="K631" s="4">
        <v>457.04</v>
      </c>
      <c r="L631" s="4">
        <v>0</v>
      </c>
      <c r="M631" s="4">
        <v>-457.04</v>
      </c>
    </row>
    <row r="632" spans="1:13" x14ac:dyDescent="0.25">
      <c r="A632" s="2">
        <v>1</v>
      </c>
      <c r="B632" s="2">
        <v>34201</v>
      </c>
      <c r="C632" s="2">
        <v>1600001</v>
      </c>
      <c r="D632" s="2" t="str">
        <f t="shared" si="9"/>
        <v>1342011600001</v>
      </c>
      <c r="E632" s="2" t="s">
        <v>33</v>
      </c>
      <c r="F632" s="4">
        <v>16504.060000000001</v>
      </c>
      <c r="G632" s="4">
        <v>0</v>
      </c>
      <c r="H632" s="4">
        <v>16504.060000000001</v>
      </c>
      <c r="I632" s="4">
        <v>16356.23</v>
      </c>
      <c r="J632" s="4">
        <v>16356.23</v>
      </c>
      <c r="K632" s="4">
        <v>16356.23</v>
      </c>
      <c r="L632" s="4">
        <v>0</v>
      </c>
      <c r="M632" s="4">
        <v>147.83000000000001</v>
      </c>
    </row>
    <row r="633" spans="1:13" x14ac:dyDescent="0.25">
      <c r="A633" s="2">
        <v>1</v>
      </c>
      <c r="B633" s="2">
        <v>34201</v>
      </c>
      <c r="C633" s="2">
        <v>2200001</v>
      </c>
      <c r="D633" s="2" t="str">
        <f t="shared" si="9"/>
        <v>1342012200001</v>
      </c>
      <c r="E633" s="2" t="s">
        <v>37</v>
      </c>
      <c r="F633" s="4">
        <v>0</v>
      </c>
      <c r="G633" s="4">
        <v>0</v>
      </c>
      <c r="H633" s="4">
        <v>0</v>
      </c>
      <c r="I633" s="4">
        <v>113.55</v>
      </c>
      <c r="J633" s="4">
        <v>113.55</v>
      </c>
      <c r="K633" s="4">
        <v>113.55</v>
      </c>
      <c r="L633" s="4">
        <v>0</v>
      </c>
      <c r="M633" s="4">
        <v>-113.55</v>
      </c>
    </row>
    <row r="634" spans="1:13" x14ac:dyDescent="0.25">
      <c r="A634" s="2">
        <v>1</v>
      </c>
      <c r="B634" s="2">
        <v>34201</v>
      </c>
      <c r="C634" s="2">
        <v>2220001</v>
      </c>
      <c r="D634" s="2" t="str">
        <f t="shared" si="9"/>
        <v>1342012220001</v>
      </c>
      <c r="E634" s="2" t="s">
        <v>39</v>
      </c>
      <c r="F634" s="4">
        <v>1100</v>
      </c>
      <c r="G634" s="4">
        <v>0</v>
      </c>
      <c r="H634" s="4">
        <v>1100</v>
      </c>
      <c r="I634" s="4">
        <v>853.16</v>
      </c>
      <c r="J634" s="4">
        <v>548.82000000000005</v>
      </c>
      <c r="K634" s="4">
        <v>548.82000000000005</v>
      </c>
      <c r="L634" s="4">
        <v>0</v>
      </c>
      <c r="M634" s="4">
        <v>551.17999999999995</v>
      </c>
    </row>
    <row r="635" spans="1:13" x14ac:dyDescent="0.25">
      <c r="A635" s="2">
        <v>1</v>
      </c>
      <c r="B635" s="2">
        <v>34202</v>
      </c>
      <c r="C635" s="2">
        <v>1300101</v>
      </c>
      <c r="D635" s="2" t="str">
        <f t="shared" si="9"/>
        <v>1342021300101</v>
      </c>
      <c r="E635" s="2" t="s">
        <v>20</v>
      </c>
      <c r="F635" s="4">
        <v>0</v>
      </c>
      <c r="G635" s="4">
        <v>0</v>
      </c>
      <c r="H635" s="4">
        <v>0</v>
      </c>
      <c r="I635" s="4">
        <v>112.65</v>
      </c>
      <c r="J635" s="4">
        <v>112.65</v>
      </c>
      <c r="K635" s="4">
        <v>112.65</v>
      </c>
      <c r="L635" s="4">
        <v>0</v>
      </c>
      <c r="M635" s="4">
        <v>-112.65</v>
      </c>
    </row>
    <row r="636" spans="1:13" x14ac:dyDescent="0.25">
      <c r="A636" s="2">
        <v>1</v>
      </c>
      <c r="B636" s="2">
        <v>34202</v>
      </c>
      <c r="C636" s="2">
        <v>1310001</v>
      </c>
      <c r="D636" s="2" t="str">
        <f t="shared" si="9"/>
        <v>1342021310001</v>
      </c>
      <c r="E636" s="2" t="s">
        <v>23</v>
      </c>
      <c r="F636" s="4">
        <v>4842.8</v>
      </c>
      <c r="G636" s="4">
        <v>0</v>
      </c>
      <c r="H636" s="4">
        <v>4842.8</v>
      </c>
      <c r="I636" s="4">
        <v>7624.69</v>
      </c>
      <c r="J636" s="4">
        <v>7624.69</v>
      </c>
      <c r="K636" s="4">
        <v>7624.69</v>
      </c>
      <c r="L636" s="4">
        <v>0</v>
      </c>
      <c r="M636" s="4">
        <v>-2781.89</v>
      </c>
    </row>
    <row r="637" spans="1:13" x14ac:dyDescent="0.25">
      <c r="A637" s="2">
        <v>1</v>
      </c>
      <c r="B637" s="2">
        <v>34202</v>
      </c>
      <c r="C637" s="2">
        <v>1310003</v>
      </c>
      <c r="D637" s="2" t="str">
        <f t="shared" si="9"/>
        <v>1342021310003</v>
      </c>
      <c r="E637" s="2" t="s">
        <v>25</v>
      </c>
      <c r="F637" s="4">
        <v>2649.7</v>
      </c>
      <c r="G637" s="4">
        <v>0</v>
      </c>
      <c r="H637" s="4">
        <v>2649.7</v>
      </c>
      <c r="I637" s="4">
        <v>3579.9</v>
      </c>
      <c r="J637" s="4">
        <v>3579.9</v>
      </c>
      <c r="K637" s="4">
        <v>3579.9</v>
      </c>
      <c r="L637" s="4">
        <v>0</v>
      </c>
      <c r="M637" s="4">
        <v>-930.2</v>
      </c>
    </row>
    <row r="638" spans="1:13" x14ac:dyDescent="0.25">
      <c r="A638" s="2">
        <v>1</v>
      </c>
      <c r="B638" s="2">
        <v>34202</v>
      </c>
      <c r="C638" s="2">
        <v>1310004</v>
      </c>
      <c r="D638" s="2" t="str">
        <f t="shared" si="9"/>
        <v>1342021310004</v>
      </c>
      <c r="E638" s="2" t="s">
        <v>26</v>
      </c>
      <c r="F638" s="4">
        <v>1921.36</v>
      </c>
      <c r="G638" s="4">
        <v>0</v>
      </c>
      <c r="H638" s="4">
        <v>1921.36</v>
      </c>
      <c r="I638" s="4">
        <v>2595.87</v>
      </c>
      <c r="J638" s="4">
        <v>2595.87</v>
      </c>
      <c r="K638" s="4">
        <v>2595.87</v>
      </c>
      <c r="L638" s="4">
        <v>0</v>
      </c>
      <c r="M638" s="4">
        <v>-674.51</v>
      </c>
    </row>
    <row r="639" spans="1:13" x14ac:dyDescent="0.25">
      <c r="A639" s="2">
        <v>1</v>
      </c>
      <c r="B639" s="2">
        <v>34202</v>
      </c>
      <c r="C639" s="2">
        <v>1310005</v>
      </c>
      <c r="D639" s="2" t="str">
        <f t="shared" si="9"/>
        <v>1342021310005</v>
      </c>
      <c r="E639" s="2" t="s">
        <v>27</v>
      </c>
      <c r="F639" s="4">
        <v>0</v>
      </c>
      <c r="G639" s="4">
        <v>0</v>
      </c>
      <c r="H639" s="4">
        <v>0</v>
      </c>
      <c r="I639" s="4">
        <v>424.13</v>
      </c>
      <c r="J639" s="4">
        <v>424.13</v>
      </c>
      <c r="K639" s="4">
        <v>424.13</v>
      </c>
      <c r="L639" s="4">
        <v>0</v>
      </c>
      <c r="M639" s="4">
        <v>-424.13</v>
      </c>
    </row>
    <row r="640" spans="1:13" x14ac:dyDescent="0.25">
      <c r="A640" s="2">
        <v>1</v>
      </c>
      <c r="B640" s="2">
        <v>34202</v>
      </c>
      <c r="C640" s="2">
        <v>1600001</v>
      </c>
      <c r="D640" s="2" t="str">
        <f t="shared" si="9"/>
        <v>1342021600001</v>
      </c>
      <c r="E640" s="2" t="s">
        <v>33</v>
      </c>
      <c r="F640" s="4">
        <v>2970.06</v>
      </c>
      <c r="G640" s="4">
        <v>0</v>
      </c>
      <c r="H640" s="4">
        <v>2970.06</v>
      </c>
      <c r="I640" s="4">
        <v>4589.4399999999996</v>
      </c>
      <c r="J640" s="4">
        <v>4589.4399999999996</v>
      </c>
      <c r="K640" s="4">
        <v>4589.4399999999996</v>
      </c>
      <c r="L640" s="4">
        <v>0</v>
      </c>
      <c r="M640" s="4">
        <v>-1619.38</v>
      </c>
    </row>
    <row r="641" spans="1:13" x14ac:dyDescent="0.25">
      <c r="A641" s="2">
        <v>1</v>
      </c>
      <c r="B641" s="2">
        <v>34202</v>
      </c>
      <c r="C641" s="2">
        <v>2160001</v>
      </c>
      <c r="D641" s="2" t="str">
        <f t="shared" si="9"/>
        <v>1342022160001</v>
      </c>
      <c r="E641" s="2" t="s">
        <v>35</v>
      </c>
      <c r="F641" s="4">
        <v>100</v>
      </c>
      <c r="G641" s="4">
        <v>0</v>
      </c>
      <c r="H641" s="4">
        <v>100</v>
      </c>
      <c r="I641" s="4">
        <v>0</v>
      </c>
      <c r="J641" s="4">
        <v>0</v>
      </c>
      <c r="K641" s="4">
        <v>0</v>
      </c>
      <c r="L641" s="4">
        <v>0</v>
      </c>
      <c r="M641" s="4">
        <v>100</v>
      </c>
    </row>
    <row r="642" spans="1:13" x14ac:dyDescent="0.25">
      <c r="A642" s="2">
        <v>1</v>
      </c>
      <c r="B642" s="2">
        <v>34202</v>
      </c>
      <c r="C642" s="2">
        <v>2160002</v>
      </c>
      <c r="D642" s="2" t="str">
        <f t="shared" si="9"/>
        <v>1342022160002</v>
      </c>
      <c r="E642" s="2" t="s">
        <v>36</v>
      </c>
      <c r="F642" s="4">
        <v>100</v>
      </c>
      <c r="G642" s="4">
        <v>0</v>
      </c>
      <c r="H642" s="4">
        <v>100</v>
      </c>
      <c r="I642" s="4">
        <v>0</v>
      </c>
      <c r="J642" s="4">
        <v>0</v>
      </c>
      <c r="K642" s="4">
        <v>0</v>
      </c>
      <c r="L642" s="4">
        <v>0</v>
      </c>
      <c r="M642" s="4">
        <v>100</v>
      </c>
    </row>
    <row r="643" spans="1:13" x14ac:dyDescent="0.25">
      <c r="A643" s="2">
        <v>1</v>
      </c>
      <c r="B643" s="2">
        <v>34203</v>
      </c>
      <c r="C643" s="2">
        <v>1300001</v>
      </c>
      <c r="D643" s="2" t="str">
        <f t="shared" ref="D643:D706" si="10">_xlfn.CONCAT(A643,B643,C643)</f>
        <v>1342031300001</v>
      </c>
      <c r="E643" s="2" t="s">
        <v>18</v>
      </c>
      <c r="F643" s="4">
        <v>17745.7</v>
      </c>
      <c r="G643" s="4">
        <v>0</v>
      </c>
      <c r="H643" s="4">
        <v>17745.7</v>
      </c>
      <c r="I643" s="4">
        <v>41775.449999999997</v>
      </c>
      <c r="J643" s="4">
        <v>41775.449999999997</v>
      </c>
      <c r="K643" s="4">
        <v>41775.449999999997</v>
      </c>
      <c r="L643" s="4">
        <v>0</v>
      </c>
      <c r="M643" s="4">
        <v>-24029.75</v>
      </c>
    </row>
    <row r="644" spans="1:13" x14ac:dyDescent="0.25">
      <c r="A644" s="2">
        <v>1</v>
      </c>
      <c r="B644" s="2">
        <v>34203</v>
      </c>
      <c r="C644" s="2">
        <v>1300002</v>
      </c>
      <c r="D644" s="2" t="str">
        <f t="shared" si="10"/>
        <v>1342031300002</v>
      </c>
      <c r="E644" s="2" t="s">
        <v>19</v>
      </c>
      <c r="F644" s="4">
        <v>1311.1</v>
      </c>
      <c r="G644" s="4">
        <v>0</v>
      </c>
      <c r="H644" s="4">
        <v>1311.1</v>
      </c>
      <c r="I644" s="4">
        <v>1323.84</v>
      </c>
      <c r="J644" s="4">
        <v>1323.84</v>
      </c>
      <c r="K644" s="4">
        <v>1323.84</v>
      </c>
      <c r="L644" s="4">
        <v>0</v>
      </c>
      <c r="M644" s="4">
        <v>-12.74</v>
      </c>
    </row>
    <row r="645" spans="1:13" x14ac:dyDescent="0.25">
      <c r="A645" s="2">
        <v>1</v>
      </c>
      <c r="B645" s="2">
        <v>34203</v>
      </c>
      <c r="C645" s="2">
        <v>1300101</v>
      </c>
      <c r="D645" s="2" t="str">
        <f t="shared" si="10"/>
        <v>1342031300101</v>
      </c>
      <c r="E645" s="2" t="s">
        <v>20</v>
      </c>
      <c r="F645" s="4">
        <v>300</v>
      </c>
      <c r="G645" s="4">
        <v>0</v>
      </c>
      <c r="H645" s="4">
        <v>300</v>
      </c>
      <c r="I645" s="4">
        <v>721</v>
      </c>
      <c r="J645" s="4">
        <v>721</v>
      </c>
      <c r="K645" s="4">
        <v>721</v>
      </c>
      <c r="L645" s="4">
        <v>0</v>
      </c>
      <c r="M645" s="4">
        <v>-421</v>
      </c>
    </row>
    <row r="646" spans="1:13" x14ac:dyDescent="0.25">
      <c r="A646" s="2">
        <v>1</v>
      </c>
      <c r="B646" s="2">
        <v>34203</v>
      </c>
      <c r="C646" s="2">
        <v>1300201</v>
      </c>
      <c r="D646" s="2" t="str">
        <f t="shared" si="10"/>
        <v>1342031300201</v>
      </c>
      <c r="E646" s="2" t="s">
        <v>21</v>
      </c>
      <c r="F646" s="4">
        <v>9873.36</v>
      </c>
      <c r="G646" s="4">
        <v>0</v>
      </c>
      <c r="H646" s="4">
        <v>9873.36</v>
      </c>
      <c r="I646" s="4">
        <v>23893.78</v>
      </c>
      <c r="J646" s="4">
        <v>23893.78</v>
      </c>
      <c r="K646" s="4">
        <v>23893.78</v>
      </c>
      <c r="L646" s="4">
        <v>0</v>
      </c>
      <c r="M646" s="4">
        <v>-14020.42</v>
      </c>
    </row>
    <row r="647" spans="1:13" x14ac:dyDescent="0.25">
      <c r="A647" s="2">
        <v>1</v>
      </c>
      <c r="B647" s="2">
        <v>34203</v>
      </c>
      <c r="C647" s="2">
        <v>1300202</v>
      </c>
      <c r="D647" s="2" t="str">
        <f t="shared" si="10"/>
        <v>1342031300202</v>
      </c>
      <c r="E647" s="2" t="s">
        <v>22</v>
      </c>
      <c r="F647" s="4">
        <v>14729.96</v>
      </c>
      <c r="G647" s="4">
        <v>0</v>
      </c>
      <c r="H647" s="4">
        <v>14729.96</v>
      </c>
      <c r="I647" s="4">
        <v>28312.85</v>
      </c>
      <c r="J647" s="4">
        <v>28312.85</v>
      </c>
      <c r="K647" s="4">
        <v>28312.85</v>
      </c>
      <c r="L647" s="4">
        <v>0</v>
      </c>
      <c r="M647" s="4">
        <v>-13582.89</v>
      </c>
    </row>
    <row r="648" spans="1:13" x14ac:dyDescent="0.25">
      <c r="A648" s="2">
        <v>1</v>
      </c>
      <c r="B648" s="2">
        <v>34203</v>
      </c>
      <c r="C648" s="2">
        <v>1310001</v>
      </c>
      <c r="D648" s="2" t="str">
        <f t="shared" si="10"/>
        <v>1342031310001</v>
      </c>
      <c r="E648" s="2" t="s">
        <v>23</v>
      </c>
      <c r="F648" s="4">
        <v>51763.89</v>
      </c>
      <c r="G648" s="4">
        <v>3300</v>
      </c>
      <c r="H648" s="4">
        <v>55063.89</v>
      </c>
      <c r="I648" s="4">
        <v>27109.200000000001</v>
      </c>
      <c r="J648" s="4">
        <v>27109.200000000001</v>
      </c>
      <c r="K648" s="4">
        <v>27109.200000000001</v>
      </c>
      <c r="L648" s="4">
        <v>0</v>
      </c>
      <c r="M648" s="4">
        <v>27954.69</v>
      </c>
    </row>
    <row r="649" spans="1:13" x14ac:dyDescent="0.25">
      <c r="A649" s="2">
        <v>1</v>
      </c>
      <c r="B649" s="2">
        <v>34203</v>
      </c>
      <c r="C649" s="2">
        <v>1310003</v>
      </c>
      <c r="D649" s="2" t="str">
        <f t="shared" si="10"/>
        <v>1342031310003</v>
      </c>
      <c r="E649" s="2" t="s">
        <v>25</v>
      </c>
      <c r="F649" s="4">
        <v>29561.119999999999</v>
      </c>
      <c r="G649" s="4">
        <v>2000</v>
      </c>
      <c r="H649" s="4">
        <v>31561.119999999999</v>
      </c>
      <c r="I649" s="4">
        <v>15118.33</v>
      </c>
      <c r="J649" s="4">
        <v>15118.33</v>
      </c>
      <c r="K649" s="4">
        <v>15118.33</v>
      </c>
      <c r="L649" s="4">
        <v>0</v>
      </c>
      <c r="M649" s="4">
        <v>16442.79</v>
      </c>
    </row>
    <row r="650" spans="1:13" x14ac:dyDescent="0.25">
      <c r="A650" s="2">
        <v>1</v>
      </c>
      <c r="B650" s="2">
        <v>34203</v>
      </c>
      <c r="C650" s="2">
        <v>1310004</v>
      </c>
      <c r="D650" s="2" t="str">
        <f t="shared" si="10"/>
        <v>1342031310004</v>
      </c>
      <c r="E650" s="2" t="s">
        <v>26</v>
      </c>
      <c r="F650" s="4">
        <v>31669.78</v>
      </c>
      <c r="G650" s="4">
        <v>3800</v>
      </c>
      <c r="H650" s="4">
        <v>35469.78</v>
      </c>
      <c r="I650" s="4">
        <v>18322.16</v>
      </c>
      <c r="J650" s="4">
        <v>18322.16</v>
      </c>
      <c r="K650" s="4">
        <v>18322.16</v>
      </c>
      <c r="L650" s="4">
        <v>0</v>
      </c>
      <c r="M650" s="4">
        <v>17147.62</v>
      </c>
    </row>
    <row r="651" spans="1:13" x14ac:dyDescent="0.25">
      <c r="A651" s="2">
        <v>1</v>
      </c>
      <c r="B651" s="2">
        <v>34203</v>
      </c>
      <c r="C651" s="2">
        <v>1500002</v>
      </c>
      <c r="D651" s="2" t="str">
        <f t="shared" si="10"/>
        <v>1342031500002</v>
      </c>
      <c r="E651" s="2" t="s">
        <v>29</v>
      </c>
      <c r="F651" s="4">
        <v>0</v>
      </c>
      <c r="G651" s="4">
        <v>1817.38</v>
      </c>
      <c r="H651" s="4">
        <v>1817.38</v>
      </c>
      <c r="I651" s="4">
        <v>1062.3</v>
      </c>
      <c r="J651" s="4">
        <v>1062.3</v>
      </c>
      <c r="K651" s="4">
        <v>1062.3</v>
      </c>
      <c r="L651" s="4">
        <v>0</v>
      </c>
      <c r="M651" s="4">
        <v>755.08</v>
      </c>
    </row>
    <row r="652" spans="1:13" x14ac:dyDescent="0.25">
      <c r="A652" s="2">
        <v>1</v>
      </c>
      <c r="B652" s="2">
        <v>34203</v>
      </c>
      <c r="C652" s="2">
        <v>1500003</v>
      </c>
      <c r="D652" s="2" t="str">
        <f t="shared" si="10"/>
        <v>1342031500003</v>
      </c>
      <c r="E652" s="2" t="s">
        <v>49</v>
      </c>
      <c r="F652" s="4">
        <v>0</v>
      </c>
      <c r="G652" s="4">
        <v>0</v>
      </c>
      <c r="H652" s="4">
        <v>0</v>
      </c>
      <c r="I652" s="4">
        <v>1955.08</v>
      </c>
      <c r="J652" s="4">
        <v>1955.08</v>
      </c>
      <c r="K652" s="4">
        <v>1955.08</v>
      </c>
      <c r="L652" s="4">
        <v>0</v>
      </c>
      <c r="M652" s="4">
        <v>-1955.08</v>
      </c>
    </row>
    <row r="653" spans="1:13" x14ac:dyDescent="0.25">
      <c r="A653" s="2">
        <v>1</v>
      </c>
      <c r="B653" s="2">
        <v>34203</v>
      </c>
      <c r="C653" s="2">
        <v>1510002</v>
      </c>
      <c r="D653" s="2" t="str">
        <f t="shared" si="10"/>
        <v>1342031510002</v>
      </c>
      <c r="E653" s="2" t="s">
        <v>32</v>
      </c>
      <c r="F653" s="4">
        <v>2000</v>
      </c>
      <c r="G653" s="4">
        <v>0</v>
      </c>
      <c r="H653" s="4">
        <v>2000</v>
      </c>
      <c r="I653" s="4">
        <v>1413.47</v>
      </c>
      <c r="J653" s="4">
        <v>1413.47</v>
      </c>
      <c r="K653" s="4">
        <v>1413.47</v>
      </c>
      <c r="L653" s="4">
        <v>0</v>
      </c>
      <c r="M653" s="4">
        <v>586.53</v>
      </c>
    </row>
    <row r="654" spans="1:13" x14ac:dyDescent="0.25">
      <c r="A654" s="2">
        <v>1</v>
      </c>
      <c r="B654" s="2">
        <v>34203</v>
      </c>
      <c r="C654" s="2">
        <v>1600001</v>
      </c>
      <c r="D654" s="2" t="str">
        <f t="shared" si="10"/>
        <v>1342031600001</v>
      </c>
      <c r="E654" s="2" t="s">
        <v>33</v>
      </c>
      <c r="F654" s="4">
        <v>50601.14</v>
      </c>
      <c r="G654" s="4">
        <v>16400</v>
      </c>
      <c r="H654" s="4">
        <v>67001.14</v>
      </c>
      <c r="I654" s="4">
        <v>72739.87</v>
      </c>
      <c r="J654" s="4">
        <v>72739.87</v>
      </c>
      <c r="K654" s="4">
        <v>72739.87</v>
      </c>
      <c r="L654" s="4">
        <v>0</v>
      </c>
      <c r="M654" s="4">
        <v>-5738.73</v>
      </c>
    </row>
    <row r="655" spans="1:13" x14ac:dyDescent="0.25">
      <c r="A655" s="2">
        <v>1</v>
      </c>
      <c r="B655" s="2">
        <v>34203</v>
      </c>
      <c r="C655" s="2">
        <v>2060001</v>
      </c>
      <c r="D655" s="2" t="str">
        <f t="shared" si="10"/>
        <v>1342032060001</v>
      </c>
      <c r="E655" s="2" t="s">
        <v>34</v>
      </c>
      <c r="F655" s="4">
        <v>300</v>
      </c>
      <c r="G655" s="4">
        <v>0</v>
      </c>
      <c r="H655" s="4">
        <v>300</v>
      </c>
      <c r="I655" s="4">
        <v>290.39999999999998</v>
      </c>
      <c r="J655" s="4">
        <v>290.39999999999998</v>
      </c>
      <c r="K655" s="4">
        <v>290.39999999999998</v>
      </c>
      <c r="L655" s="4">
        <v>0</v>
      </c>
      <c r="M655" s="4">
        <v>9.6</v>
      </c>
    </row>
    <row r="656" spans="1:13" x14ac:dyDescent="0.25">
      <c r="A656" s="2">
        <v>1</v>
      </c>
      <c r="B656" s="2">
        <v>34203</v>
      </c>
      <c r="C656" s="2">
        <v>2160001</v>
      </c>
      <c r="D656" s="2" t="str">
        <f t="shared" si="10"/>
        <v>1342032160001</v>
      </c>
      <c r="E656" s="2" t="s">
        <v>35</v>
      </c>
      <c r="F656" s="4">
        <v>3900</v>
      </c>
      <c r="G656" s="4">
        <v>0</v>
      </c>
      <c r="H656" s="4">
        <v>3900</v>
      </c>
      <c r="I656" s="4">
        <v>997.04</v>
      </c>
      <c r="J656" s="4">
        <v>997.04</v>
      </c>
      <c r="K656" s="4">
        <v>997.04</v>
      </c>
      <c r="L656" s="4">
        <v>0</v>
      </c>
      <c r="M656" s="4">
        <v>2902.96</v>
      </c>
    </row>
    <row r="657" spans="1:13" x14ac:dyDescent="0.25">
      <c r="A657" s="2">
        <v>1</v>
      </c>
      <c r="B657" s="2">
        <v>34203</v>
      </c>
      <c r="C657" s="2">
        <v>2160002</v>
      </c>
      <c r="D657" s="2" t="str">
        <f t="shared" si="10"/>
        <v>1342032160002</v>
      </c>
      <c r="E657" s="2" t="s">
        <v>36</v>
      </c>
      <c r="F657" s="4">
        <v>2000</v>
      </c>
      <c r="G657" s="4">
        <v>0</v>
      </c>
      <c r="H657" s="4">
        <v>2000</v>
      </c>
      <c r="I657" s="4">
        <v>1396.65</v>
      </c>
      <c r="J657" s="4">
        <v>1396.65</v>
      </c>
      <c r="K657" s="4">
        <v>1396.65</v>
      </c>
      <c r="L657" s="4">
        <v>0</v>
      </c>
      <c r="M657" s="4">
        <v>603.35</v>
      </c>
    </row>
    <row r="658" spans="1:13" x14ac:dyDescent="0.25">
      <c r="A658" s="2">
        <v>1</v>
      </c>
      <c r="B658" s="2">
        <v>34203</v>
      </c>
      <c r="C658" s="2">
        <v>2200001</v>
      </c>
      <c r="D658" s="2" t="str">
        <f t="shared" si="10"/>
        <v>1342032200001</v>
      </c>
      <c r="E658" s="2" t="s">
        <v>37</v>
      </c>
      <c r="F658" s="4">
        <v>0</v>
      </c>
      <c r="G658" s="4">
        <v>0</v>
      </c>
      <c r="H658" s="4">
        <v>0</v>
      </c>
      <c r="I658" s="4">
        <v>163.43</v>
      </c>
      <c r="J658" s="4">
        <v>163.43</v>
      </c>
      <c r="K658" s="4">
        <v>163.43</v>
      </c>
      <c r="L658" s="4">
        <v>0</v>
      </c>
      <c r="M658" s="4">
        <v>-163.43</v>
      </c>
    </row>
    <row r="659" spans="1:13" x14ac:dyDescent="0.25">
      <c r="A659" s="2">
        <v>1</v>
      </c>
      <c r="B659" s="2">
        <v>34203</v>
      </c>
      <c r="C659" s="2">
        <v>2200010</v>
      </c>
      <c r="D659" s="2" t="str">
        <f t="shared" si="10"/>
        <v>1342032200010</v>
      </c>
      <c r="E659" s="2" t="s">
        <v>38</v>
      </c>
      <c r="F659" s="4">
        <v>1500</v>
      </c>
      <c r="G659" s="4">
        <v>0</v>
      </c>
      <c r="H659" s="4">
        <v>1500</v>
      </c>
      <c r="I659" s="4">
        <v>984.03</v>
      </c>
      <c r="J659" s="4">
        <v>984.03</v>
      </c>
      <c r="K659" s="4">
        <v>984.03</v>
      </c>
      <c r="L659" s="4">
        <v>0</v>
      </c>
      <c r="M659" s="4">
        <v>515.97</v>
      </c>
    </row>
    <row r="660" spans="1:13" x14ac:dyDescent="0.25">
      <c r="A660" s="2">
        <v>1</v>
      </c>
      <c r="B660" s="2">
        <v>34203</v>
      </c>
      <c r="C660" s="2">
        <v>2220001</v>
      </c>
      <c r="D660" s="2" t="str">
        <f t="shared" si="10"/>
        <v>1342032220001</v>
      </c>
      <c r="E660" s="2" t="s">
        <v>39</v>
      </c>
      <c r="F660" s="4">
        <v>1500</v>
      </c>
      <c r="G660" s="4">
        <v>0</v>
      </c>
      <c r="H660" s="4">
        <v>1500</v>
      </c>
      <c r="I660" s="4">
        <v>1182.58</v>
      </c>
      <c r="J660" s="4">
        <v>707.63</v>
      </c>
      <c r="K660" s="4">
        <v>707.63</v>
      </c>
      <c r="L660" s="4">
        <v>0</v>
      </c>
      <c r="M660" s="4">
        <v>792.37</v>
      </c>
    </row>
    <row r="661" spans="1:13" x14ac:dyDescent="0.25">
      <c r="A661" s="2">
        <v>1</v>
      </c>
      <c r="B661" s="2">
        <v>34203</v>
      </c>
      <c r="C661" s="2">
        <v>2279940</v>
      </c>
      <c r="D661" s="2" t="str">
        <f t="shared" si="10"/>
        <v>1342032279940</v>
      </c>
      <c r="E661" s="2" t="s">
        <v>41</v>
      </c>
      <c r="F661" s="4">
        <v>4230</v>
      </c>
      <c r="G661" s="4">
        <v>0</v>
      </c>
      <c r="H661" s="4">
        <v>4230</v>
      </c>
      <c r="I661" s="4">
        <v>5116.88</v>
      </c>
      <c r="J661" s="4">
        <v>4145.87</v>
      </c>
      <c r="K661" s="4">
        <v>4145.87</v>
      </c>
      <c r="L661" s="4">
        <v>0</v>
      </c>
      <c r="M661" s="4">
        <v>84.13</v>
      </c>
    </row>
    <row r="662" spans="1:13" x14ac:dyDescent="0.25">
      <c r="A662" s="2">
        <v>1</v>
      </c>
      <c r="B662" s="2">
        <v>34203</v>
      </c>
      <c r="C662" s="2">
        <v>6360000</v>
      </c>
      <c r="D662" s="2" t="str">
        <f t="shared" si="10"/>
        <v>1342036360000</v>
      </c>
      <c r="E662" s="2" t="s">
        <v>51</v>
      </c>
      <c r="F662" s="4">
        <v>9600</v>
      </c>
      <c r="G662" s="4">
        <v>0</v>
      </c>
      <c r="H662" s="4">
        <v>9600</v>
      </c>
      <c r="I662" s="4">
        <v>3427.83</v>
      </c>
      <c r="J662" s="4">
        <v>2173.06</v>
      </c>
      <c r="K662" s="4">
        <v>2173.06</v>
      </c>
      <c r="L662" s="4">
        <v>0</v>
      </c>
      <c r="M662" s="4">
        <v>7426.94</v>
      </c>
    </row>
    <row r="663" spans="1:13" x14ac:dyDescent="0.25">
      <c r="A663" s="2">
        <v>1</v>
      </c>
      <c r="B663" s="2">
        <v>34204</v>
      </c>
      <c r="C663" s="2">
        <v>1300001</v>
      </c>
      <c r="D663" s="2" t="str">
        <f t="shared" si="10"/>
        <v>1342041300001</v>
      </c>
      <c r="E663" s="2" t="s">
        <v>18</v>
      </c>
      <c r="F663" s="4">
        <v>9681.7099999999991</v>
      </c>
      <c r="G663" s="4">
        <v>0</v>
      </c>
      <c r="H663" s="4">
        <v>9681.7099999999991</v>
      </c>
      <c r="I663" s="4">
        <v>9780.5400000000009</v>
      </c>
      <c r="J663" s="4">
        <v>9780.5400000000009</v>
      </c>
      <c r="K663" s="4">
        <v>9780.5400000000009</v>
      </c>
      <c r="L663" s="4">
        <v>0</v>
      </c>
      <c r="M663" s="4">
        <v>-98.83</v>
      </c>
    </row>
    <row r="664" spans="1:13" x14ac:dyDescent="0.25">
      <c r="A664" s="2">
        <v>1</v>
      </c>
      <c r="B664" s="2">
        <v>34204</v>
      </c>
      <c r="C664" s="2">
        <v>1300002</v>
      </c>
      <c r="D664" s="2" t="str">
        <f t="shared" si="10"/>
        <v>1342041300002</v>
      </c>
      <c r="E664" s="2" t="s">
        <v>19</v>
      </c>
      <c r="F664" s="4">
        <v>2318.58</v>
      </c>
      <c r="G664" s="4">
        <v>0</v>
      </c>
      <c r="H664" s="4">
        <v>2318.58</v>
      </c>
      <c r="I664" s="4">
        <v>2341.7600000000002</v>
      </c>
      <c r="J664" s="4">
        <v>2341.7600000000002</v>
      </c>
      <c r="K664" s="4">
        <v>2341.7600000000002</v>
      </c>
      <c r="L664" s="4">
        <v>0</v>
      </c>
      <c r="M664" s="4">
        <v>-23.18</v>
      </c>
    </row>
    <row r="665" spans="1:13" x14ac:dyDescent="0.25">
      <c r="A665" s="2">
        <v>1</v>
      </c>
      <c r="B665" s="2">
        <v>34204</v>
      </c>
      <c r="C665" s="2">
        <v>1300201</v>
      </c>
      <c r="D665" s="2" t="str">
        <f t="shared" si="10"/>
        <v>1342041300201</v>
      </c>
      <c r="E665" s="2" t="s">
        <v>21</v>
      </c>
      <c r="F665" s="4">
        <v>4936.68</v>
      </c>
      <c r="G665" s="4">
        <v>0</v>
      </c>
      <c r="H665" s="4">
        <v>4936.68</v>
      </c>
      <c r="I665" s="4">
        <v>4985.12</v>
      </c>
      <c r="J665" s="4">
        <v>4985.12</v>
      </c>
      <c r="K665" s="4">
        <v>4985.12</v>
      </c>
      <c r="L665" s="4">
        <v>0</v>
      </c>
      <c r="M665" s="4">
        <v>-48.44</v>
      </c>
    </row>
    <row r="666" spans="1:13" x14ac:dyDescent="0.25">
      <c r="A666" s="2">
        <v>1</v>
      </c>
      <c r="B666" s="2">
        <v>34204</v>
      </c>
      <c r="C666" s="2">
        <v>1300202</v>
      </c>
      <c r="D666" s="2" t="str">
        <f t="shared" si="10"/>
        <v>1342041300202</v>
      </c>
      <c r="E666" s="2" t="s">
        <v>22</v>
      </c>
      <c r="F666" s="4">
        <v>6724.48</v>
      </c>
      <c r="G666" s="4">
        <v>0</v>
      </c>
      <c r="H666" s="4">
        <v>6724.48</v>
      </c>
      <c r="I666" s="4">
        <v>6790.28</v>
      </c>
      <c r="J666" s="4">
        <v>6790.28</v>
      </c>
      <c r="K666" s="4">
        <v>6790.28</v>
      </c>
      <c r="L666" s="4">
        <v>0</v>
      </c>
      <c r="M666" s="4">
        <v>-65.8</v>
      </c>
    </row>
    <row r="667" spans="1:13" x14ac:dyDescent="0.25">
      <c r="A667" s="2">
        <v>1</v>
      </c>
      <c r="B667" s="2">
        <v>34204</v>
      </c>
      <c r="C667" s="2">
        <v>1500002</v>
      </c>
      <c r="D667" s="2" t="str">
        <f t="shared" si="10"/>
        <v>1342041500002</v>
      </c>
      <c r="E667" s="2" t="s">
        <v>29</v>
      </c>
      <c r="F667" s="4">
        <v>0</v>
      </c>
      <c r="G667" s="4">
        <v>0</v>
      </c>
      <c r="H667" s="4">
        <v>0</v>
      </c>
      <c r="I667" s="4">
        <v>126.02</v>
      </c>
      <c r="J667" s="4">
        <v>126.02</v>
      </c>
      <c r="K667" s="4">
        <v>126.02</v>
      </c>
      <c r="L667" s="4">
        <v>0</v>
      </c>
      <c r="M667" s="4">
        <v>-126.02</v>
      </c>
    </row>
    <row r="668" spans="1:13" x14ac:dyDescent="0.25">
      <c r="A668" s="2">
        <v>1</v>
      </c>
      <c r="B668" s="2">
        <v>34204</v>
      </c>
      <c r="C668" s="2">
        <v>1500003</v>
      </c>
      <c r="D668" s="2" t="str">
        <f t="shared" si="10"/>
        <v>1342041500003</v>
      </c>
      <c r="E668" s="2" t="s">
        <v>49</v>
      </c>
      <c r="F668" s="4">
        <v>0</v>
      </c>
      <c r="G668" s="4">
        <v>126.02</v>
      </c>
      <c r="H668" s="4">
        <v>126.02</v>
      </c>
      <c r="I668" s="4">
        <v>0</v>
      </c>
      <c r="J668" s="4">
        <v>0</v>
      </c>
      <c r="K668" s="4">
        <v>0</v>
      </c>
      <c r="L668" s="4">
        <v>0</v>
      </c>
      <c r="M668" s="4">
        <v>126.02</v>
      </c>
    </row>
    <row r="669" spans="1:13" x14ac:dyDescent="0.25">
      <c r="A669" s="2">
        <v>1</v>
      </c>
      <c r="B669" s="2">
        <v>34204</v>
      </c>
      <c r="C669" s="2">
        <v>1600001</v>
      </c>
      <c r="D669" s="2" t="str">
        <f t="shared" si="10"/>
        <v>1342041600001</v>
      </c>
      <c r="E669" s="2" t="s">
        <v>33</v>
      </c>
      <c r="F669" s="4">
        <v>7466.4</v>
      </c>
      <c r="G669" s="4">
        <v>0</v>
      </c>
      <c r="H669" s="4">
        <v>7466.4</v>
      </c>
      <c r="I669" s="4">
        <v>7663.68</v>
      </c>
      <c r="J669" s="4">
        <v>7663.68</v>
      </c>
      <c r="K669" s="4">
        <v>7663.68</v>
      </c>
      <c r="L669" s="4">
        <v>0</v>
      </c>
      <c r="M669" s="4">
        <v>-197.28</v>
      </c>
    </row>
    <row r="670" spans="1:13" x14ac:dyDescent="0.25">
      <c r="A670" s="2">
        <v>1</v>
      </c>
      <c r="B670" s="2">
        <v>43000</v>
      </c>
      <c r="C670" s="2">
        <v>1300001</v>
      </c>
      <c r="D670" s="2" t="str">
        <f t="shared" si="10"/>
        <v>1430001300001</v>
      </c>
      <c r="E670" s="2" t="s">
        <v>18</v>
      </c>
      <c r="F670" s="4">
        <v>14915.02</v>
      </c>
      <c r="G670" s="4">
        <v>0</v>
      </c>
      <c r="H670" s="4">
        <v>14915.02</v>
      </c>
      <c r="I670" s="4">
        <v>13951.76</v>
      </c>
      <c r="J670" s="4">
        <v>13951.76</v>
      </c>
      <c r="K670" s="4">
        <v>13951.76</v>
      </c>
      <c r="L670" s="4">
        <v>0</v>
      </c>
      <c r="M670" s="4">
        <v>963.26</v>
      </c>
    </row>
    <row r="671" spans="1:13" x14ac:dyDescent="0.25">
      <c r="A671" s="2">
        <v>1</v>
      </c>
      <c r="B671" s="2">
        <v>43000</v>
      </c>
      <c r="C671" s="2">
        <v>1300002</v>
      </c>
      <c r="D671" s="2" t="str">
        <f t="shared" si="10"/>
        <v>1430001300002</v>
      </c>
      <c r="E671" s="2" t="s">
        <v>19</v>
      </c>
      <c r="F671" s="4">
        <v>541.55999999999995</v>
      </c>
      <c r="G671" s="4">
        <v>0</v>
      </c>
      <c r="H671" s="4">
        <v>541.55999999999995</v>
      </c>
      <c r="I671" s="4">
        <v>3544.52</v>
      </c>
      <c r="J671" s="4">
        <v>3544.52</v>
      </c>
      <c r="K671" s="4">
        <v>3544.52</v>
      </c>
      <c r="L671" s="4">
        <v>0</v>
      </c>
      <c r="M671" s="4">
        <v>-3002.96</v>
      </c>
    </row>
    <row r="672" spans="1:13" x14ac:dyDescent="0.25">
      <c r="A672" s="2">
        <v>1</v>
      </c>
      <c r="B672" s="2">
        <v>43000</v>
      </c>
      <c r="C672" s="2">
        <v>1300201</v>
      </c>
      <c r="D672" s="2" t="str">
        <f t="shared" si="10"/>
        <v>1430001300201</v>
      </c>
      <c r="E672" s="2" t="s">
        <v>21</v>
      </c>
      <c r="F672" s="4">
        <v>8251.32</v>
      </c>
      <c r="G672" s="4">
        <v>0</v>
      </c>
      <c r="H672" s="4">
        <v>8251.32</v>
      </c>
      <c r="I672" s="4">
        <v>6675.13</v>
      </c>
      <c r="J672" s="4">
        <v>6675.13</v>
      </c>
      <c r="K672" s="4">
        <v>6675.13</v>
      </c>
      <c r="L672" s="4">
        <v>0</v>
      </c>
      <c r="M672" s="4">
        <v>1576.19</v>
      </c>
    </row>
    <row r="673" spans="1:13" x14ac:dyDescent="0.25">
      <c r="A673" s="2">
        <v>1</v>
      </c>
      <c r="B673" s="2">
        <v>43000</v>
      </c>
      <c r="C673" s="2">
        <v>1300202</v>
      </c>
      <c r="D673" s="2" t="str">
        <f t="shared" si="10"/>
        <v>1430001300202</v>
      </c>
      <c r="E673" s="2" t="s">
        <v>22</v>
      </c>
      <c r="F673" s="4">
        <v>9030</v>
      </c>
      <c r="G673" s="4">
        <v>0</v>
      </c>
      <c r="H673" s="4">
        <v>9030</v>
      </c>
      <c r="I673" s="4">
        <v>5862.81</v>
      </c>
      <c r="J673" s="4">
        <v>5862.81</v>
      </c>
      <c r="K673" s="4">
        <v>5862.81</v>
      </c>
      <c r="L673" s="4">
        <v>0</v>
      </c>
      <c r="M673" s="4">
        <v>3167.19</v>
      </c>
    </row>
    <row r="674" spans="1:13" x14ac:dyDescent="0.25">
      <c r="A674" s="2">
        <v>1</v>
      </c>
      <c r="B674" s="2">
        <v>43000</v>
      </c>
      <c r="C674" s="2">
        <v>1310001</v>
      </c>
      <c r="D674" s="2" t="str">
        <f t="shared" si="10"/>
        <v>1430001310001</v>
      </c>
      <c r="E674" s="2" t="s">
        <v>23</v>
      </c>
      <c r="F674" s="4">
        <v>0</v>
      </c>
      <c r="G674" s="4">
        <v>0</v>
      </c>
      <c r="H674" s="4">
        <v>0</v>
      </c>
      <c r="I674" s="4">
        <v>15065.74</v>
      </c>
      <c r="J674" s="4">
        <v>15065.74</v>
      </c>
      <c r="K674" s="4">
        <v>15065.74</v>
      </c>
      <c r="L674" s="4">
        <v>0</v>
      </c>
      <c r="M674" s="4">
        <v>-15065.74</v>
      </c>
    </row>
    <row r="675" spans="1:13" x14ac:dyDescent="0.25">
      <c r="A675" s="2">
        <v>1</v>
      </c>
      <c r="B675" s="2">
        <v>43000</v>
      </c>
      <c r="C675" s="2">
        <v>1310002</v>
      </c>
      <c r="D675" s="2" t="str">
        <f t="shared" si="10"/>
        <v>1430001310002</v>
      </c>
      <c r="E675" s="2" t="s">
        <v>24</v>
      </c>
      <c r="F675" s="4">
        <v>0</v>
      </c>
      <c r="G675" s="4">
        <v>0</v>
      </c>
      <c r="H675" s="4">
        <v>0</v>
      </c>
      <c r="I675" s="4">
        <v>546.79999999999995</v>
      </c>
      <c r="J675" s="4">
        <v>546.79999999999995</v>
      </c>
      <c r="K675" s="4">
        <v>546.79999999999995</v>
      </c>
      <c r="L675" s="4">
        <v>0</v>
      </c>
      <c r="M675" s="4">
        <v>-546.79999999999995</v>
      </c>
    </row>
    <row r="676" spans="1:13" x14ac:dyDescent="0.25">
      <c r="A676" s="2">
        <v>1</v>
      </c>
      <c r="B676" s="2">
        <v>43000</v>
      </c>
      <c r="C676" s="2">
        <v>1310003</v>
      </c>
      <c r="D676" s="2" t="str">
        <f t="shared" si="10"/>
        <v>1430001310003</v>
      </c>
      <c r="E676" s="2" t="s">
        <v>25</v>
      </c>
      <c r="F676" s="4">
        <v>0</v>
      </c>
      <c r="G676" s="4">
        <v>0</v>
      </c>
      <c r="H676" s="4">
        <v>0</v>
      </c>
      <c r="I676" s="4">
        <v>8332.1</v>
      </c>
      <c r="J676" s="4">
        <v>8332.1</v>
      </c>
      <c r="K676" s="4">
        <v>8332.1</v>
      </c>
      <c r="L676" s="4">
        <v>0</v>
      </c>
      <c r="M676" s="4">
        <v>-8332.1</v>
      </c>
    </row>
    <row r="677" spans="1:13" x14ac:dyDescent="0.25">
      <c r="A677" s="2">
        <v>1</v>
      </c>
      <c r="B677" s="2">
        <v>43000</v>
      </c>
      <c r="C677" s="2">
        <v>1310004</v>
      </c>
      <c r="D677" s="2" t="str">
        <f t="shared" si="10"/>
        <v>1430001310004</v>
      </c>
      <c r="E677" s="2" t="s">
        <v>26</v>
      </c>
      <c r="F677" s="4">
        <v>0</v>
      </c>
      <c r="G677" s="4">
        <v>0</v>
      </c>
      <c r="H677" s="4">
        <v>0</v>
      </c>
      <c r="I677" s="4">
        <v>9118.48</v>
      </c>
      <c r="J677" s="4">
        <v>9118.48</v>
      </c>
      <c r="K677" s="4">
        <v>9118.48</v>
      </c>
      <c r="L677" s="4">
        <v>0</v>
      </c>
      <c r="M677" s="4">
        <v>-9118.48</v>
      </c>
    </row>
    <row r="678" spans="1:13" x14ac:dyDescent="0.25">
      <c r="A678" s="2">
        <v>1</v>
      </c>
      <c r="B678" s="2">
        <v>43000</v>
      </c>
      <c r="C678" s="2">
        <v>1500002</v>
      </c>
      <c r="D678" s="2" t="str">
        <f t="shared" si="10"/>
        <v>1430001500002</v>
      </c>
      <c r="E678" s="2" t="s">
        <v>29</v>
      </c>
      <c r="F678" s="4">
        <v>0</v>
      </c>
      <c r="G678" s="4">
        <v>504.23</v>
      </c>
      <c r="H678" s="4">
        <v>504.23</v>
      </c>
      <c r="I678" s="4">
        <v>0</v>
      </c>
      <c r="J678" s="4">
        <v>0</v>
      </c>
      <c r="K678" s="4">
        <v>0</v>
      </c>
      <c r="L678" s="4">
        <v>0</v>
      </c>
      <c r="M678" s="4">
        <v>504.23</v>
      </c>
    </row>
    <row r="679" spans="1:13" x14ac:dyDescent="0.25">
      <c r="A679" s="2">
        <v>1</v>
      </c>
      <c r="B679" s="2">
        <v>43000</v>
      </c>
      <c r="C679" s="2">
        <v>1500003</v>
      </c>
      <c r="D679" s="2" t="str">
        <f t="shared" si="10"/>
        <v>1430001500003</v>
      </c>
      <c r="E679" s="2" t="s">
        <v>30</v>
      </c>
      <c r="F679" s="4">
        <v>0</v>
      </c>
      <c r="G679" s="4">
        <v>0</v>
      </c>
      <c r="H679" s="4">
        <v>0</v>
      </c>
      <c r="I679" s="4">
        <v>534.23</v>
      </c>
      <c r="J679" s="4">
        <v>534.23</v>
      </c>
      <c r="K679" s="4">
        <v>534.23</v>
      </c>
      <c r="L679" s="4">
        <v>0</v>
      </c>
      <c r="M679" s="4">
        <v>-534.23</v>
      </c>
    </row>
    <row r="680" spans="1:13" x14ac:dyDescent="0.25">
      <c r="A680" s="2">
        <v>1</v>
      </c>
      <c r="B680" s="2">
        <v>43000</v>
      </c>
      <c r="C680" s="2">
        <v>1600001</v>
      </c>
      <c r="D680" s="2" t="str">
        <f t="shared" si="10"/>
        <v>1430001600001</v>
      </c>
      <c r="E680" s="2" t="s">
        <v>33</v>
      </c>
      <c r="F680" s="4">
        <v>10330.32</v>
      </c>
      <c r="G680" s="4">
        <v>6000</v>
      </c>
      <c r="H680" s="4">
        <v>16330.32</v>
      </c>
      <c r="I680" s="4">
        <v>20577.7</v>
      </c>
      <c r="J680" s="4">
        <v>20577.7</v>
      </c>
      <c r="K680" s="4">
        <v>20577.7</v>
      </c>
      <c r="L680" s="4">
        <v>0</v>
      </c>
      <c r="M680" s="4">
        <v>-4247.38</v>
      </c>
    </row>
    <row r="681" spans="1:13" x14ac:dyDescent="0.25">
      <c r="A681" s="2">
        <v>1</v>
      </c>
      <c r="B681" s="2">
        <v>43000</v>
      </c>
      <c r="C681" s="2">
        <v>2160001</v>
      </c>
      <c r="D681" s="2" t="str">
        <f t="shared" si="10"/>
        <v>1430002160001</v>
      </c>
      <c r="E681" s="2" t="s">
        <v>35</v>
      </c>
      <c r="F681" s="4">
        <v>150</v>
      </c>
      <c r="G681" s="4">
        <v>0</v>
      </c>
      <c r="H681" s="4">
        <v>150</v>
      </c>
      <c r="I681" s="4">
        <v>0</v>
      </c>
      <c r="J681" s="4">
        <v>0</v>
      </c>
      <c r="K681" s="4">
        <v>0</v>
      </c>
      <c r="L681" s="4">
        <v>0</v>
      </c>
      <c r="M681" s="4">
        <v>150</v>
      </c>
    </row>
    <row r="682" spans="1:13" x14ac:dyDescent="0.25">
      <c r="A682" s="2">
        <v>1</v>
      </c>
      <c r="B682" s="2">
        <v>43000</v>
      </c>
      <c r="C682" s="2">
        <v>2160002</v>
      </c>
      <c r="D682" s="2" t="str">
        <f t="shared" si="10"/>
        <v>1430002160002</v>
      </c>
      <c r="E682" s="2" t="s">
        <v>36</v>
      </c>
      <c r="F682" s="4">
        <v>100</v>
      </c>
      <c r="G682" s="4">
        <v>0</v>
      </c>
      <c r="H682" s="4">
        <v>100</v>
      </c>
      <c r="I682" s="4">
        <v>0</v>
      </c>
      <c r="J682" s="4">
        <v>0</v>
      </c>
      <c r="K682" s="4">
        <v>0</v>
      </c>
      <c r="L682" s="4">
        <v>0</v>
      </c>
      <c r="M682" s="4">
        <v>100</v>
      </c>
    </row>
    <row r="683" spans="1:13" x14ac:dyDescent="0.25">
      <c r="A683" s="2">
        <v>1</v>
      </c>
      <c r="B683" s="2">
        <v>43000</v>
      </c>
      <c r="C683" s="2">
        <v>2220001</v>
      </c>
      <c r="D683" s="2" t="str">
        <f t="shared" si="10"/>
        <v>1430002220001</v>
      </c>
      <c r="E683" s="2" t="s">
        <v>39</v>
      </c>
      <c r="F683" s="4">
        <v>650</v>
      </c>
      <c r="G683" s="4">
        <v>0</v>
      </c>
      <c r="H683" s="4">
        <v>650</v>
      </c>
      <c r="I683" s="4">
        <v>1813.44</v>
      </c>
      <c r="J683" s="4">
        <v>1487.41</v>
      </c>
      <c r="K683" s="4">
        <v>1487.41</v>
      </c>
      <c r="L683" s="4">
        <v>0</v>
      </c>
      <c r="M683" s="4">
        <v>-837.41</v>
      </c>
    </row>
    <row r="684" spans="1:13" x14ac:dyDescent="0.25">
      <c r="A684" s="2">
        <v>1</v>
      </c>
      <c r="B684" s="2">
        <v>43001</v>
      </c>
      <c r="C684" s="2">
        <v>2220301</v>
      </c>
      <c r="D684" s="2" t="str">
        <f t="shared" si="10"/>
        <v>1430012220301</v>
      </c>
      <c r="E684" s="2" t="s">
        <v>92</v>
      </c>
      <c r="F684" s="4">
        <v>500</v>
      </c>
      <c r="G684" s="4">
        <v>0</v>
      </c>
      <c r="H684" s="4">
        <v>500</v>
      </c>
      <c r="I684" s="4">
        <v>385.99</v>
      </c>
      <c r="J684" s="4">
        <v>385.99</v>
      </c>
      <c r="K684" s="4">
        <v>385.99</v>
      </c>
      <c r="L684" s="4">
        <v>0</v>
      </c>
      <c r="M684" s="4">
        <v>114.01</v>
      </c>
    </row>
    <row r="685" spans="1:13" x14ac:dyDescent="0.25">
      <c r="A685" s="2">
        <v>1</v>
      </c>
      <c r="B685" s="2">
        <v>43003</v>
      </c>
      <c r="C685" s="2">
        <v>1300001</v>
      </c>
      <c r="D685" s="2" t="str">
        <f t="shared" si="10"/>
        <v>1430031300001</v>
      </c>
      <c r="E685" s="2" t="s">
        <v>18</v>
      </c>
      <c r="F685" s="4">
        <v>14915.02</v>
      </c>
      <c r="G685" s="4">
        <v>0</v>
      </c>
      <c r="H685" s="4">
        <v>14915.02</v>
      </c>
      <c r="I685" s="4">
        <v>1113.98</v>
      </c>
      <c r="J685" s="4">
        <v>1113.98</v>
      </c>
      <c r="K685" s="4">
        <v>1113.98</v>
      </c>
      <c r="L685" s="4">
        <v>0</v>
      </c>
      <c r="M685" s="4">
        <v>13801.04</v>
      </c>
    </row>
    <row r="686" spans="1:13" x14ac:dyDescent="0.25">
      <c r="A686" s="2">
        <v>1</v>
      </c>
      <c r="B686" s="2">
        <v>43003</v>
      </c>
      <c r="C686" s="2">
        <v>1300002</v>
      </c>
      <c r="D686" s="2" t="str">
        <f t="shared" si="10"/>
        <v>1430031300002</v>
      </c>
      <c r="E686" s="2" t="s">
        <v>19</v>
      </c>
      <c r="F686" s="4">
        <v>3791.06</v>
      </c>
      <c r="G686" s="4">
        <v>0</v>
      </c>
      <c r="H686" s="4">
        <v>3791.06</v>
      </c>
      <c r="I686" s="4">
        <v>283.08</v>
      </c>
      <c r="J686" s="4">
        <v>283.08</v>
      </c>
      <c r="K686" s="4">
        <v>283.08</v>
      </c>
      <c r="L686" s="4">
        <v>0</v>
      </c>
      <c r="M686" s="4">
        <v>3507.98</v>
      </c>
    </row>
    <row r="687" spans="1:13" x14ac:dyDescent="0.25">
      <c r="A687" s="2">
        <v>1</v>
      </c>
      <c r="B687" s="2">
        <v>43003</v>
      </c>
      <c r="C687" s="2">
        <v>1300201</v>
      </c>
      <c r="D687" s="2" t="str">
        <f t="shared" si="10"/>
        <v>1430031300201</v>
      </c>
      <c r="E687" s="2" t="s">
        <v>21</v>
      </c>
      <c r="F687" s="4">
        <v>7116.2</v>
      </c>
      <c r="G687" s="4">
        <v>0</v>
      </c>
      <c r="H687" s="4">
        <v>7116.2</v>
      </c>
      <c r="I687" s="4">
        <v>510.79</v>
      </c>
      <c r="J687" s="4">
        <v>510.79</v>
      </c>
      <c r="K687" s="4">
        <v>510.79</v>
      </c>
      <c r="L687" s="4">
        <v>0</v>
      </c>
      <c r="M687" s="4">
        <v>6605.41</v>
      </c>
    </row>
    <row r="688" spans="1:13" x14ac:dyDescent="0.25">
      <c r="A688" s="2">
        <v>1</v>
      </c>
      <c r="B688" s="2">
        <v>43003</v>
      </c>
      <c r="C688" s="2">
        <v>1300202</v>
      </c>
      <c r="D688" s="2" t="str">
        <f t="shared" si="10"/>
        <v>1430031300202</v>
      </c>
      <c r="E688" s="2" t="s">
        <v>22</v>
      </c>
      <c r="F688" s="4">
        <v>5924.1</v>
      </c>
      <c r="G688" s="4">
        <v>0</v>
      </c>
      <c r="H688" s="4">
        <v>5924.1</v>
      </c>
      <c r="I688" s="4">
        <v>425.22</v>
      </c>
      <c r="J688" s="4">
        <v>425.22</v>
      </c>
      <c r="K688" s="4">
        <v>425.22</v>
      </c>
      <c r="L688" s="4">
        <v>0</v>
      </c>
      <c r="M688" s="4">
        <v>5498.88</v>
      </c>
    </row>
    <row r="689" spans="1:13" x14ac:dyDescent="0.25">
      <c r="A689" s="2">
        <v>1</v>
      </c>
      <c r="B689" s="2">
        <v>43003</v>
      </c>
      <c r="C689" s="2">
        <v>1600001</v>
      </c>
      <c r="D689" s="2" t="str">
        <f t="shared" si="10"/>
        <v>1430031600001</v>
      </c>
      <c r="E689" s="2" t="s">
        <v>33</v>
      </c>
      <c r="F689" s="4">
        <v>10017.36</v>
      </c>
      <c r="G689" s="4">
        <v>0</v>
      </c>
      <c r="H689" s="4">
        <v>10017.36</v>
      </c>
      <c r="I689" s="4">
        <v>848.18</v>
      </c>
      <c r="J689" s="4">
        <v>848.18</v>
      </c>
      <c r="K689" s="4">
        <v>848.18</v>
      </c>
      <c r="L689" s="4">
        <v>0</v>
      </c>
      <c r="M689" s="4">
        <v>9169.18</v>
      </c>
    </row>
    <row r="690" spans="1:13" x14ac:dyDescent="0.25">
      <c r="A690" s="2">
        <v>1</v>
      </c>
      <c r="B690" s="2">
        <v>43017</v>
      </c>
      <c r="C690" s="2">
        <v>1310001</v>
      </c>
      <c r="D690" s="2" t="str">
        <f t="shared" si="10"/>
        <v>1430171310001</v>
      </c>
      <c r="E690" s="2" t="s">
        <v>23</v>
      </c>
      <c r="F690" s="4">
        <v>0</v>
      </c>
      <c r="G690" s="4">
        <v>28372.26</v>
      </c>
      <c r="H690" s="4">
        <v>28372.26</v>
      </c>
      <c r="I690" s="4">
        <v>15371.76</v>
      </c>
      <c r="J690" s="4">
        <v>15371.76</v>
      </c>
      <c r="K690" s="4">
        <v>15371.76</v>
      </c>
      <c r="L690" s="4">
        <v>0</v>
      </c>
      <c r="M690" s="4">
        <v>13000.5</v>
      </c>
    </row>
    <row r="691" spans="1:13" x14ac:dyDescent="0.25">
      <c r="A691" s="2">
        <v>1</v>
      </c>
      <c r="B691" s="2">
        <v>43017</v>
      </c>
      <c r="C691" s="2">
        <v>1310003</v>
      </c>
      <c r="D691" s="2" t="str">
        <f t="shared" si="10"/>
        <v>1430171310003</v>
      </c>
      <c r="E691" s="2" t="s">
        <v>25</v>
      </c>
      <c r="F691" s="4">
        <v>0</v>
      </c>
      <c r="G691" s="4">
        <v>0</v>
      </c>
      <c r="H691" s="4">
        <v>0</v>
      </c>
      <c r="I691" s="4">
        <v>7168.82</v>
      </c>
      <c r="J691" s="4">
        <v>7168.82</v>
      </c>
      <c r="K691" s="4">
        <v>7168.82</v>
      </c>
      <c r="L691" s="4">
        <v>0</v>
      </c>
      <c r="M691" s="4">
        <v>-7168.82</v>
      </c>
    </row>
    <row r="692" spans="1:13" x14ac:dyDescent="0.25">
      <c r="A692" s="2">
        <v>1</v>
      </c>
      <c r="B692" s="2">
        <v>43017</v>
      </c>
      <c r="C692" s="2">
        <v>1310004</v>
      </c>
      <c r="D692" s="2" t="str">
        <f t="shared" si="10"/>
        <v>1430171310004</v>
      </c>
      <c r="E692" s="2" t="s">
        <v>26</v>
      </c>
      <c r="F692" s="4">
        <v>0</v>
      </c>
      <c r="G692" s="4">
        <v>0</v>
      </c>
      <c r="H692" s="4">
        <v>0</v>
      </c>
      <c r="I692" s="4">
        <v>5967.82</v>
      </c>
      <c r="J692" s="4">
        <v>5967.82</v>
      </c>
      <c r="K692" s="4">
        <v>5967.82</v>
      </c>
      <c r="L692" s="4">
        <v>0</v>
      </c>
      <c r="M692" s="4">
        <v>-5967.82</v>
      </c>
    </row>
    <row r="693" spans="1:13" x14ac:dyDescent="0.25">
      <c r="A693" s="2">
        <v>1</v>
      </c>
      <c r="B693" s="2">
        <v>43017</v>
      </c>
      <c r="C693" s="2">
        <v>1310005</v>
      </c>
      <c r="D693" s="2" t="str">
        <f t="shared" si="10"/>
        <v>1430171310005</v>
      </c>
      <c r="E693" s="2" t="s">
        <v>27</v>
      </c>
      <c r="F693" s="4">
        <v>0</v>
      </c>
      <c r="G693" s="4">
        <v>0</v>
      </c>
      <c r="H693" s="4">
        <v>0</v>
      </c>
      <c r="I693" s="4">
        <v>941.12</v>
      </c>
      <c r="J693" s="4">
        <v>941.12</v>
      </c>
      <c r="K693" s="4">
        <v>941.12</v>
      </c>
      <c r="L693" s="4">
        <v>0</v>
      </c>
      <c r="M693" s="4">
        <v>-941.12</v>
      </c>
    </row>
    <row r="694" spans="1:13" x14ac:dyDescent="0.25">
      <c r="A694" s="2">
        <v>1</v>
      </c>
      <c r="B694" s="2">
        <v>43017</v>
      </c>
      <c r="C694" s="2">
        <v>1600001</v>
      </c>
      <c r="D694" s="2" t="str">
        <f t="shared" si="10"/>
        <v>1430171600001</v>
      </c>
      <c r="E694" s="2" t="s">
        <v>33</v>
      </c>
      <c r="F694" s="4">
        <v>0</v>
      </c>
      <c r="G694" s="4">
        <v>11144.62</v>
      </c>
      <c r="H694" s="4">
        <v>11144.62</v>
      </c>
      <c r="I694" s="4">
        <v>9488.7999999999993</v>
      </c>
      <c r="J694" s="4">
        <v>9488.7999999999993</v>
      </c>
      <c r="K694" s="4">
        <v>9488.7999999999993</v>
      </c>
      <c r="L694" s="4">
        <v>0</v>
      </c>
      <c r="M694" s="4">
        <v>1655.82</v>
      </c>
    </row>
    <row r="695" spans="1:13" x14ac:dyDescent="0.25">
      <c r="A695" s="2">
        <v>1</v>
      </c>
      <c r="B695" s="2">
        <v>43018</v>
      </c>
      <c r="C695" s="2">
        <v>1310001</v>
      </c>
      <c r="D695" s="2" t="str">
        <f t="shared" si="10"/>
        <v>1430181310001</v>
      </c>
      <c r="E695" s="2" t="s">
        <v>23</v>
      </c>
      <c r="F695" s="4">
        <v>0</v>
      </c>
      <c r="G695" s="4">
        <v>37814.379999999997</v>
      </c>
      <c r="H695" s="4">
        <v>37814.379999999997</v>
      </c>
      <c r="I695" s="4">
        <v>17526.09</v>
      </c>
      <c r="J695" s="4">
        <v>17526.09</v>
      </c>
      <c r="K695" s="4">
        <v>17526.09</v>
      </c>
      <c r="L695" s="4">
        <v>0</v>
      </c>
      <c r="M695" s="4">
        <v>20288.29</v>
      </c>
    </row>
    <row r="696" spans="1:13" x14ac:dyDescent="0.25">
      <c r="A696" s="2">
        <v>1</v>
      </c>
      <c r="B696" s="2">
        <v>43018</v>
      </c>
      <c r="C696" s="2">
        <v>1310002</v>
      </c>
      <c r="D696" s="2" t="str">
        <f t="shared" si="10"/>
        <v>1430181310002</v>
      </c>
      <c r="E696" s="2" t="s">
        <v>24</v>
      </c>
      <c r="F696" s="4">
        <v>0</v>
      </c>
      <c r="G696" s="4">
        <v>0</v>
      </c>
      <c r="H696" s="4">
        <v>0</v>
      </c>
      <c r="I696" s="4">
        <v>391.72</v>
      </c>
      <c r="J696" s="4">
        <v>391.72</v>
      </c>
      <c r="K696" s="4">
        <v>391.72</v>
      </c>
      <c r="L696" s="4">
        <v>0</v>
      </c>
      <c r="M696" s="4">
        <v>-391.72</v>
      </c>
    </row>
    <row r="697" spans="1:13" x14ac:dyDescent="0.25">
      <c r="A697" s="2">
        <v>1</v>
      </c>
      <c r="B697" s="2">
        <v>43018</v>
      </c>
      <c r="C697" s="2">
        <v>1310003</v>
      </c>
      <c r="D697" s="2" t="str">
        <f t="shared" si="10"/>
        <v>1430181310003</v>
      </c>
      <c r="E697" s="2" t="s">
        <v>25</v>
      </c>
      <c r="F697" s="4">
        <v>0</v>
      </c>
      <c r="G697" s="4">
        <v>0</v>
      </c>
      <c r="H697" s="4">
        <v>0</v>
      </c>
      <c r="I697" s="4">
        <v>8358.8700000000008</v>
      </c>
      <c r="J697" s="4">
        <v>8358.8700000000008</v>
      </c>
      <c r="K697" s="4">
        <v>8358.8700000000008</v>
      </c>
      <c r="L697" s="4">
        <v>0</v>
      </c>
      <c r="M697" s="4">
        <v>-8358.8700000000008</v>
      </c>
    </row>
    <row r="698" spans="1:13" x14ac:dyDescent="0.25">
      <c r="A698" s="2">
        <v>1</v>
      </c>
      <c r="B698" s="2">
        <v>43018</v>
      </c>
      <c r="C698" s="2">
        <v>1310004</v>
      </c>
      <c r="D698" s="2" t="str">
        <f t="shared" si="10"/>
        <v>1430181310004</v>
      </c>
      <c r="E698" s="2" t="s">
        <v>26</v>
      </c>
      <c r="F698" s="4">
        <v>0</v>
      </c>
      <c r="G698" s="4">
        <v>0</v>
      </c>
      <c r="H698" s="4">
        <v>0</v>
      </c>
      <c r="I698" s="4">
        <v>6958.51</v>
      </c>
      <c r="J698" s="4">
        <v>6958.51</v>
      </c>
      <c r="K698" s="4">
        <v>6958.51</v>
      </c>
      <c r="L698" s="4">
        <v>0</v>
      </c>
      <c r="M698" s="4">
        <v>-6958.51</v>
      </c>
    </row>
    <row r="699" spans="1:13" x14ac:dyDescent="0.25">
      <c r="A699" s="2">
        <v>1</v>
      </c>
      <c r="B699" s="2">
        <v>43018</v>
      </c>
      <c r="C699" s="2">
        <v>1310005</v>
      </c>
      <c r="D699" s="2" t="str">
        <f t="shared" si="10"/>
        <v>1430181310005</v>
      </c>
      <c r="E699" s="2" t="s">
        <v>27</v>
      </c>
      <c r="F699" s="4">
        <v>0</v>
      </c>
      <c r="G699" s="4">
        <v>0</v>
      </c>
      <c r="H699" s="4">
        <v>0</v>
      </c>
      <c r="I699" s="4">
        <v>941.12</v>
      </c>
      <c r="J699" s="4">
        <v>941.12</v>
      </c>
      <c r="K699" s="4">
        <v>941.12</v>
      </c>
      <c r="L699" s="4">
        <v>0</v>
      </c>
      <c r="M699" s="4">
        <v>-941.12</v>
      </c>
    </row>
    <row r="700" spans="1:13" x14ac:dyDescent="0.25">
      <c r="A700" s="2">
        <v>1</v>
      </c>
      <c r="B700" s="2">
        <v>43018</v>
      </c>
      <c r="C700" s="2">
        <v>1500003</v>
      </c>
      <c r="D700" s="2" t="str">
        <f t="shared" si="10"/>
        <v>1430181500003</v>
      </c>
      <c r="E700" s="2" t="s">
        <v>30</v>
      </c>
      <c r="F700" s="4">
        <v>0</v>
      </c>
      <c r="G700" s="4">
        <v>0</v>
      </c>
      <c r="H700" s="4">
        <v>0</v>
      </c>
      <c r="I700" s="4">
        <v>56.84</v>
      </c>
      <c r="J700" s="4">
        <v>56.84</v>
      </c>
      <c r="K700" s="4">
        <v>56.84</v>
      </c>
      <c r="L700" s="4">
        <v>0</v>
      </c>
      <c r="M700" s="4">
        <v>-56.84</v>
      </c>
    </row>
    <row r="701" spans="1:13" x14ac:dyDescent="0.25">
      <c r="A701" s="2">
        <v>1</v>
      </c>
      <c r="B701" s="2">
        <v>43018</v>
      </c>
      <c r="C701" s="2">
        <v>1600001</v>
      </c>
      <c r="D701" s="2" t="str">
        <f t="shared" si="10"/>
        <v>1430181600001</v>
      </c>
      <c r="E701" s="2" t="s">
        <v>33</v>
      </c>
      <c r="F701" s="4">
        <v>0</v>
      </c>
      <c r="G701" s="4">
        <v>10071.620000000001</v>
      </c>
      <c r="H701" s="4">
        <v>10071.620000000001</v>
      </c>
      <c r="I701" s="4">
        <v>13064.96</v>
      </c>
      <c r="J701" s="4">
        <v>13064.96</v>
      </c>
      <c r="K701" s="4">
        <v>13064.96</v>
      </c>
      <c r="L701" s="4">
        <v>0</v>
      </c>
      <c r="M701" s="4">
        <v>-2993.34</v>
      </c>
    </row>
    <row r="702" spans="1:13" x14ac:dyDescent="0.25">
      <c r="A702" s="2">
        <v>1</v>
      </c>
      <c r="B702" s="2">
        <v>43019</v>
      </c>
      <c r="C702" s="2">
        <v>1200101</v>
      </c>
      <c r="D702" s="2" t="str">
        <f t="shared" si="10"/>
        <v>1430191200101</v>
      </c>
      <c r="E702" s="2" t="s">
        <v>48</v>
      </c>
      <c r="F702" s="4">
        <v>0</v>
      </c>
      <c r="G702" s="4">
        <v>0</v>
      </c>
      <c r="H702" s="4">
        <v>0</v>
      </c>
      <c r="I702" s="4">
        <v>37.31</v>
      </c>
      <c r="J702" s="4">
        <v>37.31</v>
      </c>
      <c r="K702" s="4">
        <v>37.31</v>
      </c>
      <c r="L702" s="4">
        <v>0</v>
      </c>
      <c r="M702" s="4">
        <v>-37.31</v>
      </c>
    </row>
    <row r="703" spans="1:13" x14ac:dyDescent="0.25">
      <c r="A703" s="2">
        <v>1</v>
      </c>
      <c r="B703" s="2">
        <v>43019</v>
      </c>
      <c r="C703" s="2">
        <v>1210001</v>
      </c>
      <c r="D703" s="2" t="str">
        <f t="shared" si="10"/>
        <v>1430191210001</v>
      </c>
      <c r="E703" s="2" t="s">
        <v>16</v>
      </c>
      <c r="F703" s="4">
        <v>0</v>
      </c>
      <c r="G703" s="4">
        <v>0</v>
      </c>
      <c r="H703" s="4">
        <v>0</v>
      </c>
      <c r="I703" s="4">
        <v>17.11</v>
      </c>
      <c r="J703" s="4">
        <v>17.11</v>
      </c>
      <c r="K703" s="4">
        <v>17.11</v>
      </c>
      <c r="L703" s="4">
        <v>0</v>
      </c>
      <c r="M703" s="4">
        <v>-17.11</v>
      </c>
    </row>
    <row r="704" spans="1:13" x14ac:dyDescent="0.25">
      <c r="A704" s="2">
        <v>1</v>
      </c>
      <c r="B704" s="2">
        <v>43019</v>
      </c>
      <c r="C704" s="2">
        <v>1210101</v>
      </c>
      <c r="D704" s="2" t="str">
        <f t="shared" si="10"/>
        <v>1430191210101</v>
      </c>
      <c r="E704" s="2" t="s">
        <v>17</v>
      </c>
      <c r="F704" s="4">
        <v>0</v>
      </c>
      <c r="G704" s="4">
        <v>0</v>
      </c>
      <c r="H704" s="4">
        <v>0</v>
      </c>
      <c r="I704" s="4">
        <v>14.24</v>
      </c>
      <c r="J704" s="4">
        <v>14.24</v>
      </c>
      <c r="K704" s="4">
        <v>14.24</v>
      </c>
      <c r="L704" s="4">
        <v>0</v>
      </c>
      <c r="M704" s="4">
        <v>-14.24</v>
      </c>
    </row>
    <row r="705" spans="1:13" x14ac:dyDescent="0.25">
      <c r="A705" s="2">
        <v>1</v>
      </c>
      <c r="B705" s="2">
        <v>43019</v>
      </c>
      <c r="C705" s="2">
        <v>1310001</v>
      </c>
      <c r="D705" s="2" t="str">
        <f t="shared" si="10"/>
        <v>1430191310001</v>
      </c>
      <c r="E705" s="2" t="s">
        <v>23</v>
      </c>
      <c r="F705" s="4">
        <v>0</v>
      </c>
      <c r="G705" s="4">
        <v>25200</v>
      </c>
      <c r="H705" s="4">
        <v>25200</v>
      </c>
      <c r="I705" s="4">
        <v>0</v>
      </c>
      <c r="J705" s="4">
        <v>0</v>
      </c>
      <c r="K705" s="4">
        <v>0</v>
      </c>
      <c r="L705" s="4">
        <v>0</v>
      </c>
      <c r="M705" s="4">
        <v>25200</v>
      </c>
    </row>
    <row r="706" spans="1:13" x14ac:dyDescent="0.25">
      <c r="A706" s="2">
        <v>1</v>
      </c>
      <c r="B706" s="2">
        <v>43019</v>
      </c>
      <c r="C706" s="2">
        <v>1600001</v>
      </c>
      <c r="D706" s="2" t="str">
        <f t="shared" si="10"/>
        <v>1430191600001</v>
      </c>
      <c r="E706" s="2" t="s">
        <v>52</v>
      </c>
      <c r="F706" s="4">
        <v>0</v>
      </c>
      <c r="G706" s="4">
        <v>10800</v>
      </c>
      <c r="H706" s="4">
        <v>10800</v>
      </c>
      <c r="I706" s="4">
        <v>24.98</v>
      </c>
      <c r="J706" s="4">
        <v>24.98</v>
      </c>
      <c r="K706" s="4">
        <v>24.98</v>
      </c>
      <c r="L706" s="4">
        <v>0</v>
      </c>
      <c r="M706" s="4">
        <v>10775.02</v>
      </c>
    </row>
    <row r="707" spans="1:13" x14ac:dyDescent="0.25">
      <c r="A707" s="2">
        <v>1</v>
      </c>
      <c r="B707" s="2">
        <v>43020</v>
      </c>
      <c r="C707" s="2">
        <v>1200101</v>
      </c>
      <c r="D707" s="2" t="str">
        <f t="shared" ref="D707:D770" si="11">_xlfn.CONCAT(A707,B707,C707)</f>
        <v>1430201200101</v>
      </c>
      <c r="E707" s="2" t="s">
        <v>48</v>
      </c>
      <c r="F707" s="4">
        <v>0</v>
      </c>
      <c r="G707" s="4">
        <v>0</v>
      </c>
      <c r="H707" s="4">
        <v>0</v>
      </c>
      <c r="I707" s="4">
        <v>74.63</v>
      </c>
      <c r="J707" s="4">
        <v>74.63</v>
      </c>
      <c r="K707" s="4">
        <v>74.63</v>
      </c>
      <c r="L707" s="4">
        <v>0</v>
      </c>
      <c r="M707" s="4">
        <v>-74.63</v>
      </c>
    </row>
    <row r="708" spans="1:13" x14ac:dyDescent="0.25">
      <c r="A708" s="2">
        <v>1</v>
      </c>
      <c r="B708" s="2">
        <v>43020</v>
      </c>
      <c r="C708" s="2">
        <v>1210001</v>
      </c>
      <c r="D708" s="2" t="str">
        <f t="shared" si="11"/>
        <v>1430201210001</v>
      </c>
      <c r="E708" s="2" t="s">
        <v>16</v>
      </c>
      <c r="F708" s="4">
        <v>0</v>
      </c>
      <c r="G708" s="4">
        <v>0</v>
      </c>
      <c r="H708" s="4">
        <v>0</v>
      </c>
      <c r="I708" s="4">
        <v>34.22</v>
      </c>
      <c r="J708" s="4">
        <v>34.22</v>
      </c>
      <c r="K708" s="4">
        <v>34.22</v>
      </c>
      <c r="L708" s="4">
        <v>0</v>
      </c>
      <c r="M708" s="4">
        <v>-34.22</v>
      </c>
    </row>
    <row r="709" spans="1:13" x14ac:dyDescent="0.25">
      <c r="A709" s="2">
        <v>1</v>
      </c>
      <c r="B709" s="2">
        <v>43020</v>
      </c>
      <c r="C709" s="2">
        <v>1210101</v>
      </c>
      <c r="D709" s="2" t="str">
        <f t="shared" si="11"/>
        <v>1430201210101</v>
      </c>
      <c r="E709" s="2" t="s">
        <v>93</v>
      </c>
      <c r="F709" s="4">
        <v>0</v>
      </c>
      <c r="G709" s="4">
        <v>0</v>
      </c>
      <c r="H709" s="4">
        <v>0</v>
      </c>
      <c r="I709" s="4">
        <v>29.26</v>
      </c>
      <c r="J709" s="4">
        <v>29.26</v>
      </c>
      <c r="K709" s="4">
        <v>29.26</v>
      </c>
      <c r="L709" s="4">
        <v>0</v>
      </c>
      <c r="M709" s="4">
        <v>-29.26</v>
      </c>
    </row>
    <row r="710" spans="1:13" x14ac:dyDescent="0.25">
      <c r="A710" s="2">
        <v>1</v>
      </c>
      <c r="B710" s="2">
        <v>43020</v>
      </c>
      <c r="C710" s="2">
        <v>1310001</v>
      </c>
      <c r="D710" s="2" t="str">
        <f t="shared" si="11"/>
        <v>1430201310001</v>
      </c>
      <c r="E710" s="2" t="s">
        <v>23</v>
      </c>
      <c r="F710" s="4">
        <v>0</v>
      </c>
      <c r="G710" s="4">
        <v>25200</v>
      </c>
      <c r="H710" s="4">
        <v>25200</v>
      </c>
      <c r="I710" s="4">
        <v>0</v>
      </c>
      <c r="J710" s="4">
        <v>0</v>
      </c>
      <c r="K710" s="4">
        <v>0</v>
      </c>
      <c r="L710" s="4">
        <v>0</v>
      </c>
      <c r="M710" s="4">
        <v>25200</v>
      </c>
    </row>
    <row r="711" spans="1:13" x14ac:dyDescent="0.25">
      <c r="A711" s="2">
        <v>1</v>
      </c>
      <c r="B711" s="2">
        <v>43020</v>
      </c>
      <c r="C711" s="2">
        <v>1600001</v>
      </c>
      <c r="D711" s="2" t="str">
        <f t="shared" si="11"/>
        <v>1430201600001</v>
      </c>
      <c r="E711" s="2" t="s">
        <v>52</v>
      </c>
      <c r="F711" s="4">
        <v>0</v>
      </c>
      <c r="G711" s="4">
        <v>10800</v>
      </c>
      <c r="H711" s="4">
        <v>10800</v>
      </c>
      <c r="I711" s="4">
        <v>50.25</v>
      </c>
      <c r="J711" s="4">
        <v>50.25</v>
      </c>
      <c r="K711" s="4">
        <v>50.25</v>
      </c>
      <c r="L711" s="4">
        <v>0</v>
      </c>
      <c r="M711" s="4">
        <v>10749.75</v>
      </c>
    </row>
    <row r="712" spans="1:13" x14ac:dyDescent="0.25">
      <c r="A712" s="2">
        <v>1</v>
      </c>
      <c r="B712" s="2">
        <v>43021</v>
      </c>
      <c r="C712" s="2">
        <v>1200101</v>
      </c>
      <c r="D712" s="2" t="str">
        <f t="shared" si="11"/>
        <v>1430211200101</v>
      </c>
      <c r="E712" s="2" t="s">
        <v>48</v>
      </c>
      <c r="F712" s="4">
        <v>0</v>
      </c>
      <c r="G712" s="4">
        <v>0</v>
      </c>
      <c r="H712" s="4">
        <v>0</v>
      </c>
      <c r="I712" s="4">
        <v>708.96</v>
      </c>
      <c r="J712" s="4">
        <v>708.96</v>
      </c>
      <c r="K712" s="4">
        <v>708.96</v>
      </c>
      <c r="L712" s="4">
        <v>0</v>
      </c>
      <c r="M712" s="4">
        <v>-708.96</v>
      </c>
    </row>
    <row r="713" spans="1:13" x14ac:dyDescent="0.25">
      <c r="A713" s="2">
        <v>1</v>
      </c>
      <c r="B713" s="2">
        <v>43021</v>
      </c>
      <c r="C713" s="2">
        <v>1200601</v>
      </c>
      <c r="D713" s="2" t="str">
        <f t="shared" si="11"/>
        <v>1430211200601</v>
      </c>
      <c r="E713" s="2" t="s">
        <v>53</v>
      </c>
      <c r="F713" s="4">
        <v>0</v>
      </c>
      <c r="G713" s="4">
        <v>0</v>
      </c>
      <c r="H713" s="4">
        <v>0</v>
      </c>
      <c r="I713" s="4">
        <v>45.21</v>
      </c>
      <c r="J713" s="4">
        <v>45.21</v>
      </c>
      <c r="K713" s="4">
        <v>45.21</v>
      </c>
      <c r="L713" s="4">
        <v>0</v>
      </c>
      <c r="M713" s="4">
        <v>-45.21</v>
      </c>
    </row>
    <row r="714" spans="1:13" x14ac:dyDescent="0.25">
      <c r="A714" s="2">
        <v>1</v>
      </c>
      <c r="B714" s="2">
        <v>43021</v>
      </c>
      <c r="C714" s="2">
        <v>1210001</v>
      </c>
      <c r="D714" s="2" t="str">
        <f t="shared" si="11"/>
        <v>1430211210001</v>
      </c>
      <c r="E714" s="2" t="s">
        <v>16</v>
      </c>
      <c r="F714" s="4">
        <v>0</v>
      </c>
      <c r="G714" s="4">
        <v>0</v>
      </c>
      <c r="H714" s="4">
        <v>0</v>
      </c>
      <c r="I714" s="4">
        <v>325.08</v>
      </c>
      <c r="J714" s="4">
        <v>325.08</v>
      </c>
      <c r="K714" s="4">
        <v>325.08</v>
      </c>
      <c r="L714" s="4">
        <v>0</v>
      </c>
      <c r="M714" s="4">
        <v>-325.08</v>
      </c>
    </row>
    <row r="715" spans="1:13" x14ac:dyDescent="0.25">
      <c r="A715" s="2">
        <v>1</v>
      </c>
      <c r="B715" s="2">
        <v>43021</v>
      </c>
      <c r="C715" s="2">
        <v>1210101</v>
      </c>
      <c r="D715" s="2" t="str">
        <f t="shared" si="11"/>
        <v>1430211210101</v>
      </c>
      <c r="E715" s="2" t="s">
        <v>93</v>
      </c>
      <c r="F715" s="4">
        <v>0</v>
      </c>
      <c r="G715" s="4">
        <v>0</v>
      </c>
      <c r="H715" s="4">
        <v>0</v>
      </c>
      <c r="I715" s="4">
        <v>270.62</v>
      </c>
      <c r="J715" s="4">
        <v>270.62</v>
      </c>
      <c r="K715" s="4">
        <v>270.62</v>
      </c>
      <c r="L715" s="4">
        <v>0</v>
      </c>
      <c r="M715" s="4">
        <v>-270.62</v>
      </c>
    </row>
    <row r="716" spans="1:13" x14ac:dyDescent="0.25">
      <c r="A716" s="2">
        <v>1</v>
      </c>
      <c r="B716" s="2">
        <v>43021</v>
      </c>
      <c r="C716" s="2">
        <v>1310001</v>
      </c>
      <c r="D716" s="2" t="str">
        <f t="shared" si="11"/>
        <v>1430211310001</v>
      </c>
      <c r="E716" s="2" t="s">
        <v>23</v>
      </c>
      <c r="F716" s="4">
        <v>0</v>
      </c>
      <c r="G716" s="4">
        <v>25200</v>
      </c>
      <c r="H716" s="4">
        <v>25200</v>
      </c>
      <c r="I716" s="4">
        <v>0</v>
      </c>
      <c r="J716" s="4">
        <v>0</v>
      </c>
      <c r="K716" s="4">
        <v>0</v>
      </c>
      <c r="L716" s="4">
        <v>0</v>
      </c>
      <c r="M716" s="4">
        <v>25200</v>
      </c>
    </row>
    <row r="717" spans="1:13" x14ac:dyDescent="0.25">
      <c r="A717" s="2">
        <v>1</v>
      </c>
      <c r="B717" s="2">
        <v>43021</v>
      </c>
      <c r="C717" s="2">
        <v>1600001</v>
      </c>
      <c r="D717" s="2" t="str">
        <f t="shared" si="11"/>
        <v>1430211600001</v>
      </c>
      <c r="E717" s="2" t="s">
        <v>52</v>
      </c>
      <c r="F717" s="4">
        <v>0</v>
      </c>
      <c r="G717" s="4">
        <v>10800</v>
      </c>
      <c r="H717" s="4">
        <v>10800</v>
      </c>
      <c r="I717" s="4">
        <v>490.89</v>
      </c>
      <c r="J717" s="4">
        <v>490.89</v>
      </c>
      <c r="K717" s="4">
        <v>490.89</v>
      </c>
      <c r="L717" s="4">
        <v>0</v>
      </c>
      <c r="M717" s="4">
        <v>10309.11</v>
      </c>
    </row>
    <row r="718" spans="1:13" x14ac:dyDescent="0.25">
      <c r="A718" s="2">
        <v>1</v>
      </c>
      <c r="B718" s="2">
        <v>43111</v>
      </c>
      <c r="C718" s="2">
        <v>1310001</v>
      </c>
      <c r="D718" s="2" t="str">
        <f t="shared" si="11"/>
        <v>1431111310001</v>
      </c>
      <c r="E718" s="2" t="s">
        <v>23</v>
      </c>
      <c r="F718" s="4">
        <v>407.36</v>
      </c>
      <c r="G718" s="4">
        <v>-407.36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</row>
    <row r="719" spans="1:13" x14ac:dyDescent="0.25">
      <c r="A719" s="2">
        <v>1</v>
      </c>
      <c r="B719" s="2">
        <v>43111</v>
      </c>
      <c r="C719" s="2">
        <v>1600001</v>
      </c>
      <c r="D719" s="2" t="str">
        <f t="shared" si="11"/>
        <v>1431111600001</v>
      </c>
      <c r="E719" s="2" t="s">
        <v>33</v>
      </c>
      <c r="F719" s="4">
        <v>128.52000000000001</v>
      </c>
      <c r="G719" s="4">
        <v>-128.52000000000001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</row>
    <row r="720" spans="1:13" x14ac:dyDescent="0.25">
      <c r="A720" s="2">
        <v>1</v>
      </c>
      <c r="B720" s="2">
        <v>43112</v>
      </c>
      <c r="C720" s="2">
        <v>1310001</v>
      </c>
      <c r="D720" s="2" t="str">
        <f t="shared" si="11"/>
        <v>1431121310001</v>
      </c>
      <c r="E720" s="2" t="s">
        <v>23</v>
      </c>
      <c r="F720" s="4">
        <v>101.84</v>
      </c>
      <c r="G720" s="4">
        <v>-101.84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</row>
    <row r="721" spans="1:13" x14ac:dyDescent="0.25">
      <c r="A721" s="2">
        <v>1</v>
      </c>
      <c r="B721" s="2">
        <v>43112</v>
      </c>
      <c r="C721" s="2">
        <v>1600001</v>
      </c>
      <c r="D721" s="2" t="str">
        <f t="shared" si="11"/>
        <v>1431121600001</v>
      </c>
      <c r="E721" s="2" t="s">
        <v>33</v>
      </c>
      <c r="F721" s="4">
        <v>32.130000000000003</v>
      </c>
      <c r="G721" s="4">
        <v>-32.130000000000003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</row>
    <row r="722" spans="1:13" x14ac:dyDescent="0.25">
      <c r="A722" s="2">
        <v>1</v>
      </c>
      <c r="B722" s="2">
        <v>43114</v>
      </c>
      <c r="C722" s="2">
        <v>1310001</v>
      </c>
      <c r="D722" s="2" t="str">
        <f t="shared" si="11"/>
        <v>1431141310001</v>
      </c>
      <c r="E722" s="2" t="s">
        <v>23</v>
      </c>
      <c r="F722" s="4">
        <v>101.84</v>
      </c>
      <c r="G722" s="4">
        <v>-101.84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</row>
    <row r="723" spans="1:13" x14ac:dyDescent="0.25">
      <c r="A723" s="2">
        <v>1</v>
      </c>
      <c r="B723" s="2">
        <v>43114</v>
      </c>
      <c r="C723" s="2">
        <v>1600001</v>
      </c>
      <c r="D723" s="2" t="str">
        <f t="shared" si="11"/>
        <v>1431141600001</v>
      </c>
      <c r="E723" s="2" t="s">
        <v>33</v>
      </c>
      <c r="F723" s="4">
        <v>32.130000000000003</v>
      </c>
      <c r="G723" s="4">
        <v>-32.130000000000003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</row>
    <row r="724" spans="1:13" x14ac:dyDescent="0.25">
      <c r="A724" s="2">
        <v>1</v>
      </c>
      <c r="B724" s="2">
        <v>43201</v>
      </c>
      <c r="C724" s="2">
        <v>2220001</v>
      </c>
      <c r="D724" s="2" t="str">
        <f t="shared" si="11"/>
        <v>1432012220001</v>
      </c>
      <c r="E724" s="2" t="s">
        <v>39</v>
      </c>
      <c r="F724" s="4">
        <v>1100</v>
      </c>
      <c r="G724" s="4">
        <v>0</v>
      </c>
      <c r="H724" s="4">
        <v>1100</v>
      </c>
      <c r="I724" s="4">
        <v>839.13</v>
      </c>
      <c r="J724" s="4">
        <v>488.17</v>
      </c>
      <c r="K724" s="4">
        <v>488.17</v>
      </c>
      <c r="L724" s="4">
        <v>0</v>
      </c>
      <c r="M724" s="4">
        <v>611.83000000000004</v>
      </c>
    </row>
    <row r="725" spans="1:13" x14ac:dyDescent="0.25">
      <c r="A725" s="2">
        <v>1</v>
      </c>
      <c r="B725" s="2">
        <v>43301</v>
      </c>
      <c r="C725" s="2">
        <v>2060001</v>
      </c>
      <c r="D725" s="2" t="str">
        <f t="shared" si="11"/>
        <v>1433012060001</v>
      </c>
      <c r="E725" s="2" t="s">
        <v>34</v>
      </c>
      <c r="F725" s="4">
        <v>363</v>
      </c>
      <c r="G725" s="4">
        <v>0</v>
      </c>
      <c r="H725" s="4">
        <v>363</v>
      </c>
      <c r="I725" s="4">
        <v>363</v>
      </c>
      <c r="J725" s="4">
        <v>275</v>
      </c>
      <c r="K725" s="4">
        <v>275</v>
      </c>
      <c r="L725" s="4">
        <v>0</v>
      </c>
      <c r="M725" s="4">
        <v>88</v>
      </c>
    </row>
    <row r="726" spans="1:13" x14ac:dyDescent="0.25">
      <c r="A726" s="2">
        <v>1</v>
      </c>
      <c r="B726" s="2">
        <v>43301</v>
      </c>
      <c r="C726" s="2">
        <v>2160001</v>
      </c>
      <c r="D726" s="2" t="str">
        <f t="shared" si="11"/>
        <v>1433012160001</v>
      </c>
      <c r="E726" s="2" t="s">
        <v>35</v>
      </c>
      <c r="F726" s="4">
        <v>50</v>
      </c>
      <c r="G726" s="4">
        <v>0</v>
      </c>
      <c r="H726" s="4">
        <v>50</v>
      </c>
      <c r="I726" s="4">
        <v>0</v>
      </c>
      <c r="J726" s="4">
        <v>0</v>
      </c>
      <c r="K726" s="4">
        <v>0</v>
      </c>
      <c r="L726" s="4">
        <v>0</v>
      </c>
      <c r="M726" s="4">
        <v>50</v>
      </c>
    </row>
    <row r="727" spans="1:13" x14ac:dyDescent="0.25">
      <c r="A727" s="2">
        <v>1</v>
      </c>
      <c r="B727" s="2">
        <v>43301</v>
      </c>
      <c r="C727" s="2">
        <v>2160002</v>
      </c>
      <c r="D727" s="2" t="str">
        <f t="shared" si="11"/>
        <v>1433012160002</v>
      </c>
      <c r="E727" s="2" t="s">
        <v>36</v>
      </c>
      <c r="F727" s="4">
        <v>50</v>
      </c>
      <c r="G727" s="4">
        <v>0</v>
      </c>
      <c r="H727" s="4">
        <v>50</v>
      </c>
      <c r="I727" s="4">
        <v>0</v>
      </c>
      <c r="J727" s="4">
        <v>0</v>
      </c>
      <c r="K727" s="4">
        <v>0</v>
      </c>
      <c r="L727" s="4">
        <v>0</v>
      </c>
      <c r="M727" s="4">
        <v>50</v>
      </c>
    </row>
    <row r="728" spans="1:13" x14ac:dyDescent="0.25">
      <c r="A728" s="2">
        <v>1</v>
      </c>
      <c r="B728" s="2">
        <v>43301</v>
      </c>
      <c r="C728" s="2">
        <v>2200001</v>
      </c>
      <c r="D728" s="2" t="str">
        <f t="shared" si="11"/>
        <v>1433012200001</v>
      </c>
      <c r="E728" s="2" t="s">
        <v>37</v>
      </c>
      <c r="F728" s="4">
        <v>0</v>
      </c>
      <c r="G728" s="4">
        <v>0</v>
      </c>
      <c r="H728" s="4">
        <v>0</v>
      </c>
      <c r="I728" s="4">
        <v>47.36</v>
      </c>
      <c r="J728" s="4">
        <v>47.36</v>
      </c>
      <c r="K728" s="4">
        <v>47.36</v>
      </c>
      <c r="L728" s="4">
        <v>0</v>
      </c>
      <c r="M728" s="4">
        <v>-47.36</v>
      </c>
    </row>
    <row r="729" spans="1:13" x14ac:dyDescent="0.25">
      <c r="A729" s="2">
        <v>1</v>
      </c>
      <c r="B729" s="2">
        <v>43301</v>
      </c>
      <c r="C729" s="2">
        <v>2200010</v>
      </c>
      <c r="D729" s="2" t="str">
        <f t="shared" si="11"/>
        <v>1433012200010</v>
      </c>
      <c r="E729" s="2" t="s">
        <v>38</v>
      </c>
      <c r="F729" s="4">
        <v>758.98</v>
      </c>
      <c r="G729" s="4">
        <v>0</v>
      </c>
      <c r="H729" s="4">
        <v>758.98</v>
      </c>
      <c r="I729" s="4">
        <v>817.96</v>
      </c>
      <c r="J729" s="4">
        <v>615.16</v>
      </c>
      <c r="K729" s="4">
        <v>615.16</v>
      </c>
      <c r="L729" s="4">
        <v>0</v>
      </c>
      <c r="M729" s="4">
        <v>143.82</v>
      </c>
    </row>
    <row r="730" spans="1:13" x14ac:dyDescent="0.25">
      <c r="A730" s="2">
        <v>1</v>
      </c>
      <c r="B730" s="2">
        <v>43301</v>
      </c>
      <c r="C730" s="2">
        <v>2220001</v>
      </c>
      <c r="D730" s="2" t="str">
        <f t="shared" si="11"/>
        <v>1433012220001</v>
      </c>
      <c r="E730" s="2" t="s">
        <v>39</v>
      </c>
      <c r="F730" s="4">
        <v>1000</v>
      </c>
      <c r="G730" s="4">
        <v>0</v>
      </c>
      <c r="H730" s="4">
        <v>1000</v>
      </c>
      <c r="I730" s="4">
        <v>698.52</v>
      </c>
      <c r="J730" s="4">
        <v>464.27</v>
      </c>
      <c r="K730" s="4">
        <v>464.27</v>
      </c>
      <c r="L730" s="4">
        <v>0</v>
      </c>
      <c r="M730" s="4">
        <v>535.73</v>
      </c>
    </row>
    <row r="731" spans="1:13" x14ac:dyDescent="0.25">
      <c r="A731" s="2">
        <v>1</v>
      </c>
      <c r="B731" s="2">
        <v>43901</v>
      </c>
      <c r="C731" s="2">
        <v>1310001</v>
      </c>
      <c r="D731" s="2" t="str">
        <f t="shared" si="11"/>
        <v>1439011310001</v>
      </c>
      <c r="E731" s="2" t="s">
        <v>23</v>
      </c>
      <c r="F731" s="4">
        <v>310.83</v>
      </c>
      <c r="G731" s="4">
        <v>0</v>
      </c>
      <c r="H731" s="4">
        <v>310.83</v>
      </c>
      <c r="I731" s="4">
        <v>0</v>
      </c>
      <c r="J731" s="4">
        <v>0</v>
      </c>
      <c r="K731" s="4">
        <v>0</v>
      </c>
      <c r="L731" s="4">
        <v>0</v>
      </c>
      <c r="M731" s="4">
        <v>310.83</v>
      </c>
    </row>
    <row r="732" spans="1:13" x14ac:dyDescent="0.25">
      <c r="A732" s="2">
        <v>1</v>
      </c>
      <c r="B732" s="2">
        <v>43901</v>
      </c>
      <c r="C732" s="2">
        <v>1310003</v>
      </c>
      <c r="D732" s="2" t="str">
        <f t="shared" si="11"/>
        <v>1439011310003</v>
      </c>
      <c r="E732" s="2" t="s">
        <v>25</v>
      </c>
      <c r="F732" s="4">
        <v>148.25</v>
      </c>
      <c r="G732" s="4">
        <v>0</v>
      </c>
      <c r="H732" s="4">
        <v>148.25</v>
      </c>
      <c r="I732" s="4">
        <v>0</v>
      </c>
      <c r="J732" s="4">
        <v>0</v>
      </c>
      <c r="K732" s="4">
        <v>0</v>
      </c>
      <c r="L732" s="4">
        <v>0</v>
      </c>
      <c r="M732" s="4">
        <v>148.25</v>
      </c>
    </row>
    <row r="733" spans="1:13" x14ac:dyDescent="0.25">
      <c r="A733" s="2">
        <v>1</v>
      </c>
      <c r="B733" s="2">
        <v>43901</v>
      </c>
      <c r="C733" s="2">
        <v>1310004</v>
      </c>
      <c r="D733" s="2" t="str">
        <f t="shared" si="11"/>
        <v>1439011310004</v>
      </c>
      <c r="E733" s="2" t="s">
        <v>26</v>
      </c>
      <c r="F733" s="4">
        <v>123.42</v>
      </c>
      <c r="G733" s="4">
        <v>0</v>
      </c>
      <c r="H733" s="4">
        <v>123.42</v>
      </c>
      <c r="I733" s="4">
        <v>0</v>
      </c>
      <c r="J733" s="4">
        <v>0</v>
      </c>
      <c r="K733" s="4">
        <v>0</v>
      </c>
      <c r="L733" s="4">
        <v>0</v>
      </c>
      <c r="M733" s="4">
        <v>123.42</v>
      </c>
    </row>
    <row r="734" spans="1:13" x14ac:dyDescent="0.25">
      <c r="A734" s="2">
        <v>1</v>
      </c>
      <c r="B734" s="2">
        <v>43901</v>
      </c>
      <c r="C734" s="2">
        <v>1600001</v>
      </c>
      <c r="D734" s="2" t="str">
        <f t="shared" si="11"/>
        <v>1439011600001</v>
      </c>
      <c r="E734" s="2" t="s">
        <v>33</v>
      </c>
      <c r="F734" s="4">
        <v>190.77</v>
      </c>
      <c r="G734" s="4">
        <v>0</v>
      </c>
      <c r="H734" s="4">
        <v>190.77</v>
      </c>
      <c r="I734" s="4">
        <v>0</v>
      </c>
      <c r="J734" s="4">
        <v>0</v>
      </c>
      <c r="K734" s="4">
        <v>0</v>
      </c>
      <c r="L734" s="4">
        <v>0</v>
      </c>
      <c r="M734" s="4">
        <v>190.77</v>
      </c>
    </row>
    <row r="735" spans="1:13" x14ac:dyDescent="0.25">
      <c r="A735" s="2">
        <v>1</v>
      </c>
      <c r="B735" s="2">
        <v>43902</v>
      </c>
      <c r="C735" s="2">
        <v>1310001</v>
      </c>
      <c r="D735" s="2" t="str">
        <f t="shared" si="11"/>
        <v>1439021310001</v>
      </c>
      <c r="E735" s="2" t="s">
        <v>23</v>
      </c>
      <c r="F735" s="4">
        <v>310.83</v>
      </c>
      <c r="G735" s="4">
        <v>0</v>
      </c>
      <c r="H735" s="4">
        <v>310.83</v>
      </c>
      <c r="I735" s="4">
        <v>0</v>
      </c>
      <c r="J735" s="4">
        <v>0</v>
      </c>
      <c r="K735" s="4">
        <v>0</v>
      </c>
      <c r="L735" s="4">
        <v>0</v>
      </c>
      <c r="M735" s="4">
        <v>310.83</v>
      </c>
    </row>
    <row r="736" spans="1:13" x14ac:dyDescent="0.25">
      <c r="A736" s="2">
        <v>1</v>
      </c>
      <c r="B736" s="2">
        <v>43902</v>
      </c>
      <c r="C736" s="2">
        <v>1310003</v>
      </c>
      <c r="D736" s="2" t="str">
        <f t="shared" si="11"/>
        <v>1439021310003</v>
      </c>
      <c r="E736" s="2" t="s">
        <v>25</v>
      </c>
      <c r="F736" s="4">
        <v>148.25</v>
      </c>
      <c r="G736" s="4">
        <v>0</v>
      </c>
      <c r="H736" s="4">
        <v>148.25</v>
      </c>
      <c r="I736" s="4">
        <v>0</v>
      </c>
      <c r="J736" s="4">
        <v>0</v>
      </c>
      <c r="K736" s="4">
        <v>0</v>
      </c>
      <c r="L736" s="4">
        <v>0</v>
      </c>
      <c r="M736" s="4">
        <v>148.25</v>
      </c>
    </row>
    <row r="737" spans="1:13" x14ac:dyDescent="0.25">
      <c r="A737" s="2">
        <v>1</v>
      </c>
      <c r="B737" s="2">
        <v>43902</v>
      </c>
      <c r="C737" s="2">
        <v>1310004</v>
      </c>
      <c r="D737" s="2" t="str">
        <f t="shared" si="11"/>
        <v>1439021310004</v>
      </c>
      <c r="E737" s="2" t="s">
        <v>26</v>
      </c>
      <c r="F737" s="4">
        <v>123.42</v>
      </c>
      <c r="G737" s="4">
        <v>0</v>
      </c>
      <c r="H737" s="4">
        <v>123.42</v>
      </c>
      <c r="I737" s="4">
        <v>0</v>
      </c>
      <c r="J737" s="4">
        <v>0</v>
      </c>
      <c r="K737" s="4">
        <v>0</v>
      </c>
      <c r="L737" s="4">
        <v>0</v>
      </c>
      <c r="M737" s="4">
        <v>123.42</v>
      </c>
    </row>
    <row r="738" spans="1:13" x14ac:dyDescent="0.25">
      <c r="A738" s="2">
        <v>1</v>
      </c>
      <c r="B738" s="2">
        <v>43902</v>
      </c>
      <c r="C738" s="2">
        <v>1600001</v>
      </c>
      <c r="D738" s="2" t="str">
        <f t="shared" si="11"/>
        <v>1439021600001</v>
      </c>
      <c r="E738" s="2" t="s">
        <v>33</v>
      </c>
      <c r="F738" s="4">
        <v>190.77</v>
      </c>
      <c r="G738" s="4">
        <v>0</v>
      </c>
      <c r="H738" s="4">
        <v>190.77</v>
      </c>
      <c r="I738" s="4">
        <v>0</v>
      </c>
      <c r="J738" s="4">
        <v>0</v>
      </c>
      <c r="K738" s="4">
        <v>0</v>
      </c>
      <c r="L738" s="4">
        <v>0</v>
      </c>
      <c r="M738" s="4">
        <v>190.77</v>
      </c>
    </row>
    <row r="739" spans="1:13" x14ac:dyDescent="0.25">
      <c r="A739" s="2">
        <v>1</v>
      </c>
      <c r="B739" s="2">
        <v>43903</v>
      </c>
      <c r="C739" s="2">
        <v>1310001</v>
      </c>
      <c r="D739" s="2" t="str">
        <f t="shared" si="11"/>
        <v>1439031310001</v>
      </c>
      <c r="E739" s="2" t="s">
        <v>23</v>
      </c>
      <c r="F739" s="4">
        <v>310.83</v>
      </c>
      <c r="G739" s="4">
        <v>0</v>
      </c>
      <c r="H739" s="4">
        <v>310.83</v>
      </c>
      <c r="I739" s="4">
        <v>0</v>
      </c>
      <c r="J739" s="4">
        <v>0</v>
      </c>
      <c r="K739" s="4">
        <v>0</v>
      </c>
      <c r="L739" s="4">
        <v>0</v>
      </c>
      <c r="M739" s="4">
        <v>310.83</v>
      </c>
    </row>
    <row r="740" spans="1:13" x14ac:dyDescent="0.25">
      <c r="A740" s="2">
        <v>1</v>
      </c>
      <c r="B740" s="2">
        <v>43903</v>
      </c>
      <c r="C740" s="2">
        <v>1310003</v>
      </c>
      <c r="D740" s="2" t="str">
        <f t="shared" si="11"/>
        <v>1439031310003</v>
      </c>
      <c r="E740" s="2" t="s">
        <v>25</v>
      </c>
      <c r="F740" s="4">
        <v>148.25</v>
      </c>
      <c r="G740" s="4">
        <v>0</v>
      </c>
      <c r="H740" s="4">
        <v>148.25</v>
      </c>
      <c r="I740" s="4">
        <v>0</v>
      </c>
      <c r="J740" s="4">
        <v>0</v>
      </c>
      <c r="K740" s="4">
        <v>0</v>
      </c>
      <c r="L740" s="4">
        <v>0</v>
      </c>
      <c r="M740" s="4">
        <v>148.25</v>
      </c>
    </row>
    <row r="741" spans="1:13" x14ac:dyDescent="0.25">
      <c r="A741" s="2">
        <v>1</v>
      </c>
      <c r="B741" s="2">
        <v>43903</v>
      </c>
      <c r="C741" s="2">
        <v>1310004</v>
      </c>
      <c r="D741" s="2" t="str">
        <f t="shared" si="11"/>
        <v>1439031310004</v>
      </c>
      <c r="E741" s="2" t="s">
        <v>26</v>
      </c>
      <c r="F741" s="4">
        <v>123.42</v>
      </c>
      <c r="G741" s="4">
        <v>0</v>
      </c>
      <c r="H741" s="4">
        <v>123.42</v>
      </c>
      <c r="I741" s="4">
        <v>0</v>
      </c>
      <c r="J741" s="4">
        <v>0</v>
      </c>
      <c r="K741" s="4">
        <v>0</v>
      </c>
      <c r="L741" s="4">
        <v>0</v>
      </c>
      <c r="M741" s="4">
        <v>123.42</v>
      </c>
    </row>
    <row r="742" spans="1:13" x14ac:dyDescent="0.25">
      <c r="A742" s="2">
        <v>1</v>
      </c>
      <c r="B742" s="2">
        <v>43903</v>
      </c>
      <c r="C742" s="2">
        <v>1600001</v>
      </c>
      <c r="D742" s="2" t="str">
        <f t="shared" si="11"/>
        <v>1439031600001</v>
      </c>
      <c r="E742" s="2" t="s">
        <v>33</v>
      </c>
      <c r="F742" s="4">
        <v>190.77</v>
      </c>
      <c r="G742" s="4">
        <v>0</v>
      </c>
      <c r="H742" s="4">
        <v>190.77</v>
      </c>
      <c r="I742" s="4">
        <v>0</v>
      </c>
      <c r="J742" s="4">
        <v>0</v>
      </c>
      <c r="K742" s="4">
        <v>0</v>
      </c>
      <c r="L742" s="4">
        <v>0</v>
      </c>
      <c r="M742" s="4">
        <v>190.77</v>
      </c>
    </row>
    <row r="743" spans="1:13" x14ac:dyDescent="0.25">
      <c r="A743" s="2">
        <v>1</v>
      </c>
      <c r="B743" s="2">
        <v>43904</v>
      </c>
      <c r="C743" s="2">
        <v>1310001</v>
      </c>
      <c r="D743" s="2" t="str">
        <f t="shared" si="11"/>
        <v>1439041310001</v>
      </c>
      <c r="E743" s="2" t="s">
        <v>23</v>
      </c>
      <c r="F743" s="4">
        <v>310.83</v>
      </c>
      <c r="G743" s="4">
        <v>0</v>
      </c>
      <c r="H743" s="4">
        <v>310.83</v>
      </c>
      <c r="I743" s="4">
        <v>0</v>
      </c>
      <c r="J743" s="4">
        <v>0</v>
      </c>
      <c r="K743" s="4">
        <v>0</v>
      </c>
      <c r="L743" s="4">
        <v>0</v>
      </c>
      <c r="M743" s="4">
        <v>310.83</v>
      </c>
    </row>
    <row r="744" spans="1:13" x14ac:dyDescent="0.25">
      <c r="A744" s="2">
        <v>1</v>
      </c>
      <c r="B744" s="2">
        <v>43904</v>
      </c>
      <c r="C744" s="2">
        <v>1310003</v>
      </c>
      <c r="D744" s="2" t="str">
        <f t="shared" si="11"/>
        <v>1439041310003</v>
      </c>
      <c r="E744" s="2" t="s">
        <v>25</v>
      </c>
      <c r="F744" s="4">
        <v>148.25</v>
      </c>
      <c r="G744" s="4">
        <v>0</v>
      </c>
      <c r="H744" s="4">
        <v>148.25</v>
      </c>
      <c r="I744" s="4">
        <v>0</v>
      </c>
      <c r="J744" s="4">
        <v>0</v>
      </c>
      <c r="K744" s="4">
        <v>0</v>
      </c>
      <c r="L744" s="4">
        <v>0</v>
      </c>
      <c r="M744" s="4">
        <v>148.25</v>
      </c>
    </row>
    <row r="745" spans="1:13" x14ac:dyDescent="0.25">
      <c r="A745" s="2">
        <v>1</v>
      </c>
      <c r="B745" s="2">
        <v>43904</v>
      </c>
      <c r="C745" s="2">
        <v>1310004</v>
      </c>
      <c r="D745" s="2" t="str">
        <f t="shared" si="11"/>
        <v>1439041310004</v>
      </c>
      <c r="E745" s="2" t="s">
        <v>26</v>
      </c>
      <c r="F745" s="4">
        <v>123.42</v>
      </c>
      <c r="G745" s="4">
        <v>0</v>
      </c>
      <c r="H745" s="4">
        <v>123.42</v>
      </c>
      <c r="I745" s="4">
        <v>0</v>
      </c>
      <c r="J745" s="4">
        <v>0</v>
      </c>
      <c r="K745" s="4">
        <v>0</v>
      </c>
      <c r="L745" s="4">
        <v>0</v>
      </c>
      <c r="M745" s="4">
        <v>123.42</v>
      </c>
    </row>
    <row r="746" spans="1:13" x14ac:dyDescent="0.25">
      <c r="A746" s="2">
        <v>1</v>
      </c>
      <c r="B746" s="2">
        <v>43904</v>
      </c>
      <c r="C746" s="2">
        <v>1600001</v>
      </c>
      <c r="D746" s="2" t="str">
        <f t="shared" si="11"/>
        <v>1439041600001</v>
      </c>
      <c r="E746" s="2" t="s">
        <v>33</v>
      </c>
      <c r="F746" s="4">
        <v>190.77</v>
      </c>
      <c r="G746" s="4">
        <v>0</v>
      </c>
      <c r="H746" s="4">
        <v>190.77</v>
      </c>
      <c r="I746" s="4">
        <v>0</v>
      </c>
      <c r="J746" s="4">
        <v>0</v>
      </c>
      <c r="K746" s="4">
        <v>0</v>
      </c>
      <c r="L746" s="4">
        <v>0</v>
      </c>
      <c r="M746" s="4">
        <v>190.77</v>
      </c>
    </row>
    <row r="747" spans="1:13" x14ac:dyDescent="0.25">
      <c r="A747" s="2">
        <v>1</v>
      </c>
      <c r="B747" s="2">
        <v>44200</v>
      </c>
      <c r="C747" s="2">
        <v>2220001</v>
      </c>
      <c r="D747" s="2" t="str">
        <f t="shared" si="11"/>
        <v>1442002220001</v>
      </c>
      <c r="E747" s="2" t="s">
        <v>39</v>
      </c>
      <c r="F747" s="4">
        <v>300</v>
      </c>
      <c r="G747" s="4">
        <v>0</v>
      </c>
      <c r="H747" s="4">
        <v>300</v>
      </c>
      <c r="I747" s="4">
        <v>190.87</v>
      </c>
      <c r="J747" s="4">
        <v>125.46</v>
      </c>
      <c r="K747" s="4">
        <v>125.46</v>
      </c>
      <c r="L747" s="4">
        <v>0</v>
      </c>
      <c r="M747" s="4">
        <v>174.54</v>
      </c>
    </row>
    <row r="748" spans="1:13" x14ac:dyDescent="0.25">
      <c r="A748" s="2">
        <v>1</v>
      </c>
      <c r="B748" s="2">
        <v>45901</v>
      </c>
      <c r="C748" s="2">
        <v>1300001</v>
      </c>
      <c r="D748" s="2" t="str">
        <f t="shared" si="11"/>
        <v>1459011300001</v>
      </c>
      <c r="E748" s="2" t="s">
        <v>18</v>
      </c>
      <c r="F748" s="4">
        <v>9612.5499999999993</v>
      </c>
      <c r="G748" s="4">
        <v>0</v>
      </c>
      <c r="H748" s="4">
        <v>9612.5499999999993</v>
      </c>
      <c r="I748" s="4">
        <v>8963.5</v>
      </c>
      <c r="J748" s="4">
        <v>8963.5</v>
      </c>
      <c r="K748" s="4">
        <v>8963.5</v>
      </c>
      <c r="L748" s="4">
        <v>0</v>
      </c>
      <c r="M748" s="4">
        <v>649.04999999999995</v>
      </c>
    </row>
    <row r="749" spans="1:13" x14ac:dyDescent="0.25">
      <c r="A749" s="2">
        <v>1</v>
      </c>
      <c r="B749" s="2">
        <v>45901</v>
      </c>
      <c r="C749" s="2">
        <v>1300002</v>
      </c>
      <c r="D749" s="2" t="str">
        <f t="shared" si="11"/>
        <v>1459011300002</v>
      </c>
      <c r="E749" s="2" t="s">
        <v>19</v>
      </c>
      <c r="F749" s="4">
        <v>1748.04</v>
      </c>
      <c r="G749" s="4">
        <v>0</v>
      </c>
      <c r="H749" s="4">
        <v>1748.04</v>
      </c>
      <c r="I749" s="4">
        <v>1765.12</v>
      </c>
      <c r="J749" s="4">
        <v>1765.12</v>
      </c>
      <c r="K749" s="4">
        <v>1765.12</v>
      </c>
      <c r="L749" s="4">
        <v>0</v>
      </c>
      <c r="M749" s="4">
        <v>-17.079999999999998</v>
      </c>
    </row>
    <row r="750" spans="1:13" x14ac:dyDescent="0.25">
      <c r="A750" s="2">
        <v>1</v>
      </c>
      <c r="B750" s="2">
        <v>45901</v>
      </c>
      <c r="C750" s="2">
        <v>1300101</v>
      </c>
      <c r="D750" s="2" t="str">
        <f t="shared" si="11"/>
        <v>1459011300101</v>
      </c>
      <c r="E750" s="2" t="s">
        <v>20</v>
      </c>
      <c r="F750" s="4">
        <v>800</v>
      </c>
      <c r="G750" s="4">
        <v>0</v>
      </c>
      <c r="H750" s="4">
        <v>800</v>
      </c>
      <c r="I750" s="4">
        <v>1641.75</v>
      </c>
      <c r="J750" s="4">
        <v>1641.75</v>
      </c>
      <c r="K750" s="4">
        <v>1641.75</v>
      </c>
      <c r="L750" s="4">
        <v>0</v>
      </c>
      <c r="M750" s="4">
        <v>-841.75</v>
      </c>
    </row>
    <row r="751" spans="1:13" x14ac:dyDescent="0.25">
      <c r="A751" s="2">
        <v>1</v>
      </c>
      <c r="B751" s="2">
        <v>45901</v>
      </c>
      <c r="C751" s="2">
        <v>1300201</v>
      </c>
      <c r="D751" s="2" t="str">
        <f t="shared" si="11"/>
        <v>1459011300201</v>
      </c>
      <c r="E751" s="2" t="s">
        <v>21</v>
      </c>
      <c r="F751" s="4">
        <v>5348.07</v>
      </c>
      <c r="G751" s="4">
        <v>0</v>
      </c>
      <c r="H751" s="4">
        <v>5348.07</v>
      </c>
      <c r="I751" s="4">
        <v>4985.12</v>
      </c>
      <c r="J751" s="4">
        <v>4985.12</v>
      </c>
      <c r="K751" s="4">
        <v>4985.12</v>
      </c>
      <c r="L751" s="4">
        <v>0</v>
      </c>
      <c r="M751" s="4">
        <v>362.95</v>
      </c>
    </row>
    <row r="752" spans="1:13" x14ac:dyDescent="0.25">
      <c r="A752" s="2">
        <v>1</v>
      </c>
      <c r="B752" s="2">
        <v>45901</v>
      </c>
      <c r="C752" s="2">
        <v>1300202</v>
      </c>
      <c r="D752" s="2" t="str">
        <f t="shared" si="11"/>
        <v>1459011300202</v>
      </c>
      <c r="E752" s="2" t="s">
        <v>22</v>
      </c>
      <c r="F752" s="4">
        <v>5723.9</v>
      </c>
      <c r="G752" s="4">
        <v>0</v>
      </c>
      <c r="H752" s="4">
        <v>5723.9</v>
      </c>
      <c r="I752" s="4">
        <v>5335.4</v>
      </c>
      <c r="J752" s="4">
        <v>5335.4</v>
      </c>
      <c r="K752" s="4">
        <v>5335.4</v>
      </c>
      <c r="L752" s="4">
        <v>0</v>
      </c>
      <c r="M752" s="4">
        <v>388.5</v>
      </c>
    </row>
    <row r="753" spans="1:13" x14ac:dyDescent="0.25">
      <c r="A753" s="2">
        <v>1</v>
      </c>
      <c r="B753" s="2">
        <v>45901</v>
      </c>
      <c r="C753" s="2">
        <v>1310001</v>
      </c>
      <c r="D753" s="2" t="str">
        <f t="shared" si="11"/>
        <v>1459011310001</v>
      </c>
      <c r="E753" s="2" t="s">
        <v>23</v>
      </c>
      <c r="F753" s="4">
        <v>0</v>
      </c>
      <c r="G753" s="4">
        <v>0</v>
      </c>
      <c r="H753" s="4">
        <v>0</v>
      </c>
      <c r="I753" s="4">
        <v>958.6</v>
      </c>
      <c r="J753" s="4">
        <v>958.6</v>
      </c>
      <c r="K753" s="4">
        <v>958.6</v>
      </c>
      <c r="L753" s="4">
        <v>0</v>
      </c>
      <c r="M753" s="4">
        <v>-958.6</v>
      </c>
    </row>
    <row r="754" spans="1:13" x14ac:dyDescent="0.25">
      <c r="A754" s="2">
        <v>1</v>
      </c>
      <c r="B754" s="2">
        <v>45901</v>
      </c>
      <c r="C754" s="2">
        <v>1310003</v>
      </c>
      <c r="D754" s="2" t="str">
        <f t="shared" si="11"/>
        <v>1459011310003</v>
      </c>
      <c r="E754" s="2" t="s">
        <v>25</v>
      </c>
      <c r="F754" s="4">
        <v>0</v>
      </c>
      <c r="G754" s="4">
        <v>0</v>
      </c>
      <c r="H754" s="4">
        <v>0</v>
      </c>
      <c r="I754" s="4">
        <v>482.31</v>
      </c>
      <c r="J754" s="4">
        <v>482.31</v>
      </c>
      <c r="K754" s="4">
        <v>482.31</v>
      </c>
      <c r="L754" s="4">
        <v>0</v>
      </c>
      <c r="M754" s="4">
        <v>-482.31</v>
      </c>
    </row>
    <row r="755" spans="1:13" x14ac:dyDescent="0.25">
      <c r="A755" s="2">
        <v>1</v>
      </c>
      <c r="B755" s="2">
        <v>45901</v>
      </c>
      <c r="C755" s="2">
        <v>1310004</v>
      </c>
      <c r="D755" s="2" t="str">
        <f t="shared" si="11"/>
        <v>1459011310004</v>
      </c>
      <c r="E755" s="2" t="s">
        <v>26</v>
      </c>
      <c r="F755" s="4">
        <v>0</v>
      </c>
      <c r="G755" s="4">
        <v>0</v>
      </c>
      <c r="H755" s="4">
        <v>0</v>
      </c>
      <c r="I755" s="4">
        <v>516.20000000000005</v>
      </c>
      <c r="J755" s="4">
        <v>516.20000000000005</v>
      </c>
      <c r="K755" s="4">
        <v>516.20000000000005</v>
      </c>
      <c r="L755" s="4">
        <v>0</v>
      </c>
      <c r="M755" s="4">
        <v>-516.20000000000005</v>
      </c>
    </row>
    <row r="756" spans="1:13" x14ac:dyDescent="0.25">
      <c r="A756" s="2">
        <v>1</v>
      </c>
      <c r="B756" s="2">
        <v>45901</v>
      </c>
      <c r="C756" s="2">
        <v>1310005</v>
      </c>
      <c r="D756" s="2" t="str">
        <f t="shared" si="11"/>
        <v>1459011310005</v>
      </c>
      <c r="E756" s="2" t="s">
        <v>27</v>
      </c>
      <c r="F756" s="4">
        <v>0</v>
      </c>
      <c r="G756" s="4">
        <v>0</v>
      </c>
      <c r="H756" s="4">
        <v>0</v>
      </c>
      <c r="I756" s="4">
        <v>62.37</v>
      </c>
      <c r="J756" s="4">
        <v>62.37</v>
      </c>
      <c r="K756" s="4">
        <v>62.37</v>
      </c>
      <c r="L756" s="4">
        <v>0</v>
      </c>
      <c r="M756" s="4">
        <v>-62.37</v>
      </c>
    </row>
    <row r="757" spans="1:13" x14ac:dyDescent="0.25">
      <c r="A757" s="2">
        <v>1</v>
      </c>
      <c r="B757" s="2">
        <v>45901</v>
      </c>
      <c r="C757" s="2">
        <v>1500002</v>
      </c>
      <c r="D757" s="2" t="str">
        <f t="shared" si="11"/>
        <v>1459011500002</v>
      </c>
      <c r="E757" s="2" t="s">
        <v>29</v>
      </c>
      <c r="F757" s="4">
        <v>0</v>
      </c>
      <c r="G757" s="4">
        <v>0</v>
      </c>
      <c r="H757" s="4">
        <v>0</v>
      </c>
      <c r="I757" s="4">
        <v>2607.12</v>
      </c>
      <c r="J757" s="4">
        <v>2607.12</v>
      </c>
      <c r="K757" s="4">
        <v>2607.12</v>
      </c>
      <c r="L757" s="4">
        <v>0</v>
      </c>
      <c r="M757" s="4">
        <v>-2607.12</v>
      </c>
    </row>
    <row r="758" spans="1:13" x14ac:dyDescent="0.25">
      <c r="A758" s="2">
        <v>1</v>
      </c>
      <c r="B758" s="2">
        <v>45901</v>
      </c>
      <c r="C758" s="2">
        <v>1500003</v>
      </c>
      <c r="D758" s="2" t="str">
        <f t="shared" si="11"/>
        <v>1459011500003</v>
      </c>
      <c r="E758" s="2" t="s">
        <v>30</v>
      </c>
      <c r="F758" s="4">
        <v>0</v>
      </c>
      <c r="G758" s="4">
        <v>0</v>
      </c>
      <c r="H758" s="4">
        <v>0</v>
      </c>
      <c r="I758" s="4">
        <v>275.45999999999998</v>
      </c>
      <c r="J758" s="4">
        <v>275.45999999999998</v>
      </c>
      <c r="K758" s="4">
        <v>275.45999999999998</v>
      </c>
      <c r="L758" s="4">
        <v>0</v>
      </c>
      <c r="M758" s="4">
        <v>-275.45999999999998</v>
      </c>
    </row>
    <row r="759" spans="1:13" x14ac:dyDescent="0.25">
      <c r="A759" s="2">
        <v>1</v>
      </c>
      <c r="B759" s="2">
        <v>45901</v>
      </c>
      <c r="C759" s="2">
        <v>1510002</v>
      </c>
      <c r="D759" s="2" t="str">
        <f t="shared" si="11"/>
        <v>1459011510002</v>
      </c>
      <c r="E759" s="2" t="s">
        <v>32</v>
      </c>
      <c r="F759" s="4">
        <v>200</v>
      </c>
      <c r="G759" s="4">
        <v>0</v>
      </c>
      <c r="H759" s="4">
        <v>200</v>
      </c>
      <c r="I759" s="4">
        <v>613.01</v>
      </c>
      <c r="J759" s="4">
        <v>613.01</v>
      </c>
      <c r="K759" s="4">
        <v>613.01</v>
      </c>
      <c r="L759" s="4">
        <v>0</v>
      </c>
      <c r="M759" s="4">
        <v>-413.01</v>
      </c>
    </row>
    <row r="760" spans="1:13" x14ac:dyDescent="0.25">
      <c r="A760" s="2">
        <v>1</v>
      </c>
      <c r="B760" s="2">
        <v>45901</v>
      </c>
      <c r="C760" s="2">
        <v>1600001</v>
      </c>
      <c r="D760" s="2" t="str">
        <f t="shared" si="11"/>
        <v>1459011600001</v>
      </c>
      <c r="E760" s="2" t="s">
        <v>33</v>
      </c>
      <c r="F760" s="4">
        <v>7078.69</v>
      </c>
      <c r="G760" s="4">
        <v>0</v>
      </c>
      <c r="H760" s="4">
        <v>7078.69</v>
      </c>
      <c r="I760" s="4">
        <v>7553.43</v>
      </c>
      <c r="J760" s="4">
        <v>7553.43</v>
      </c>
      <c r="K760" s="4">
        <v>7553.43</v>
      </c>
      <c r="L760" s="4">
        <v>0</v>
      </c>
      <c r="M760" s="4">
        <v>-474.74</v>
      </c>
    </row>
    <row r="761" spans="1:13" x14ac:dyDescent="0.25">
      <c r="A761" s="2">
        <v>1</v>
      </c>
      <c r="B761" s="2">
        <v>45901</v>
      </c>
      <c r="C761" s="2">
        <v>2060001</v>
      </c>
      <c r="D761" s="2" t="str">
        <f t="shared" si="11"/>
        <v>1459012060001</v>
      </c>
      <c r="E761" s="2" t="s">
        <v>34</v>
      </c>
      <c r="F761" s="4">
        <v>50</v>
      </c>
      <c r="G761" s="4">
        <v>0</v>
      </c>
      <c r="H761" s="4">
        <v>50</v>
      </c>
      <c r="I761" s="4">
        <v>0</v>
      </c>
      <c r="J761" s="4">
        <v>0</v>
      </c>
      <c r="K761" s="4">
        <v>0</v>
      </c>
      <c r="L761" s="4">
        <v>0</v>
      </c>
      <c r="M761" s="4">
        <v>50</v>
      </c>
    </row>
    <row r="762" spans="1:13" x14ac:dyDescent="0.25">
      <c r="A762" s="2">
        <v>1</v>
      </c>
      <c r="B762" s="2">
        <v>45901</v>
      </c>
      <c r="C762" s="2">
        <v>2160001</v>
      </c>
      <c r="D762" s="2" t="str">
        <f t="shared" si="11"/>
        <v>1459012160001</v>
      </c>
      <c r="E762" s="2" t="s">
        <v>35</v>
      </c>
      <c r="F762" s="4">
        <v>7000</v>
      </c>
      <c r="G762" s="4">
        <v>0</v>
      </c>
      <c r="H762" s="4">
        <v>7000</v>
      </c>
      <c r="I762" s="4">
        <v>8594.32</v>
      </c>
      <c r="J762" s="4">
        <v>7240.43</v>
      </c>
      <c r="K762" s="4">
        <v>7240.43</v>
      </c>
      <c r="L762" s="4">
        <v>0</v>
      </c>
      <c r="M762" s="4">
        <v>-240.43</v>
      </c>
    </row>
    <row r="763" spans="1:13" x14ac:dyDescent="0.25">
      <c r="A763" s="2">
        <v>1</v>
      </c>
      <c r="B763" s="2">
        <v>45901</v>
      </c>
      <c r="C763" s="2">
        <v>2160002</v>
      </c>
      <c r="D763" s="2" t="str">
        <f t="shared" si="11"/>
        <v>1459012160002</v>
      </c>
      <c r="E763" s="2" t="s">
        <v>36</v>
      </c>
      <c r="F763" s="4">
        <v>50</v>
      </c>
      <c r="G763" s="4">
        <v>0</v>
      </c>
      <c r="H763" s="4">
        <v>50</v>
      </c>
      <c r="I763" s="4">
        <v>0</v>
      </c>
      <c r="J763" s="4">
        <v>0</v>
      </c>
      <c r="K763" s="4">
        <v>0</v>
      </c>
      <c r="L763" s="4">
        <v>0</v>
      </c>
      <c r="M763" s="4">
        <v>50</v>
      </c>
    </row>
    <row r="764" spans="1:13" x14ac:dyDescent="0.25">
      <c r="A764" s="2">
        <v>1</v>
      </c>
      <c r="B764" s="2">
        <v>45901</v>
      </c>
      <c r="C764" s="2">
        <v>2200010</v>
      </c>
      <c r="D764" s="2" t="str">
        <f t="shared" si="11"/>
        <v>1459012200010</v>
      </c>
      <c r="E764" s="2" t="s">
        <v>38</v>
      </c>
      <c r="F764" s="4">
        <v>50</v>
      </c>
      <c r="G764" s="4">
        <v>0</v>
      </c>
      <c r="H764" s="4">
        <v>50</v>
      </c>
      <c r="I764" s="4">
        <v>0</v>
      </c>
      <c r="J764" s="4">
        <v>0</v>
      </c>
      <c r="K764" s="4">
        <v>0</v>
      </c>
      <c r="L764" s="4">
        <v>0</v>
      </c>
      <c r="M764" s="4">
        <v>50</v>
      </c>
    </row>
    <row r="765" spans="1:13" x14ac:dyDescent="0.25">
      <c r="A765" s="2">
        <v>1</v>
      </c>
      <c r="B765" s="2">
        <v>45901</v>
      </c>
      <c r="C765" s="2">
        <v>2220001</v>
      </c>
      <c r="D765" s="2" t="str">
        <f t="shared" si="11"/>
        <v>1459012220001</v>
      </c>
      <c r="E765" s="2" t="s">
        <v>39</v>
      </c>
      <c r="F765" s="4">
        <v>1000</v>
      </c>
      <c r="G765" s="4">
        <v>0</v>
      </c>
      <c r="H765" s="4">
        <v>1000</v>
      </c>
      <c r="I765" s="4">
        <v>753.53</v>
      </c>
      <c r="J765" s="4">
        <v>443.7</v>
      </c>
      <c r="K765" s="4">
        <v>443.7</v>
      </c>
      <c r="L765" s="4">
        <v>0</v>
      </c>
      <c r="M765" s="4">
        <v>556.29999999999995</v>
      </c>
    </row>
    <row r="766" spans="1:13" x14ac:dyDescent="0.25">
      <c r="A766" s="2">
        <v>1</v>
      </c>
      <c r="B766" s="2">
        <v>45901</v>
      </c>
      <c r="C766" s="2">
        <v>6360000</v>
      </c>
      <c r="D766" s="2" t="str">
        <f t="shared" si="11"/>
        <v>1459016360000</v>
      </c>
      <c r="E766" s="2" t="s">
        <v>51</v>
      </c>
      <c r="F766" s="4">
        <v>26000</v>
      </c>
      <c r="G766" s="4">
        <v>0</v>
      </c>
      <c r="H766" s="4">
        <v>26000</v>
      </c>
      <c r="I766" s="4">
        <v>0</v>
      </c>
      <c r="J766" s="4">
        <v>0</v>
      </c>
      <c r="K766" s="4">
        <v>0</v>
      </c>
      <c r="L766" s="4">
        <v>0</v>
      </c>
      <c r="M766" s="4">
        <v>26000</v>
      </c>
    </row>
    <row r="767" spans="1:13" x14ac:dyDescent="0.25">
      <c r="A767" s="2">
        <v>1</v>
      </c>
      <c r="B767" s="2">
        <v>49100</v>
      </c>
      <c r="C767" s="2">
        <v>1300001</v>
      </c>
      <c r="D767" s="2" t="str">
        <f t="shared" si="11"/>
        <v>1491001300001</v>
      </c>
      <c r="E767" s="2" t="s">
        <v>18</v>
      </c>
      <c r="F767" s="4">
        <v>39807.839999999997</v>
      </c>
      <c r="G767" s="4">
        <v>0</v>
      </c>
      <c r="H767" s="4">
        <v>39807.839999999997</v>
      </c>
      <c r="I767" s="4">
        <v>28671.72</v>
      </c>
      <c r="J767" s="4">
        <v>28671.72</v>
      </c>
      <c r="K767" s="4">
        <v>28671.72</v>
      </c>
      <c r="L767" s="4">
        <v>0</v>
      </c>
      <c r="M767" s="4">
        <v>11136.12</v>
      </c>
    </row>
    <row r="768" spans="1:13" x14ac:dyDescent="0.25">
      <c r="A768" s="2">
        <v>1</v>
      </c>
      <c r="B768" s="2">
        <v>49100</v>
      </c>
      <c r="C768" s="2">
        <v>1300002</v>
      </c>
      <c r="D768" s="2" t="str">
        <f t="shared" si="11"/>
        <v>1491001300002</v>
      </c>
      <c r="E768" s="2" t="s">
        <v>19</v>
      </c>
      <c r="F768" s="4">
        <v>5350.34</v>
      </c>
      <c r="G768" s="4">
        <v>0</v>
      </c>
      <c r="H768" s="4">
        <v>5350.34</v>
      </c>
      <c r="I768" s="4">
        <v>4981.1499999999996</v>
      </c>
      <c r="J768" s="4">
        <v>4981.1499999999996</v>
      </c>
      <c r="K768" s="4">
        <v>4981.1499999999996</v>
      </c>
      <c r="L768" s="4">
        <v>0</v>
      </c>
      <c r="M768" s="4">
        <v>369.19</v>
      </c>
    </row>
    <row r="769" spans="1:13" x14ac:dyDescent="0.25">
      <c r="A769" s="2">
        <v>1</v>
      </c>
      <c r="B769" s="2">
        <v>49100</v>
      </c>
      <c r="C769" s="2">
        <v>1300101</v>
      </c>
      <c r="D769" s="2" t="str">
        <f t="shared" si="11"/>
        <v>1491001300101</v>
      </c>
      <c r="E769" s="2" t="s">
        <v>20</v>
      </c>
      <c r="F769" s="4">
        <v>625</v>
      </c>
      <c r="G769" s="4">
        <v>0</v>
      </c>
      <c r="H769" s="4">
        <v>625</v>
      </c>
      <c r="I769" s="4">
        <v>883.18</v>
      </c>
      <c r="J769" s="4">
        <v>883.18</v>
      </c>
      <c r="K769" s="4">
        <v>883.18</v>
      </c>
      <c r="L769" s="4">
        <v>0</v>
      </c>
      <c r="M769" s="4">
        <v>-258.18</v>
      </c>
    </row>
    <row r="770" spans="1:13" x14ac:dyDescent="0.25">
      <c r="A770" s="2">
        <v>1</v>
      </c>
      <c r="B770" s="2">
        <v>49100</v>
      </c>
      <c r="C770" s="2">
        <v>1300201</v>
      </c>
      <c r="D770" s="2" t="str">
        <f t="shared" si="11"/>
        <v>1491001300201</v>
      </c>
      <c r="E770" s="2" t="s">
        <v>21</v>
      </c>
      <c r="F770" s="4">
        <v>22213.1</v>
      </c>
      <c r="G770" s="4">
        <v>0</v>
      </c>
      <c r="H770" s="4">
        <v>22213.1</v>
      </c>
      <c r="I770" s="4">
        <v>15978.48</v>
      </c>
      <c r="J770" s="4">
        <v>15978.48</v>
      </c>
      <c r="K770" s="4">
        <v>15978.48</v>
      </c>
      <c r="L770" s="4">
        <v>0</v>
      </c>
      <c r="M770" s="4">
        <v>6234.62</v>
      </c>
    </row>
    <row r="771" spans="1:13" x14ac:dyDescent="0.25">
      <c r="A771" s="2">
        <v>1</v>
      </c>
      <c r="B771" s="2">
        <v>49100</v>
      </c>
      <c r="C771" s="2">
        <v>1300202</v>
      </c>
      <c r="D771" s="2" t="str">
        <f t="shared" ref="D771:D834" si="12">_xlfn.CONCAT(A771,B771,C771)</f>
        <v>1491001300202</v>
      </c>
      <c r="E771" s="2" t="s">
        <v>22</v>
      </c>
      <c r="F771" s="4">
        <v>24133.38</v>
      </c>
      <c r="G771" s="4">
        <v>0</v>
      </c>
      <c r="H771" s="4">
        <v>24133.38</v>
      </c>
      <c r="I771" s="4">
        <v>17671.080000000002</v>
      </c>
      <c r="J771" s="4">
        <v>17671.080000000002</v>
      </c>
      <c r="K771" s="4">
        <v>17671.080000000002</v>
      </c>
      <c r="L771" s="4">
        <v>0</v>
      </c>
      <c r="M771" s="4">
        <v>6462.3</v>
      </c>
    </row>
    <row r="772" spans="1:13" x14ac:dyDescent="0.25">
      <c r="A772" s="2">
        <v>1</v>
      </c>
      <c r="B772" s="2">
        <v>49100</v>
      </c>
      <c r="C772" s="2">
        <v>1310001</v>
      </c>
      <c r="D772" s="2" t="str">
        <f t="shared" si="12"/>
        <v>1491001310001</v>
      </c>
      <c r="E772" s="2" t="s">
        <v>23</v>
      </c>
      <c r="F772" s="4">
        <v>11422.79</v>
      </c>
      <c r="G772" s="4">
        <v>0</v>
      </c>
      <c r="H772" s="4">
        <v>11422.79</v>
      </c>
      <c r="I772" s="4">
        <v>22140.21</v>
      </c>
      <c r="J772" s="4">
        <v>22140.21</v>
      </c>
      <c r="K772" s="4">
        <v>22140.21</v>
      </c>
      <c r="L772" s="4">
        <v>0</v>
      </c>
      <c r="M772" s="4">
        <v>-10717.42</v>
      </c>
    </row>
    <row r="773" spans="1:13" x14ac:dyDescent="0.25">
      <c r="A773" s="2">
        <v>1</v>
      </c>
      <c r="B773" s="2">
        <v>49100</v>
      </c>
      <c r="C773" s="2">
        <v>1310002</v>
      </c>
      <c r="D773" s="2" t="str">
        <f t="shared" si="12"/>
        <v>1491001310002</v>
      </c>
      <c r="E773" s="2" t="s">
        <v>24</v>
      </c>
      <c r="F773" s="4">
        <v>836.22</v>
      </c>
      <c r="G773" s="4">
        <v>0</v>
      </c>
      <c r="H773" s="4">
        <v>836.22</v>
      </c>
      <c r="I773" s="4">
        <v>1233.26</v>
      </c>
      <c r="J773" s="4">
        <v>1233.26</v>
      </c>
      <c r="K773" s="4">
        <v>1233.26</v>
      </c>
      <c r="L773" s="4">
        <v>0</v>
      </c>
      <c r="M773" s="4">
        <v>-397.04</v>
      </c>
    </row>
    <row r="774" spans="1:13" x14ac:dyDescent="0.25">
      <c r="A774" s="2">
        <v>1</v>
      </c>
      <c r="B774" s="2">
        <v>49100</v>
      </c>
      <c r="C774" s="2">
        <v>1310003</v>
      </c>
      <c r="D774" s="2" t="str">
        <f t="shared" si="12"/>
        <v>1491001310003</v>
      </c>
      <c r="E774" s="2" t="s">
        <v>25</v>
      </c>
      <c r="F774" s="4">
        <v>6389.6</v>
      </c>
      <c r="G774" s="4">
        <v>0</v>
      </c>
      <c r="H774" s="4">
        <v>6389.6</v>
      </c>
      <c r="I774" s="4">
        <v>12379.99</v>
      </c>
      <c r="J774" s="4">
        <v>12379.99</v>
      </c>
      <c r="K774" s="4">
        <v>12379.99</v>
      </c>
      <c r="L774" s="4">
        <v>0</v>
      </c>
      <c r="M774" s="4">
        <v>-5990.39</v>
      </c>
    </row>
    <row r="775" spans="1:13" x14ac:dyDescent="0.25">
      <c r="A775" s="2">
        <v>1</v>
      </c>
      <c r="B775" s="2">
        <v>49100</v>
      </c>
      <c r="C775" s="2">
        <v>1310004</v>
      </c>
      <c r="D775" s="2" t="str">
        <f t="shared" si="12"/>
        <v>1491001310004</v>
      </c>
      <c r="E775" s="2" t="s">
        <v>26</v>
      </c>
      <c r="F775" s="4">
        <v>5123.4399999999996</v>
      </c>
      <c r="G775" s="4">
        <v>0</v>
      </c>
      <c r="H775" s="4">
        <v>5123.4399999999996</v>
      </c>
      <c r="I775" s="4">
        <v>11260.44</v>
      </c>
      <c r="J775" s="4">
        <v>11260.44</v>
      </c>
      <c r="K775" s="4">
        <v>11260.44</v>
      </c>
      <c r="L775" s="4">
        <v>0</v>
      </c>
      <c r="M775" s="4">
        <v>-6137</v>
      </c>
    </row>
    <row r="776" spans="1:13" x14ac:dyDescent="0.25">
      <c r="A776" s="2">
        <v>1</v>
      </c>
      <c r="B776" s="2">
        <v>49100</v>
      </c>
      <c r="C776" s="2">
        <v>1500002</v>
      </c>
      <c r="D776" s="2" t="str">
        <f t="shared" si="12"/>
        <v>1491001500002</v>
      </c>
      <c r="E776" s="2" t="s">
        <v>29</v>
      </c>
      <c r="F776" s="4">
        <v>0</v>
      </c>
      <c r="G776" s="4">
        <v>1255.55</v>
      </c>
      <c r="H776" s="4">
        <v>1255.55</v>
      </c>
      <c r="I776" s="4">
        <v>785.86</v>
      </c>
      <c r="J776" s="4">
        <v>785.86</v>
      </c>
      <c r="K776" s="4">
        <v>785.86</v>
      </c>
      <c r="L776" s="4">
        <v>0</v>
      </c>
      <c r="M776" s="4">
        <v>469.69</v>
      </c>
    </row>
    <row r="777" spans="1:13" x14ac:dyDescent="0.25">
      <c r="A777" s="2">
        <v>1</v>
      </c>
      <c r="B777" s="2">
        <v>49100</v>
      </c>
      <c r="C777" s="2">
        <v>1500003</v>
      </c>
      <c r="D777" s="2" t="str">
        <f t="shared" si="12"/>
        <v>1491001500003</v>
      </c>
      <c r="E777" s="2" t="s">
        <v>30</v>
      </c>
      <c r="F777" s="4">
        <v>0</v>
      </c>
      <c r="G777" s="4">
        <v>0</v>
      </c>
      <c r="H777" s="4">
        <v>0</v>
      </c>
      <c r="I777" s="4">
        <v>499.69</v>
      </c>
      <c r="J777" s="4">
        <v>499.69</v>
      </c>
      <c r="K777" s="4">
        <v>499.69</v>
      </c>
      <c r="L777" s="4">
        <v>0</v>
      </c>
      <c r="M777" s="4">
        <v>-499.69</v>
      </c>
    </row>
    <row r="778" spans="1:13" x14ac:dyDescent="0.25">
      <c r="A778" s="2">
        <v>1</v>
      </c>
      <c r="B778" s="2">
        <v>49100</v>
      </c>
      <c r="C778" s="2">
        <v>1510002</v>
      </c>
      <c r="D778" s="2" t="str">
        <f t="shared" si="12"/>
        <v>1491001510002</v>
      </c>
      <c r="E778" s="2" t="s">
        <v>32</v>
      </c>
      <c r="F778" s="4">
        <v>350</v>
      </c>
      <c r="G778" s="4">
        <v>0</v>
      </c>
      <c r="H778" s="4">
        <v>350</v>
      </c>
      <c r="I778" s="4">
        <v>247.65</v>
      </c>
      <c r="J778" s="4">
        <v>247.65</v>
      </c>
      <c r="K778" s="4">
        <v>247.65</v>
      </c>
      <c r="L778" s="4">
        <v>0</v>
      </c>
      <c r="M778" s="4">
        <v>102.35</v>
      </c>
    </row>
    <row r="779" spans="1:13" x14ac:dyDescent="0.25">
      <c r="A779" s="2">
        <v>1</v>
      </c>
      <c r="B779" s="2">
        <v>49100</v>
      </c>
      <c r="C779" s="2">
        <v>1600001</v>
      </c>
      <c r="D779" s="2" t="str">
        <f t="shared" si="12"/>
        <v>1491001600001</v>
      </c>
      <c r="E779" s="2" t="s">
        <v>33</v>
      </c>
      <c r="F779" s="4">
        <v>36376.68</v>
      </c>
      <c r="G779" s="4">
        <v>0</v>
      </c>
      <c r="H779" s="4">
        <v>36376.68</v>
      </c>
      <c r="I779" s="4">
        <v>35925.07</v>
      </c>
      <c r="J779" s="4">
        <v>35925.07</v>
      </c>
      <c r="K779" s="4">
        <v>35925.07</v>
      </c>
      <c r="L779" s="4">
        <v>0</v>
      </c>
      <c r="M779" s="4">
        <v>451.61</v>
      </c>
    </row>
    <row r="780" spans="1:13" x14ac:dyDescent="0.25">
      <c r="A780" s="2">
        <v>1</v>
      </c>
      <c r="B780" s="2">
        <v>49100</v>
      </c>
      <c r="C780" s="2">
        <v>2060001</v>
      </c>
      <c r="D780" s="2" t="str">
        <f t="shared" si="12"/>
        <v>1491002060001</v>
      </c>
      <c r="E780" s="2" t="s">
        <v>34</v>
      </c>
      <c r="F780" s="4">
        <v>290.39999999999998</v>
      </c>
      <c r="G780" s="4">
        <v>0</v>
      </c>
      <c r="H780" s="4">
        <v>290.39999999999998</v>
      </c>
      <c r="I780" s="4">
        <v>290.39999999999998</v>
      </c>
      <c r="J780" s="4">
        <v>220</v>
      </c>
      <c r="K780" s="4">
        <v>220</v>
      </c>
      <c r="L780" s="4">
        <v>0</v>
      </c>
      <c r="M780" s="4">
        <v>70.400000000000006</v>
      </c>
    </row>
    <row r="781" spans="1:13" x14ac:dyDescent="0.25">
      <c r="A781" s="2">
        <v>1</v>
      </c>
      <c r="B781" s="2">
        <v>49100</v>
      </c>
      <c r="C781" s="2">
        <v>2090002</v>
      </c>
      <c r="D781" s="2" t="str">
        <f t="shared" si="12"/>
        <v>1491002090002</v>
      </c>
      <c r="E781" s="2" t="s">
        <v>94</v>
      </c>
      <c r="F781" s="4">
        <v>9400</v>
      </c>
      <c r="G781" s="4">
        <v>0</v>
      </c>
      <c r="H781" s="4">
        <v>9400</v>
      </c>
      <c r="I781" s="4">
        <v>2170.08</v>
      </c>
      <c r="J781" s="4">
        <v>2148.84</v>
      </c>
      <c r="K781" s="4">
        <v>2148.84</v>
      </c>
      <c r="L781" s="4">
        <v>0</v>
      </c>
      <c r="M781" s="4">
        <v>7251.16</v>
      </c>
    </row>
    <row r="782" spans="1:13" x14ac:dyDescent="0.25">
      <c r="A782" s="2">
        <v>1</v>
      </c>
      <c r="B782" s="2">
        <v>49100</v>
      </c>
      <c r="C782" s="2">
        <v>2130001</v>
      </c>
      <c r="D782" s="2" t="str">
        <f t="shared" si="12"/>
        <v>1491002130001</v>
      </c>
      <c r="E782" s="2" t="s">
        <v>74</v>
      </c>
      <c r="F782" s="4">
        <v>700</v>
      </c>
      <c r="G782" s="4">
        <v>0</v>
      </c>
      <c r="H782" s="4">
        <v>700</v>
      </c>
      <c r="I782" s="4">
        <v>212.68</v>
      </c>
      <c r="J782" s="4">
        <v>212.68</v>
      </c>
      <c r="K782" s="4">
        <v>212.68</v>
      </c>
      <c r="L782" s="4">
        <v>0</v>
      </c>
      <c r="M782" s="4">
        <v>487.32</v>
      </c>
    </row>
    <row r="783" spans="1:13" x14ac:dyDescent="0.25">
      <c r="A783" s="2">
        <v>1</v>
      </c>
      <c r="B783" s="2">
        <v>49100</v>
      </c>
      <c r="C783" s="2">
        <v>2140001</v>
      </c>
      <c r="D783" s="2" t="str">
        <f t="shared" si="12"/>
        <v>1491002140001</v>
      </c>
      <c r="E783" s="2" t="s">
        <v>95</v>
      </c>
      <c r="F783" s="4">
        <v>500</v>
      </c>
      <c r="G783" s="4">
        <v>0</v>
      </c>
      <c r="H783" s="4">
        <v>500</v>
      </c>
      <c r="I783" s="4">
        <v>34.18</v>
      </c>
      <c r="J783" s="4">
        <v>34.18</v>
      </c>
      <c r="K783" s="4">
        <v>34.18</v>
      </c>
      <c r="L783" s="4">
        <v>0</v>
      </c>
      <c r="M783" s="4">
        <v>465.82</v>
      </c>
    </row>
    <row r="784" spans="1:13" x14ac:dyDescent="0.25">
      <c r="A784" s="2">
        <v>1</v>
      </c>
      <c r="B784" s="2">
        <v>49100</v>
      </c>
      <c r="C784" s="2">
        <v>2160001</v>
      </c>
      <c r="D784" s="2" t="str">
        <f t="shared" si="12"/>
        <v>1491002160001</v>
      </c>
      <c r="E784" s="2" t="s">
        <v>35</v>
      </c>
      <c r="F784" s="4">
        <v>200</v>
      </c>
      <c r="G784" s="4">
        <v>0</v>
      </c>
      <c r="H784" s="4">
        <v>200</v>
      </c>
      <c r="I784" s="4">
        <v>0</v>
      </c>
      <c r="J784" s="4">
        <v>0</v>
      </c>
      <c r="K784" s="4">
        <v>0</v>
      </c>
      <c r="L784" s="4">
        <v>0</v>
      </c>
      <c r="M784" s="4">
        <v>200</v>
      </c>
    </row>
    <row r="785" spans="1:13" x14ac:dyDescent="0.25">
      <c r="A785" s="2">
        <v>1</v>
      </c>
      <c r="B785" s="2">
        <v>49100</v>
      </c>
      <c r="C785" s="2">
        <v>2160002</v>
      </c>
      <c r="D785" s="2" t="str">
        <f t="shared" si="12"/>
        <v>1491002160002</v>
      </c>
      <c r="E785" s="2" t="s">
        <v>36</v>
      </c>
      <c r="F785" s="4">
        <v>600</v>
      </c>
      <c r="G785" s="4">
        <v>0</v>
      </c>
      <c r="H785" s="4">
        <v>600</v>
      </c>
      <c r="I785" s="4">
        <v>0</v>
      </c>
      <c r="J785" s="4">
        <v>0</v>
      </c>
      <c r="K785" s="4">
        <v>0</v>
      </c>
      <c r="L785" s="4">
        <v>0</v>
      </c>
      <c r="M785" s="4">
        <v>600</v>
      </c>
    </row>
    <row r="786" spans="1:13" x14ac:dyDescent="0.25">
      <c r="A786" s="2">
        <v>1</v>
      </c>
      <c r="B786" s="2">
        <v>49100</v>
      </c>
      <c r="C786" s="2">
        <v>2200001</v>
      </c>
      <c r="D786" s="2" t="str">
        <f t="shared" si="12"/>
        <v>1491002200001</v>
      </c>
      <c r="E786" s="2" t="s">
        <v>37</v>
      </c>
      <c r="F786" s="4">
        <v>500</v>
      </c>
      <c r="G786" s="4">
        <v>0</v>
      </c>
      <c r="H786" s="4">
        <v>500</v>
      </c>
      <c r="I786" s="4">
        <v>216.89</v>
      </c>
      <c r="J786" s="4">
        <v>43.09</v>
      </c>
      <c r="K786" s="4">
        <v>43.09</v>
      </c>
      <c r="L786" s="4">
        <v>0</v>
      </c>
      <c r="M786" s="4">
        <v>456.91</v>
      </c>
    </row>
    <row r="787" spans="1:13" x14ac:dyDescent="0.25">
      <c r="A787" s="2">
        <v>1</v>
      </c>
      <c r="B787" s="2">
        <v>49100</v>
      </c>
      <c r="C787" s="2">
        <v>2200010</v>
      </c>
      <c r="D787" s="2" t="str">
        <f t="shared" si="12"/>
        <v>1491002200010</v>
      </c>
      <c r="E787" s="2" t="s">
        <v>38</v>
      </c>
      <c r="F787" s="4">
        <v>538.46</v>
      </c>
      <c r="G787" s="4">
        <v>0</v>
      </c>
      <c r="H787" s="4">
        <v>538.46</v>
      </c>
      <c r="I787" s="4">
        <v>538.45000000000005</v>
      </c>
      <c r="J787" s="4">
        <v>292.98</v>
      </c>
      <c r="K787" s="4">
        <v>292.98</v>
      </c>
      <c r="L787" s="4">
        <v>0</v>
      </c>
      <c r="M787" s="4">
        <v>245.48</v>
      </c>
    </row>
    <row r="788" spans="1:13" x14ac:dyDescent="0.25">
      <c r="A788" s="2">
        <v>1</v>
      </c>
      <c r="B788" s="2">
        <v>49100</v>
      </c>
      <c r="C788" s="2">
        <v>2200101</v>
      </c>
      <c r="D788" s="2" t="str">
        <f t="shared" si="12"/>
        <v>1491002200101</v>
      </c>
      <c r="E788" s="2" t="s">
        <v>57</v>
      </c>
      <c r="F788" s="4">
        <v>1200</v>
      </c>
      <c r="G788" s="4">
        <v>0</v>
      </c>
      <c r="H788" s="4">
        <v>1200</v>
      </c>
      <c r="I788" s="4">
        <v>1193.57</v>
      </c>
      <c r="J788" s="4">
        <v>1193.57</v>
      </c>
      <c r="K788" s="4">
        <v>1193.57</v>
      </c>
      <c r="L788" s="4">
        <v>0</v>
      </c>
      <c r="M788" s="4">
        <v>6.43</v>
      </c>
    </row>
    <row r="789" spans="1:13" x14ac:dyDescent="0.25">
      <c r="A789" s="2">
        <v>1</v>
      </c>
      <c r="B789" s="2">
        <v>49100</v>
      </c>
      <c r="C789" s="2">
        <v>2219905</v>
      </c>
      <c r="D789" s="2" t="str">
        <f t="shared" si="12"/>
        <v>1491002219905</v>
      </c>
      <c r="E789" s="2" t="s">
        <v>77</v>
      </c>
      <c r="F789" s="4">
        <v>300</v>
      </c>
      <c r="G789" s="4">
        <v>0</v>
      </c>
      <c r="H789" s="4">
        <v>300</v>
      </c>
      <c r="I789" s="4">
        <v>0</v>
      </c>
      <c r="J789" s="4">
        <v>0</v>
      </c>
      <c r="K789" s="4">
        <v>0</v>
      </c>
      <c r="L789" s="4">
        <v>0</v>
      </c>
      <c r="M789" s="4">
        <v>300</v>
      </c>
    </row>
    <row r="790" spans="1:13" x14ac:dyDescent="0.25">
      <c r="A790" s="2">
        <v>1</v>
      </c>
      <c r="B790" s="2">
        <v>49100</v>
      </c>
      <c r="C790" s="2">
        <v>2220001</v>
      </c>
      <c r="D790" s="2" t="str">
        <f t="shared" si="12"/>
        <v>1491002220001</v>
      </c>
      <c r="E790" s="2" t="s">
        <v>39</v>
      </c>
      <c r="F790" s="4">
        <v>2500</v>
      </c>
      <c r="G790" s="4">
        <v>0</v>
      </c>
      <c r="H790" s="4">
        <v>2500</v>
      </c>
      <c r="I790" s="4">
        <v>2076.71</v>
      </c>
      <c r="J790" s="4">
        <v>1508.67</v>
      </c>
      <c r="K790" s="4">
        <v>1508.67</v>
      </c>
      <c r="L790" s="4">
        <v>0</v>
      </c>
      <c r="M790" s="4">
        <v>991.33</v>
      </c>
    </row>
    <row r="791" spans="1:13" x14ac:dyDescent="0.25">
      <c r="A791" s="2">
        <v>1</v>
      </c>
      <c r="B791" s="2">
        <v>49100</v>
      </c>
      <c r="C791" s="2">
        <v>2220101</v>
      </c>
      <c r="D791" s="2" t="str">
        <f t="shared" si="12"/>
        <v>1491002220101</v>
      </c>
      <c r="E791" s="2" t="s">
        <v>58</v>
      </c>
      <c r="F791" s="4">
        <v>100</v>
      </c>
      <c r="G791" s="4">
        <v>0</v>
      </c>
      <c r="H791" s="4">
        <v>100</v>
      </c>
      <c r="I791" s="4">
        <v>0</v>
      </c>
      <c r="J791" s="4">
        <v>0</v>
      </c>
      <c r="K791" s="4">
        <v>0</v>
      </c>
      <c r="L791" s="4">
        <v>0</v>
      </c>
      <c r="M791" s="4">
        <v>100</v>
      </c>
    </row>
    <row r="792" spans="1:13" x14ac:dyDescent="0.25">
      <c r="A792" s="2">
        <v>1</v>
      </c>
      <c r="B792" s="2">
        <v>49100</v>
      </c>
      <c r="C792" s="2">
        <v>2220301</v>
      </c>
      <c r="D792" s="2" t="str">
        <f t="shared" si="12"/>
        <v>1491002220301</v>
      </c>
      <c r="E792" s="2" t="s">
        <v>92</v>
      </c>
      <c r="F792" s="4">
        <v>2250</v>
      </c>
      <c r="G792" s="4">
        <v>0</v>
      </c>
      <c r="H792" s="4">
        <v>2250</v>
      </c>
      <c r="I792" s="4">
        <v>1969</v>
      </c>
      <c r="J792" s="4">
        <v>1953</v>
      </c>
      <c r="K792" s="4">
        <v>1953</v>
      </c>
      <c r="L792" s="4">
        <v>0</v>
      </c>
      <c r="M792" s="4">
        <v>297</v>
      </c>
    </row>
    <row r="793" spans="1:13" x14ac:dyDescent="0.25">
      <c r="A793" s="2">
        <v>1</v>
      </c>
      <c r="B793" s="2">
        <v>49100</v>
      </c>
      <c r="C793" s="2">
        <v>2240001</v>
      </c>
      <c r="D793" s="2" t="str">
        <f t="shared" si="12"/>
        <v>1491002240001</v>
      </c>
      <c r="E793" s="2" t="s">
        <v>96</v>
      </c>
      <c r="F793" s="4">
        <v>400</v>
      </c>
      <c r="G793" s="4">
        <v>0</v>
      </c>
      <c r="H793" s="4">
        <v>400</v>
      </c>
      <c r="I793" s="4">
        <v>258.97000000000003</v>
      </c>
      <c r="J793" s="4">
        <v>258.95999999999998</v>
      </c>
      <c r="K793" s="4">
        <v>258.95999999999998</v>
      </c>
      <c r="L793" s="4">
        <v>0</v>
      </c>
      <c r="M793" s="4">
        <v>141.04</v>
      </c>
    </row>
    <row r="794" spans="1:13" x14ac:dyDescent="0.25">
      <c r="A794" s="2">
        <v>1</v>
      </c>
      <c r="B794" s="2">
        <v>49100</v>
      </c>
      <c r="C794" s="2">
        <v>2250000</v>
      </c>
      <c r="D794" s="2" t="str">
        <f t="shared" si="12"/>
        <v>1491002250000</v>
      </c>
      <c r="E794" s="2" t="s">
        <v>97</v>
      </c>
      <c r="F794" s="4">
        <v>1300</v>
      </c>
      <c r="G794" s="4">
        <v>0</v>
      </c>
      <c r="H794" s="4">
        <v>1300</v>
      </c>
      <c r="I794" s="4">
        <v>1189.1500000000001</v>
      </c>
      <c r="J794" s="4">
        <v>1189.1500000000001</v>
      </c>
      <c r="K794" s="4">
        <v>1189.1500000000001</v>
      </c>
      <c r="L794" s="4">
        <v>0</v>
      </c>
      <c r="M794" s="4">
        <v>110.85</v>
      </c>
    </row>
    <row r="795" spans="1:13" x14ac:dyDescent="0.25">
      <c r="A795" s="2">
        <v>1</v>
      </c>
      <c r="B795" s="2">
        <v>49100</v>
      </c>
      <c r="C795" s="2">
        <v>2260101</v>
      </c>
      <c r="D795" s="2" t="str">
        <f t="shared" si="12"/>
        <v>1491002260101</v>
      </c>
      <c r="E795" s="2" t="s">
        <v>61</v>
      </c>
      <c r="F795" s="4">
        <v>1000</v>
      </c>
      <c r="G795" s="4">
        <v>0</v>
      </c>
      <c r="H795" s="4">
        <v>1000</v>
      </c>
      <c r="I795" s="4">
        <v>360</v>
      </c>
      <c r="J795" s="4">
        <v>360</v>
      </c>
      <c r="K795" s="4">
        <v>360</v>
      </c>
      <c r="L795" s="4">
        <v>0</v>
      </c>
      <c r="M795" s="4">
        <v>640</v>
      </c>
    </row>
    <row r="796" spans="1:13" x14ac:dyDescent="0.25">
      <c r="A796" s="2">
        <v>1</v>
      </c>
      <c r="B796" s="2">
        <v>49100</v>
      </c>
      <c r="C796" s="2">
        <v>2260201</v>
      </c>
      <c r="D796" s="2" t="str">
        <f t="shared" si="12"/>
        <v>1491002260201</v>
      </c>
      <c r="E796" s="2" t="s">
        <v>62</v>
      </c>
      <c r="F796" s="4">
        <v>100</v>
      </c>
      <c r="G796" s="4">
        <v>0</v>
      </c>
      <c r="H796" s="4">
        <v>100</v>
      </c>
      <c r="I796" s="4">
        <v>153.88</v>
      </c>
      <c r="J796" s="4">
        <v>153.88</v>
      </c>
      <c r="K796" s="4">
        <v>153.88</v>
      </c>
      <c r="L796" s="4">
        <v>0</v>
      </c>
      <c r="M796" s="4">
        <v>-53.88</v>
      </c>
    </row>
    <row r="797" spans="1:13" x14ac:dyDescent="0.25">
      <c r="A797" s="2">
        <v>1</v>
      </c>
      <c r="B797" s="2">
        <v>49100</v>
      </c>
      <c r="C797" s="2">
        <v>2270600</v>
      </c>
      <c r="D797" s="2" t="str">
        <f t="shared" si="12"/>
        <v>1491002270600</v>
      </c>
      <c r="E797" s="2" t="s">
        <v>67</v>
      </c>
      <c r="F797" s="4">
        <v>3500</v>
      </c>
      <c r="G797" s="4">
        <v>0</v>
      </c>
      <c r="H797" s="4">
        <v>3500</v>
      </c>
      <c r="I797" s="4">
        <v>3555.8</v>
      </c>
      <c r="J797" s="4">
        <v>3542.43</v>
      </c>
      <c r="K797" s="4">
        <v>3542.43</v>
      </c>
      <c r="L797" s="4">
        <v>0</v>
      </c>
      <c r="M797" s="4">
        <v>-42.43</v>
      </c>
    </row>
    <row r="798" spans="1:13" x14ac:dyDescent="0.25">
      <c r="A798" s="2">
        <v>1</v>
      </c>
      <c r="B798" s="2">
        <v>49100</v>
      </c>
      <c r="C798" s="2">
        <v>2279900</v>
      </c>
      <c r="D798" s="2" t="str">
        <f t="shared" si="12"/>
        <v>1491002279900</v>
      </c>
      <c r="E798" s="2" t="s">
        <v>68</v>
      </c>
      <c r="F798" s="4">
        <v>3000</v>
      </c>
      <c r="G798" s="4">
        <v>0</v>
      </c>
      <c r="H798" s="4">
        <v>3000</v>
      </c>
      <c r="I798" s="4">
        <v>6144.8</v>
      </c>
      <c r="J798" s="4">
        <v>5519.98</v>
      </c>
      <c r="K798" s="4">
        <v>5519.98</v>
      </c>
      <c r="L798" s="4">
        <v>0</v>
      </c>
      <c r="M798" s="4">
        <v>-2519.98</v>
      </c>
    </row>
    <row r="799" spans="1:13" x14ac:dyDescent="0.25">
      <c r="A799" s="2">
        <v>1</v>
      </c>
      <c r="B799" s="2">
        <v>49100</v>
      </c>
      <c r="C799" s="2">
        <v>2302000</v>
      </c>
      <c r="D799" s="2" t="str">
        <f t="shared" si="12"/>
        <v>1491002302000</v>
      </c>
      <c r="E799" s="2" t="s">
        <v>72</v>
      </c>
      <c r="F799" s="4">
        <v>50</v>
      </c>
      <c r="G799" s="4">
        <v>0</v>
      </c>
      <c r="H799" s="4">
        <v>50</v>
      </c>
      <c r="I799" s="4">
        <v>83.05</v>
      </c>
      <c r="J799" s="4">
        <v>83.05</v>
      </c>
      <c r="K799" s="4">
        <v>83.05</v>
      </c>
      <c r="L799" s="4">
        <v>0</v>
      </c>
      <c r="M799" s="4">
        <v>-33.049999999999997</v>
      </c>
    </row>
    <row r="800" spans="1:13" x14ac:dyDescent="0.25">
      <c r="A800" s="2">
        <v>1</v>
      </c>
      <c r="B800" s="2">
        <v>49100</v>
      </c>
      <c r="C800" s="2">
        <v>2312000</v>
      </c>
      <c r="D800" s="2" t="str">
        <f t="shared" si="12"/>
        <v>1491002312000</v>
      </c>
      <c r="E800" s="2" t="s">
        <v>73</v>
      </c>
      <c r="F800" s="4">
        <v>200</v>
      </c>
      <c r="G800" s="4">
        <v>0</v>
      </c>
      <c r="H800" s="4">
        <v>200</v>
      </c>
      <c r="I800" s="4">
        <v>405.33</v>
      </c>
      <c r="J800" s="4">
        <v>405.33</v>
      </c>
      <c r="K800" s="4">
        <v>405.33</v>
      </c>
      <c r="L800" s="4">
        <v>0</v>
      </c>
      <c r="M800" s="4">
        <v>-205.33</v>
      </c>
    </row>
    <row r="801" spans="1:13" x14ac:dyDescent="0.25">
      <c r="A801" s="2">
        <v>1</v>
      </c>
      <c r="B801" s="2">
        <v>49101</v>
      </c>
      <c r="C801" s="2">
        <v>2279954</v>
      </c>
      <c r="D801" s="2" t="str">
        <f t="shared" si="12"/>
        <v>1491012279954</v>
      </c>
      <c r="E801" s="2" t="s">
        <v>98</v>
      </c>
      <c r="F801" s="4">
        <v>4835.97</v>
      </c>
      <c r="G801" s="4">
        <v>0</v>
      </c>
      <c r="H801" s="4">
        <v>4835.97</v>
      </c>
      <c r="I801" s="4">
        <v>4835.96</v>
      </c>
      <c r="J801" s="4">
        <v>4835.96</v>
      </c>
      <c r="K801" s="4">
        <v>4835.96</v>
      </c>
      <c r="L801" s="4">
        <v>0</v>
      </c>
      <c r="M801" s="4">
        <v>0.01</v>
      </c>
    </row>
    <row r="802" spans="1:13" x14ac:dyDescent="0.25">
      <c r="A802" s="2">
        <v>1</v>
      </c>
      <c r="B802" s="2">
        <v>91200</v>
      </c>
      <c r="C802" s="2">
        <v>1000101</v>
      </c>
      <c r="D802" s="2" t="str">
        <f t="shared" si="12"/>
        <v>1912001000101</v>
      </c>
      <c r="E802" s="2" t="s">
        <v>99</v>
      </c>
      <c r="F802" s="4">
        <v>218945.36</v>
      </c>
      <c r="G802" s="4">
        <v>0</v>
      </c>
      <c r="H802" s="4">
        <v>218945.36</v>
      </c>
      <c r="I802" s="4">
        <v>207665.97</v>
      </c>
      <c r="J802" s="4">
        <v>207665.97</v>
      </c>
      <c r="K802" s="4">
        <v>207665.97</v>
      </c>
      <c r="L802" s="4">
        <v>0</v>
      </c>
      <c r="M802" s="4">
        <v>11279.39</v>
      </c>
    </row>
    <row r="803" spans="1:13" x14ac:dyDescent="0.25">
      <c r="A803" s="2">
        <v>1</v>
      </c>
      <c r="B803" s="2">
        <v>91200</v>
      </c>
      <c r="C803" s="2">
        <v>1600001</v>
      </c>
      <c r="D803" s="2" t="str">
        <f t="shared" si="12"/>
        <v>1912001600001</v>
      </c>
      <c r="E803" s="2" t="s">
        <v>33</v>
      </c>
      <c r="F803" s="4">
        <v>71266.36</v>
      </c>
      <c r="G803" s="4">
        <v>0</v>
      </c>
      <c r="H803" s="4">
        <v>71266.36</v>
      </c>
      <c r="I803" s="4">
        <v>65477.85</v>
      </c>
      <c r="J803" s="4">
        <v>65477.85</v>
      </c>
      <c r="K803" s="4">
        <v>65477.85</v>
      </c>
      <c r="L803" s="4">
        <v>0</v>
      </c>
      <c r="M803" s="4">
        <v>5788.51</v>
      </c>
    </row>
    <row r="804" spans="1:13" x14ac:dyDescent="0.25">
      <c r="A804" s="2">
        <v>1</v>
      </c>
      <c r="B804" s="2">
        <v>91200</v>
      </c>
      <c r="C804" s="2">
        <v>2220001</v>
      </c>
      <c r="D804" s="2" t="str">
        <f t="shared" si="12"/>
        <v>1912002220001</v>
      </c>
      <c r="E804" s="2" t="s">
        <v>39</v>
      </c>
      <c r="F804" s="4">
        <v>300</v>
      </c>
      <c r="G804" s="4">
        <v>0</v>
      </c>
      <c r="H804" s="4">
        <v>300</v>
      </c>
      <c r="I804" s="4">
        <v>300</v>
      </c>
      <c r="J804" s="4">
        <v>162.16</v>
      </c>
      <c r="K804" s="4">
        <v>162.16</v>
      </c>
      <c r="L804" s="4">
        <v>0</v>
      </c>
      <c r="M804" s="4">
        <v>137.84</v>
      </c>
    </row>
    <row r="805" spans="1:13" x14ac:dyDescent="0.25">
      <c r="A805" s="2">
        <v>1</v>
      </c>
      <c r="B805" s="2">
        <v>91200</v>
      </c>
      <c r="C805" s="2">
        <v>2260101</v>
      </c>
      <c r="D805" s="2" t="str">
        <f t="shared" si="12"/>
        <v>1912002260101</v>
      </c>
      <c r="E805" s="2" t="s">
        <v>61</v>
      </c>
      <c r="F805" s="4">
        <v>1500</v>
      </c>
      <c r="G805" s="4">
        <v>0</v>
      </c>
      <c r="H805" s="4">
        <v>1500</v>
      </c>
      <c r="I805" s="4">
        <v>1178.1600000000001</v>
      </c>
      <c r="J805" s="4">
        <v>1178.1600000000001</v>
      </c>
      <c r="K805" s="4">
        <v>1178.1600000000001</v>
      </c>
      <c r="L805" s="4">
        <v>0</v>
      </c>
      <c r="M805" s="4">
        <v>321.83999999999997</v>
      </c>
    </row>
    <row r="806" spans="1:13" x14ac:dyDescent="0.25">
      <c r="A806" s="2">
        <v>1</v>
      </c>
      <c r="B806" s="2">
        <v>91200</v>
      </c>
      <c r="C806" s="2">
        <v>2260102</v>
      </c>
      <c r="D806" s="2" t="str">
        <f t="shared" si="12"/>
        <v>1912002260102</v>
      </c>
      <c r="E806" s="2" t="s">
        <v>100</v>
      </c>
      <c r="F806" s="4">
        <v>363</v>
      </c>
      <c r="G806" s="4">
        <v>0</v>
      </c>
      <c r="H806" s="4">
        <v>363</v>
      </c>
      <c r="I806" s="4">
        <v>314.11</v>
      </c>
      <c r="J806" s="4">
        <v>314.11</v>
      </c>
      <c r="K806" s="4">
        <v>314.11</v>
      </c>
      <c r="L806" s="4">
        <v>0</v>
      </c>
      <c r="M806" s="4">
        <v>48.89</v>
      </c>
    </row>
    <row r="807" spans="1:13" x14ac:dyDescent="0.25">
      <c r="A807" s="2">
        <v>1</v>
      </c>
      <c r="B807" s="2">
        <v>91200</v>
      </c>
      <c r="C807" s="2">
        <v>2269900</v>
      </c>
      <c r="D807" s="2" t="str">
        <f t="shared" si="12"/>
        <v>1912002269900</v>
      </c>
      <c r="E807" s="2" t="s">
        <v>65</v>
      </c>
      <c r="F807" s="4">
        <v>1500</v>
      </c>
      <c r="G807" s="4">
        <v>0</v>
      </c>
      <c r="H807" s="4">
        <v>1500</v>
      </c>
      <c r="I807" s="4">
        <v>280.01</v>
      </c>
      <c r="J807" s="4">
        <v>280.01</v>
      </c>
      <c r="K807" s="4">
        <v>280.01</v>
      </c>
      <c r="L807" s="4">
        <v>0</v>
      </c>
      <c r="M807" s="4">
        <v>1219.99</v>
      </c>
    </row>
    <row r="808" spans="1:13" x14ac:dyDescent="0.25">
      <c r="A808" s="2">
        <v>1</v>
      </c>
      <c r="B808" s="2">
        <v>91200</v>
      </c>
      <c r="C808" s="2">
        <v>2269915</v>
      </c>
      <c r="D808" s="2" t="str">
        <f t="shared" si="12"/>
        <v>1912002269915</v>
      </c>
      <c r="E808" s="2" t="s">
        <v>101</v>
      </c>
      <c r="F808" s="4">
        <v>14750</v>
      </c>
      <c r="G808" s="4">
        <v>0</v>
      </c>
      <c r="H808" s="4">
        <v>14750</v>
      </c>
      <c r="I808" s="4">
        <v>14284.58</v>
      </c>
      <c r="J808" s="4">
        <v>14284.58</v>
      </c>
      <c r="K808" s="4">
        <v>14284.58</v>
      </c>
      <c r="L808" s="4">
        <v>0</v>
      </c>
      <c r="M808" s="4">
        <v>465.42</v>
      </c>
    </row>
    <row r="809" spans="1:13" x14ac:dyDescent="0.25">
      <c r="A809" s="2">
        <v>1</v>
      </c>
      <c r="B809" s="2">
        <v>91200</v>
      </c>
      <c r="C809" s="2">
        <v>2300001</v>
      </c>
      <c r="D809" s="2" t="str">
        <f t="shared" si="12"/>
        <v>1912002300001</v>
      </c>
      <c r="E809" s="2" t="s">
        <v>102</v>
      </c>
      <c r="F809" s="4">
        <v>400</v>
      </c>
      <c r="G809" s="4">
        <v>0</v>
      </c>
      <c r="H809" s="4">
        <v>400</v>
      </c>
      <c r="I809" s="4">
        <v>0</v>
      </c>
      <c r="J809" s="4">
        <v>0</v>
      </c>
      <c r="K809" s="4">
        <v>0</v>
      </c>
      <c r="L809" s="4">
        <v>0</v>
      </c>
      <c r="M809" s="4">
        <v>400</v>
      </c>
    </row>
    <row r="810" spans="1:13" x14ac:dyDescent="0.25">
      <c r="A810" s="2">
        <v>1</v>
      </c>
      <c r="B810" s="2">
        <v>91200</v>
      </c>
      <c r="C810" s="2">
        <v>2300002</v>
      </c>
      <c r="D810" s="2" t="str">
        <f t="shared" si="12"/>
        <v>1912002300002</v>
      </c>
      <c r="E810" s="2" t="s">
        <v>103</v>
      </c>
      <c r="F810" s="4">
        <v>36500</v>
      </c>
      <c r="G810" s="4">
        <v>0</v>
      </c>
      <c r="H810" s="4">
        <v>36500</v>
      </c>
      <c r="I810" s="4">
        <v>38935</v>
      </c>
      <c r="J810" s="4">
        <v>38935</v>
      </c>
      <c r="K810" s="4">
        <v>38935</v>
      </c>
      <c r="L810" s="4">
        <v>0</v>
      </c>
      <c r="M810" s="4">
        <v>-2435</v>
      </c>
    </row>
    <row r="811" spans="1:13" x14ac:dyDescent="0.25">
      <c r="A811" s="2">
        <v>1</v>
      </c>
      <c r="B811" s="2">
        <v>91200</v>
      </c>
      <c r="C811" s="2">
        <v>2302000</v>
      </c>
      <c r="D811" s="2" t="str">
        <f t="shared" si="12"/>
        <v>1912002302000</v>
      </c>
      <c r="E811" s="2" t="s">
        <v>72</v>
      </c>
      <c r="F811" s="4">
        <v>0</v>
      </c>
      <c r="G811" s="4">
        <v>0</v>
      </c>
      <c r="H811" s="4">
        <v>0</v>
      </c>
      <c r="I811" s="4">
        <v>824.45</v>
      </c>
      <c r="J811" s="4">
        <v>824.45</v>
      </c>
      <c r="K811" s="4">
        <v>824.45</v>
      </c>
      <c r="L811" s="4">
        <v>0</v>
      </c>
      <c r="M811" s="4">
        <v>-824.45</v>
      </c>
    </row>
    <row r="812" spans="1:13" x14ac:dyDescent="0.25">
      <c r="A812" s="2">
        <v>1</v>
      </c>
      <c r="B812" s="2">
        <v>91200</v>
      </c>
      <c r="C812" s="2">
        <v>2310000</v>
      </c>
      <c r="D812" s="2" t="str">
        <f t="shared" si="12"/>
        <v>1912002310000</v>
      </c>
      <c r="E812" s="2" t="s">
        <v>104</v>
      </c>
      <c r="F812" s="4">
        <v>600</v>
      </c>
      <c r="G812" s="4">
        <v>0</v>
      </c>
      <c r="H812" s="4">
        <v>600</v>
      </c>
      <c r="I812" s="4">
        <v>939</v>
      </c>
      <c r="J812" s="4">
        <v>939</v>
      </c>
      <c r="K812" s="4">
        <v>939</v>
      </c>
      <c r="L812" s="4">
        <v>0</v>
      </c>
      <c r="M812" s="4">
        <v>-339</v>
      </c>
    </row>
    <row r="813" spans="1:13" x14ac:dyDescent="0.25">
      <c r="A813" s="2">
        <v>1</v>
      </c>
      <c r="B813" s="2">
        <v>91200</v>
      </c>
      <c r="C813" s="2">
        <v>2330001</v>
      </c>
      <c r="D813" s="2" t="str">
        <f t="shared" si="12"/>
        <v>1912002330001</v>
      </c>
      <c r="E813" s="2" t="s">
        <v>105</v>
      </c>
      <c r="F813" s="4">
        <v>17100</v>
      </c>
      <c r="G813" s="4">
        <v>0</v>
      </c>
      <c r="H813" s="4">
        <v>17100</v>
      </c>
      <c r="I813" s="4">
        <v>15399.71</v>
      </c>
      <c r="J813" s="4">
        <v>15399.71</v>
      </c>
      <c r="K813" s="4">
        <v>15399.71</v>
      </c>
      <c r="L813" s="4">
        <v>0</v>
      </c>
      <c r="M813" s="4">
        <v>1700.29</v>
      </c>
    </row>
    <row r="814" spans="1:13" x14ac:dyDescent="0.25">
      <c r="A814" s="2">
        <v>1</v>
      </c>
      <c r="B814" s="2">
        <v>91200</v>
      </c>
      <c r="C814" s="2">
        <v>4800079</v>
      </c>
      <c r="D814" s="2" t="str">
        <f t="shared" si="12"/>
        <v>1912004800079</v>
      </c>
      <c r="E814" s="2" t="s">
        <v>106</v>
      </c>
      <c r="F814" s="4">
        <v>12700</v>
      </c>
      <c r="G814" s="4">
        <v>0</v>
      </c>
      <c r="H814" s="4">
        <v>12700</v>
      </c>
      <c r="I814" s="4">
        <v>11640.73</v>
      </c>
      <c r="J814" s="4">
        <v>11640.73</v>
      </c>
      <c r="K814" s="4">
        <v>10332.69</v>
      </c>
      <c r="L814" s="4">
        <v>1308.04</v>
      </c>
      <c r="M814" s="4">
        <v>1059.27</v>
      </c>
    </row>
    <row r="815" spans="1:13" x14ac:dyDescent="0.25">
      <c r="A815" s="2">
        <v>1</v>
      </c>
      <c r="B815" s="2">
        <v>91200</v>
      </c>
      <c r="C815" s="2">
        <v>4800199</v>
      </c>
      <c r="D815" s="2" t="str">
        <f t="shared" si="12"/>
        <v>1912004800199</v>
      </c>
      <c r="E815" s="2" t="s">
        <v>107</v>
      </c>
      <c r="F815" s="4">
        <v>0</v>
      </c>
      <c r="G815" s="4">
        <v>1600</v>
      </c>
      <c r="H815" s="4">
        <v>1600</v>
      </c>
      <c r="I815" s="4">
        <v>1600</v>
      </c>
      <c r="J815" s="4">
        <v>1600</v>
      </c>
      <c r="K815" s="4">
        <v>1600</v>
      </c>
      <c r="L815" s="4">
        <v>0</v>
      </c>
      <c r="M815" s="4">
        <v>0</v>
      </c>
    </row>
    <row r="816" spans="1:13" x14ac:dyDescent="0.25">
      <c r="A816" s="2">
        <v>1</v>
      </c>
      <c r="B816" s="2">
        <v>92000</v>
      </c>
      <c r="C816" s="2">
        <v>1200001</v>
      </c>
      <c r="D816" s="2" t="str">
        <f t="shared" si="12"/>
        <v>1920001200001</v>
      </c>
      <c r="E816" s="2" t="s">
        <v>44</v>
      </c>
      <c r="F816" s="4">
        <v>50886.78</v>
      </c>
      <c r="G816" s="4">
        <v>0</v>
      </c>
      <c r="H816" s="4">
        <v>50886.78</v>
      </c>
      <c r="I816" s="4">
        <v>51398.879999999997</v>
      </c>
      <c r="J816" s="4">
        <v>51398.879999999997</v>
      </c>
      <c r="K816" s="4">
        <v>51398.879999999997</v>
      </c>
      <c r="L816" s="4">
        <v>0</v>
      </c>
      <c r="M816" s="4">
        <v>-512.1</v>
      </c>
    </row>
    <row r="817" spans="1:13" x14ac:dyDescent="0.25">
      <c r="A817" s="2">
        <v>1</v>
      </c>
      <c r="B817" s="2">
        <v>92000</v>
      </c>
      <c r="C817" s="2">
        <v>1200301</v>
      </c>
      <c r="D817" s="2" t="str">
        <f t="shared" si="12"/>
        <v>1920001200301</v>
      </c>
      <c r="E817" s="2" t="s">
        <v>13</v>
      </c>
      <c r="F817" s="4">
        <v>22845.58</v>
      </c>
      <c r="G817" s="4">
        <v>0</v>
      </c>
      <c r="H817" s="4">
        <v>22845.58</v>
      </c>
      <c r="I817" s="4">
        <v>23077.52</v>
      </c>
      <c r="J817" s="4">
        <v>23077.52</v>
      </c>
      <c r="K817" s="4">
        <v>23077.52</v>
      </c>
      <c r="L817" s="4">
        <v>0</v>
      </c>
      <c r="M817" s="4">
        <v>-231.94</v>
      </c>
    </row>
    <row r="818" spans="1:13" x14ac:dyDescent="0.25">
      <c r="A818" s="2">
        <v>1</v>
      </c>
      <c r="B818" s="2">
        <v>92000</v>
      </c>
      <c r="C818" s="2">
        <v>1200601</v>
      </c>
      <c r="D818" s="2" t="str">
        <f t="shared" si="12"/>
        <v>1920001200601</v>
      </c>
      <c r="E818" s="2" t="s">
        <v>15</v>
      </c>
      <c r="F818" s="4">
        <v>22331.22</v>
      </c>
      <c r="G818" s="4">
        <v>0</v>
      </c>
      <c r="H818" s="4">
        <v>22331.22</v>
      </c>
      <c r="I818" s="4">
        <v>22552.7</v>
      </c>
      <c r="J818" s="4">
        <v>22552.7</v>
      </c>
      <c r="K818" s="4">
        <v>22552.7</v>
      </c>
      <c r="L818" s="4">
        <v>0</v>
      </c>
      <c r="M818" s="4">
        <v>-221.48</v>
      </c>
    </row>
    <row r="819" spans="1:13" x14ac:dyDescent="0.25">
      <c r="A819" s="2">
        <v>1</v>
      </c>
      <c r="B819" s="2">
        <v>92000</v>
      </c>
      <c r="C819" s="2">
        <v>1210001</v>
      </c>
      <c r="D819" s="2" t="str">
        <f t="shared" si="12"/>
        <v>1920001210001</v>
      </c>
      <c r="E819" s="2" t="s">
        <v>16</v>
      </c>
      <c r="F819" s="4">
        <v>51783.199999999997</v>
      </c>
      <c r="G819" s="4">
        <v>0</v>
      </c>
      <c r="H819" s="4">
        <v>51783.199999999997</v>
      </c>
      <c r="I819" s="4">
        <v>52290.98</v>
      </c>
      <c r="J819" s="4">
        <v>52290.98</v>
      </c>
      <c r="K819" s="4">
        <v>52290.98</v>
      </c>
      <c r="L819" s="4">
        <v>0</v>
      </c>
      <c r="M819" s="4">
        <v>-507.78</v>
      </c>
    </row>
    <row r="820" spans="1:13" x14ac:dyDescent="0.25">
      <c r="A820" s="2">
        <v>1</v>
      </c>
      <c r="B820" s="2">
        <v>92000</v>
      </c>
      <c r="C820" s="2">
        <v>1210101</v>
      </c>
      <c r="D820" s="2" t="str">
        <f t="shared" si="12"/>
        <v>1920001210101</v>
      </c>
      <c r="E820" s="2" t="s">
        <v>17</v>
      </c>
      <c r="F820" s="4">
        <v>75752.740000000005</v>
      </c>
      <c r="G820" s="4">
        <v>0</v>
      </c>
      <c r="H820" s="4">
        <v>75752.740000000005</v>
      </c>
      <c r="I820" s="4">
        <v>76495.58</v>
      </c>
      <c r="J820" s="4">
        <v>76495.58</v>
      </c>
      <c r="K820" s="4">
        <v>76495.58</v>
      </c>
      <c r="L820" s="4">
        <v>0</v>
      </c>
      <c r="M820" s="4">
        <v>-742.84</v>
      </c>
    </row>
    <row r="821" spans="1:13" x14ac:dyDescent="0.25">
      <c r="A821" s="2">
        <v>1</v>
      </c>
      <c r="B821" s="2">
        <v>92000</v>
      </c>
      <c r="C821" s="2">
        <v>1300001</v>
      </c>
      <c r="D821" s="2" t="str">
        <f t="shared" si="12"/>
        <v>1920001300001</v>
      </c>
      <c r="E821" s="2" t="s">
        <v>18</v>
      </c>
      <c r="F821" s="4">
        <v>177527.52</v>
      </c>
      <c r="G821" s="4">
        <v>0</v>
      </c>
      <c r="H821" s="4">
        <v>177527.52</v>
      </c>
      <c r="I821" s="4">
        <v>187020.57</v>
      </c>
      <c r="J821" s="4">
        <v>187020.57</v>
      </c>
      <c r="K821" s="4">
        <v>187020.57</v>
      </c>
      <c r="L821" s="4">
        <v>0</v>
      </c>
      <c r="M821" s="4">
        <v>-9493.0499999999993</v>
      </c>
    </row>
    <row r="822" spans="1:13" x14ac:dyDescent="0.25">
      <c r="A822" s="2">
        <v>1</v>
      </c>
      <c r="B822" s="2">
        <v>92000</v>
      </c>
      <c r="C822" s="2">
        <v>1300002</v>
      </c>
      <c r="D822" s="2" t="str">
        <f t="shared" si="12"/>
        <v>1920001300002</v>
      </c>
      <c r="E822" s="2" t="s">
        <v>19</v>
      </c>
      <c r="F822" s="4">
        <v>45888.72</v>
      </c>
      <c r="G822" s="4">
        <v>0</v>
      </c>
      <c r="H822" s="4">
        <v>45888.72</v>
      </c>
      <c r="I822" s="4">
        <v>45647.99</v>
      </c>
      <c r="J822" s="4">
        <v>45647.99</v>
      </c>
      <c r="K822" s="4">
        <v>45647.99</v>
      </c>
      <c r="L822" s="4">
        <v>0</v>
      </c>
      <c r="M822" s="4">
        <v>240.73</v>
      </c>
    </row>
    <row r="823" spans="1:13" x14ac:dyDescent="0.25">
      <c r="A823" s="2">
        <v>1</v>
      </c>
      <c r="B823" s="2">
        <v>92000</v>
      </c>
      <c r="C823" s="2">
        <v>1300101</v>
      </c>
      <c r="D823" s="2" t="str">
        <f t="shared" si="12"/>
        <v>1920001300101</v>
      </c>
      <c r="E823" s="2" t="s">
        <v>20</v>
      </c>
      <c r="F823" s="4">
        <v>0</v>
      </c>
      <c r="G823" s="4">
        <v>0</v>
      </c>
      <c r="H823" s="4">
        <v>0</v>
      </c>
      <c r="I823" s="4">
        <v>1265.2</v>
      </c>
      <c r="J823" s="4">
        <v>1265.2</v>
      </c>
      <c r="K823" s="4">
        <v>1265.2</v>
      </c>
      <c r="L823" s="4">
        <v>0</v>
      </c>
      <c r="M823" s="4">
        <v>-1265.2</v>
      </c>
    </row>
    <row r="824" spans="1:13" x14ac:dyDescent="0.25">
      <c r="A824" s="2">
        <v>1</v>
      </c>
      <c r="B824" s="2">
        <v>92000</v>
      </c>
      <c r="C824" s="2">
        <v>1300201</v>
      </c>
      <c r="D824" s="2" t="str">
        <f t="shared" si="12"/>
        <v>1920001300201</v>
      </c>
      <c r="E824" s="2" t="s">
        <v>21</v>
      </c>
      <c r="F824" s="4">
        <v>104937.84</v>
      </c>
      <c r="G824" s="4">
        <v>0</v>
      </c>
      <c r="H824" s="4">
        <v>104937.84</v>
      </c>
      <c r="I824" s="4">
        <v>110267.21</v>
      </c>
      <c r="J824" s="4">
        <v>110267.21</v>
      </c>
      <c r="K824" s="4">
        <v>110267.21</v>
      </c>
      <c r="L824" s="4">
        <v>0</v>
      </c>
      <c r="M824" s="4">
        <v>-5329.37</v>
      </c>
    </row>
    <row r="825" spans="1:13" x14ac:dyDescent="0.25">
      <c r="A825" s="2">
        <v>1</v>
      </c>
      <c r="B825" s="2">
        <v>92000</v>
      </c>
      <c r="C825" s="2">
        <v>1300202</v>
      </c>
      <c r="D825" s="2" t="str">
        <f t="shared" si="12"/>
        <v>1920001300202</v>
      </c>
      <c r="E825" s="2" t="s">
        <v>22</v>
      </c>
      <c r="F825" s="4">
        <v>104006.7</v>
      </c>
      <c r="G825" s="4">
        <v>0</v>
      </c>
      <c r="H825" s="4">
        <v>104006.7</v>
      </c>
      <c r="I825" s="4">
        <v>109175.52</v>
      </c>
      <c r="J825" s="4">
        <v>109175.52</v>
      </c>
      <c r="K825" s="4">
        <v>109175.52</v>
      </c>
      <c r="L825" s="4">
        <v>0</v>
      </c>
      <c r="M825" s="4">
        <v>-5168.82</v>
      </c>
    </row>
    <row r="826" spans="1:13" x14ac:dyDescent="0.25">
      <c r="A826" s="2">
        <v>1</v>
      </c>
      <c r="B826" s="2">
        <v>92000</v>
      </c>
      <c r="C826" s="2">
        <v>1310001</v>
      </c>
      <c r="D826" s="2" t="str">
        <f t="shared" si="12"/>
        <v>1920001310001</v>
      </c>
      <c r="E826" s="2" t="s">
        <v>23</v>
      </c>
      <c r="F826" s="4">
        <v>26337.81</v>
      </c>
      <c r="G826" s="4">
        <v>0</v>
      </c>
      <c r="H826" s="4">
        <v>26337.81</v>
      </c>
      <c r="I826" s="4">
        <v>17797.830000000002</v>
      </c>
      <c r="J826" s="4">
        <v>17797.830000000002</v>
      </c>
      <c r="K826" s="4">
        <v>17797.830000000002</v>
      </c>
      <c r="L826" s="4">
        <v>0</v>
      </c>
      <c r="M826" s="4">
        <v>8539.98</v>
      </c>
    </row>
    <row r="827" spans="1:13" x14ac:dyDescent="0.25">
      <c r="A827" s="2">
        <v>1</v>
      </c>
      <c r="B827" s="2">
        <v>92000</v>
      </c>
      <c r="C827" s="2">
        <v>1310003</v>
      </c>
      <c r="D827" s="2" t="str">
        <f t="shared" si="12"/>
        <v>1920001310003</v>
      </c>
      <c r="E827" s="2" t="s">
        <v>25</v>
      </c>
      <c r="F827" s="4">
        <v>13505.8</v>
      </c>
      <c r="G827" s="4">
        <v>0</v>
      </c>
      <c r="H827" s="4">
        <v>13505.8</v>
      </c>
      <c r="I827" s="4">
        <v>8583.9</v>
      </c>
      <c r="J827" s="4">
        <v>8583.9</v>
      </c>
      <c r="K827" s="4">
        <v>8583.9</v>
      </c>
      <c r="L827" s="4">
        <v>0</v>
      </c>
      <c r="M827" s="4">
        <v>4921.8999999999996</v>
      </c>
    </row>
    <row r="828" spans="1:13" x14ac:dyDescent="0.25">
      <c r="A828" s="2">
        <v>1</v>
      </c>
      <c r="B828" s="2">
        <v>92000</v>
      </c>
      <c r="C828" s="2">
        <v>1310004</v>
      </c>
      <c r="D828" s="2" t="str">
        <f t="shared" si="12"/>
        <v>1920001310004</v>
      </c>
      <c r="E828" s="2" t="s">
        <v>26</v>
      </c>
      <c r="F828" s="4">
        <v>13769.42</v>
      </c>
      <c r="G828" s="4">
        <v>0</v>
      </c>
      <c r="H828" s="4">
        <v>13769.42</v>
      </c>
      <c r="I828" s="4">
        <v>9415.14</v>
      </c>
      <c r="J828" s="4">
        <v>9415.14</v>
      </c>
      <c r="K828" s="4">
        <v>9415.14</v>
      </c>
      <c r="L828" s="4">
        <v>0</v>
      </c>
      <c r="M828" s="4">
        <v>4354.28</v>
      </c>
    </row>
    <row r="829" spans="1:13" x14ac:dyDescent="0.25">
      <c r="A829" s="2">
        <v>1</v>
      </c>
      <c r="B829" s="2">
        <v>92000</v>
      </c>
      <c r="C829" s="2">
        <v>1310005</v>
      </c>
      <c r="D829" s="2" t="str">
        <f t="shared" si="12"/>
        <v>1920001310005</v>
      </c>
      <c r="E829" s="2" t="s">
        <v>27</v>
      </c>
      <c r="F829" s="4">
        <v>0</v>
      </c>
      <c r="G829" s="4">
        <v>0</v>
      </c>
      <c r="H829" s="4">
        <v>0</v>
      </c>
      <c r="I829" s="4">
        <v>24.8</v>
      </c>
      <c r="J829" s="4">
        <v>24.8</v>
      </c>
      <c r="K829" s="4">
        <v>24.8</v>
      </c>
      <c r="L829" s="4">
        <v>0</v>
      </c>
      <c r="M829" s="4">
        <v>-24.8</v>
      </c>
    </row>
    <row r="830" spans="1:13" x14ac:dyDescent="0.25">
      <c r="A830" s="2">
        <v>1</v>
      </c>
      <c r="B830" s="2">
        <v>92000</v>
      </c>
      <c r="C830" s="2">
        <v>1500001</v>
      </c>
      <c r="D830" s="2" t="str">
        <f t="shared" si="12"/>
        <v>1920001500001</v>
      </c>
      <c r="E830" s="2" t="s">
        <v>28</v>
      </c>
      <c r="F830" s="4">
        <v>14705.6</v>
      </c>
      <c r="G830" s="4">
        <v>-5000</v>
      </c>
      <c r="H830" s="4">
        <v>9705.6</v>
      </c>
      <c r="I830" s="4">
        <v>9796.93</v>
      </c>
      <c r="J830" s="4">
        <v>9796.93</v>
      </c>
      <c r="K830" s="4">
        <v>9796.93</v>
      </c>
      <c r="L830" s="4">
        <v>0</v>
      </c>
      <c r="M830" s="4">
        <v>-91.33</v>
      </c>
    </row>
    <row r="831" spans="1:13" x14ac:dyDescent="0.25">
      <c r="A831" s="2">
        <v>1</v>
      </c>
      <c r="B831" s="2">
        <v>92000</v>
      </c>
      <c r="C831" s="2">
        <v>1500002</v>
      </c>
      <c r="D831" s="2" t="str">
        <f t="shared" si="12"/>
        <v>1920001500002</v>
      </c>
      <c r="E831" s="2" t="s">
        <v>29</v>
      </c>
      <c r="F831" s="4">
        <v>1303.56</v>
      </c>
      <c r="G831" s="4">
        <v>0</v>
      </c>
      <c r="H831" s="4">
        <v>1303.56</v>
      </c>
      <c r="I831" s="4">
        <v>6807.26</v>
      </c>
      <c r="J831" s="4">
        <v>6807.26</v>
      </c>
      <c r="K831" s="4">
        <v>6807.26</v>
      </c>
      <c r="L831" s="4">
        <v>0</v>
      </c>
      <c r="M831" s="4">
        <v>-5503.7</v>
      </c>
    </row>
    <row r="832" spans="1:13" x14ac:dyDescent="0.25">
      <c r="A832" s="2">
        <v>1</v>
      </c>
      <c r="B832" s="2">
        <v>92000</v>
      </c>
      <c r="C832" s="2">
        <v>1500003</v>
      </c>
      <c r="D832" s="2" t="str">
        <f t="shared" si="12"/>
        <v>1920001500003</v>
      </c>
      <c r="E832" s="2" t="s">
        <v>30</v>
      </c>
      <c r="F832" s="4">
        <v>45000</v>
      </c>
      <c r="G832" s="4">
        <v>-37550.5</v>
      </c>
      <c r="H832" s="4">
        <v>7449.5</v>
      </c>
      <c r="I832" s="4">
        <v>247.77</v>
      </c>
      <c r="J832" s="4">
        <v>247.77</v>
      </c>
      <c r="K832" s="4">
        <v>247.77</v>
      </c>
      <c r="L832" s="4">
        <v>0</v>
      </c>
      <c r="M832" s="4">
        <v>7201.73</v>
      </c>
    </row>
    <row r="833" spans="1:13" x14ac:dyDescent="0.25">
      <c r="A833" s="2">
        <v>1</v>
      </c>
      <c r="B833" s="2">
        <v>92000</v>
      </c>
      <c r="C833" s="2">
        <v>1510001</v>
      </c>
      <c r="D833" s="2" t="str">
        <f t="shared" si="12"/>
        <v>1920001510001</v>
      </c>
      <c r="E833" s="2" t="s">
        <v>31</v>
      </c>
      <c r="F833" s="4">
        <v>0</v>
      </c>
      <c r="G833" s="4">
        <v>0</v>
      </c>
      <c r="H833" s="4">
        <v>0</v>
      </c>
      <c r="I833" s="4">
        <v>889.69</v>
      </c>
      <c r="J833" s="4">
        <v>889.69</v>
      </c>
      <c r="K833" s="4">
        <v>889.69</v>
      </c>
      <c r="L833" s="4">
        <v>0</v>
      </c>
      <c r="M833" s="4">
        <v>-889.69</v>
      </c>
    </row>
    <row r="834" spans="1:13" x14ac:dyDescent="0.25">
      <c r="A834" s="2">
        <v>1</v>
      </c>
      <c r="B834" s="2">
        <v>92000</v>
      </c>
      <c r="C834" s="2">
        <v>1510002</v>
      </c>
      <c r="D834" s="2" t="str">
        <f t="shared" si="12"/>
        <v>1920001510002</v>
      </c>
      <c r="E834" s="2" t="s">
        <v>32</v>
      </c>
      <c r="F834" s="4">
        <v>0</v>
      </c>
      <c r="G834" s="4">
        <v>0</v>
      </c>
      <c r="H834" s="4">
        <v>0</v>
      </c>
      <c r="I834" s="4">
        <v>147.36000000000001</v>
      </c>
      <c r="J834" s="4">
        <v>147.36000000000001</v>
      </c>
      <c r="K834" s="4">
        <v>147.36000000000001</v>
      </c>
      <c r="L834" s="4">
        <v>0</v>
      </c>
      <c r="M834" s="4">
        <v>-147.36000000000001</v>
      </c>
    </row>
    <row r="835" spans="1:13" x14ac:dyDescent="0.25">
      <c r="A835" s="2">
        <v>1</v>
      </c>
      <c r="B835" s="2">
        <v>92000</v>
      </c>
      <c r="C835" s="2">
        <v>1600001</v>
      </c>
      <c r="D835" s="2" t="str">
        <f t="shared" ref="D835:D898" si="13">_xlfn.CONCAT(A835,B835,C835)</f>
        <v>1920001600001</v>
      </c>
      <c r="E835" s="2" t="s">
        <v>33</v>
      </c>
      <c r="F835" s="4">
        <v>205557.88</v>
      </c>
      <c r="G835" s="4">
        <v>0</v>
      </c>
      <c r="H835" s="4">
        <v>205557.88</v>
      </c>
      <c r="I835" s="4">
        <v>215883.24</v>
      </c>
      <c r="J835" s="4">
        <v>215883.24</v>
      </c>
      <c r="K835" s="4">
        <v>215883.24</v>
      </c>
      <c r="L835" s="4">
        <v>0</v>
      </c>
      <c r="M835" s="4">
        <v>-10325.36</v>
      </c>
    </row>
    <row r="836" spans="1:13" x14ac:dyDescent="0.25">
      <c r="A836" s="2">
        <v>1</v>
      </c>
      <c r="B836" s="2">
        <v>92000</v>
      </c>
      <c r="C836" s="2">
        <v>1620001</v>
      </c>
      <c r="D836" s="2" t="str">
        <f t="shared" si="13"/>
        <v>1920001620001</v>
      </c>
      <c r="E836" s="2" t="s">
        <v>45</v>
      </c>
      <c r="F836" s="4">
        <v>2000</v>
      </c>
      <c r="G836" s="4">
        <v>0</v>
      </c>
      <c r="H836" s="4">
        <v>2000</v>
      </c>
      <c r="I836" s="4">
        <v>464</v>
      </c>
      <c r="J836" s="4">
        <v>464</v>
      </c>
      <c r="K836" s="4">
        <v>464</v>
      </c>
      <c r="L836" s="4">
        <v>0</v>
      </c>
      <c r="M836" s="4">
        <v>1536</v>
      </c>
    </row>
    <row r="837" spans="1:13" x14ac:dyDescent="0.25">
      <c r="A837" s="2">
        <v>1</v>
      </c>
      <c r="B837" s="2">
        <v>92000</v>
      </c>
      <c r="C837" s="2">
        <v>1620401</v>
      </c>
      <c r="D837" s="2" t="str">
        <f t="shared" si="13"/>
        <v>1920001620401</v>
      </c>
      <c r="E837" s="2" t="s">
        <v>54</v>
      </c>
      <c r="F837" s="4">
        <v>34500</v>
      </c>
      <c r="G837" s="4">
        <v>0</v>
      </c>
      <c r="H837" s="4">
        <v>34500</v>
      </c>
      <c r="I837" s="4">
        <v>34947.980000000003</v>
      </c>
      <c r="J837" s="4">
        <v>34947.980000000003</v>
      </c>
      <c r="K837" s="4">
        <v>34947.980000000003</v>
      </c>
      <c r="L837" s="4">
        <v>0</v>
      </c>
      <c r="M837" s="4">
        <v>-447.98</v>
      </c>
    </row>
    <row r="838" spans="1:13" x14ac:dyDescent="0.25">
      <c r="A838" s="2">
        <v>1</v>
      </c>
      <c r="B838" s="2">
        <v>92000</v>
      </c>
      <c r="C838" s="2">
        <v>2060001</v>
      </c>
      <c r="D838" s="2" t="str">
        <f t="shared" si="13"/>
        <v>1920002060001</v>
      </c>
      <c r="E838" s="2" t="s">
        <v>34</v>
      </c>
      <c r="F838" s="4">
        <v>4071.99</v>
      </c>
      <c r="G838" s="4">
        <v>0</v>
      </c>
      <c r="H838" s="4">
        <v>4071.99</v>
      </c>
      <c r="I838" s="4">
        <v>4071.99</v>
      </c>
      <c r="J838" s="4">
        <v>3498.11</v>
      </c>
      <c r="K838" s="4">
        <v>3498.11</v>
      </c>
      <c r="L838" s="4">
        <v>0</v>
      </c>
      <c r="M838" s="4">
        <v>573.88</v>
      </c>
    </row>
    <row r="839" spans="1:13" x14ac:dyDescent="0.25">
      <c r="A839" s="2">
        <v>1</v>
      </c>
      <c r="B839" s="2">
        <v>92000</v>
      </c>
      <c r="C839" s="2">
        <v>2150001</v>
      </c>
      <c r="D839" s="2" t="str">
        <f t="shared" si="13"/>
        <v>1920002150001</v>
      </c>
      <c r="E839" s="2" t="s">
        <v>56</v>
      </c>
      <c r="F839" s="4">
        <v>0</v>
      </c>
      <c r="G839" s="4">
        <v>0</v>
      </c>
      <c r="H839" s="4">
        <v>0</v>
      </c>
      <c r="I839" s="4">
        <v>815.84</v>
      </c>
      <c r="J839" s="4">
        <v>815.84</v>
      </c>
      <c r="K839" s="4">
        <v>815.84</v>
      </c>
      <c r="L839" s="4">
        <v>0</v>
      </c>
      <c r="M839" s="4">
        <v>-815.84</v>
      </c>
    </row>
    <row r="840" spans="1:13" x14ac:dyDescent="0.25">
      <c r="A840" s="2">
        <v>1</v>
      </c>
      <c r="B840" s="2">
        <v>92000</v>
      </c>
      <c r="C840" s="2">
        <v>2160001</v>
      </c>
      <c r="D840" s="2" t="str">
        <f t="shared" si="13"/>
        <v>1920002160001</v>
      </c>
      <c r="E840" s="2" t="s">
        <v>35</v>
      </c>
      <c r="F840" s="4">
        <v>17900</v>
      </c>
      <c r="G840" s="4">
        <v>214.78</v>
      </c>
      <c r="H840" s="4">
        <v>18114.78</v>
      </c>
      <c r="I840" s="4">
        <v>7556.73</v>
      </c>
      <c r="J840" s="4">
        <v>6145.56</v>
      </c>
      <c r="K840" s="4">
        <v>6145.56</v>
      </c>
      <c r="L840" s="4">
        <v>0</v>
      </c>
      <c r="M840" s="4">
        <v>11969.22</v>
      </c>
    </row>
    <row r="841" spans="1:13" x14ac:dyDescent="0.25">
      <c r="A841" s="2">
        <v>1</v>
      </c>
      <c r="B841" s="2">
        <v>92000</v>
      </c>
      <c r="C841" s="2">
        <v>2160002</v>
      </c>
      <c r="D841" s="2" t="str">
        <f t="shared" si="13"/>
        <v>1920002160002</v>
      </c>
      <c r="E841" s="2" t="s">
        <v>36</v>
      </c>
      <c r="F841" s="4">
        <v>2500</v>
      </c>
      <c r="G841" s="4">
        <v>0</v>
      </c>
      <c r="H841" s="4">
        <v>2500</v>
      </c>
      <c r="I841" s="4">
        <v>2654.71</v>
      </c>
      <c r="J841" s="4">
        <v>2654.71</v>
      </c>
      <c r="K841" s="4">
        <v>2654.71</v>
      </c>
      <c r="L841" s="4">
        <v>0</v>
      </c>
      <c r="M841" s="4">
        <v>-154.71</v>
      </c>
    </row>
    <row r="842" spans="1:13" x14ac:dyDescent="0.25">
      <c r="A842" s="2">
        <v>1</v>
      </c>
      <c r="B842" s="2">
        <v>92000</v>
      </c>
      <c r="C842" s="2">
        <v>2200001</v>
      </c>
      <c r="D842" s="2" t="str">
        <f t="shared" si="13"/>
        <v>1920002200001</v>
      </c>
      <c r="E842" s="2" t="s">
        <v>37</v>
      </c>
      <c r="F842" s="4">
        <v>6000</v>
      </c>
      <c r="G842" s="4">
        <v>0</v>
      </c>
      <c r="H842" s="4">
        <v>6000</v>
      </c>
      <c r="I842" s="4">
        <v>9864.11</v>
      </c>
      <c r="J842" s="4">
        <v>7980.45</v>
      </c>
      <c r="K842" s="4">
        <v>7980.45</v>
      </c>
      <c r="L842" s="4">
        <v>0</v>
      </c>
      <c r="M842" s="4">
        <v>-1980.45</v>
      </c>
    </row>
    <row r="843" spans="1:13" x14ac:dyDescent="0.25">
      <c r="A843" s="2">
        <v>1</v>
      </c>
      <c r="B843" s="2">
        <v>92000</v>
      </c>
      <c r="C843" s="2">
        <v>2200010</v>
      </c>
      <c r="D843" s="2" t="str">
        <f t="shared" si="13"/>
        <v>1920002200010</v>
      </c>
      <c r="E843" s="2" t="s">
        <v>38</v>
      </c>
      <c r="F843" s="4">
        <v>6356.05</v>
      </c>
      <c r="G843" s="4">
        <v>0</v>
      </c>
      <c r="H843" s="4">
        <v>6356.05</v>
      </c>
      <c r="I843" s="4">
        <v>8050.78</v>
      </c>
      <c r="J843" s="4">
        <v>6051.55</v>
      </c>
      <c r="K843" s="4">
        <v>6051.55</v>
      </c>
      <c r="L843" s="4">
        <v>0</v>
      </c>
      <c r="M843" s="4">
        <v>304.5</v>
      </c>
    </row>
    <row r="844" spans="1:13" x14ac:dyDescent="0.25">
      <c r="A844" s="2">
        <v>1</v>
      </c>
      <c r="B844" s="2">
        <v>92000</v>
      </c>
      <c r="C844" s="2">
        <v>2200101</v>
      </c>
      <c r="D844" s="2" t="str">
        <f t="shared" si="13"/>
        <v>1920002200101</v>
      </c>
      <c r="E844" s="2" t="s">
        <v>57</v>
      </c>
      <c r="F844" s="4">
        <v>2500</v>
      </c>
      <c r="G844" s="4">
        <v>0</v>
      </c>
      <c r="H844" s="4">
        <v>2500</v>
      </c>
      <c r="I844" s="4">
        <v>1915.35</v>
      </c>
      <c r="J844" s="4">
        <v>1915.35</v>
      </c>
      <c r="K844" s="4">
        <v>1915.35</v>
      </c>
      <c r="L844" s="4">
        <v>0</v>
      </c>
      <c r="M844" s="4">
        <v>584.65</v>
      </c>
    </row>
    <row r="845" spans="1:13" x14ac:dyDescent="0.25">
      <c r="A845" s="2">
        <v>1</v>
      </c>
      <c r="B845" s="2">
        <v>92000</v>
      </c>
      <c r="C845" s="2">
        <v>2210501</v>
      </c>
      <c r="D845" s="2" t="str">
        <f t="shared" si="13"/>
        <v>1920002210501</v>
      </c>
      <c r="E845" s="2" t="s">
        <v>108</v>
      </c>
      <c r="F845" s="4">
        <v>1300</v>
      </c>
      <c r="G845" s="4">
        <v>0</v>
      </c>
      <c r="H845" s="4">
        <v>1300</v>
      </c>
      <c r="I845" s="4">
        <v>1574.99</v>
      </c>
      <c r="J845" s="4">
        <v>1574.99</v>
      </c>
      <c r="K845" s="4">
        <v>1574.99</v>
      </c>
      <c r="L845" s="4">
        <v>0</v>
      </c>
      <c r="M845" s="4">
        <v>-274.99</v>
      </c>
    </row>
    <row r="846" spans="1:13" x14ac:dyDescent="0.25">
      <c r="A846" s="2">
        <v>1</v>
      </c>
      <c r="B846" s="2">
        <v>92000</v>
      </c>
      <c r="C846" s="2">
        <v>2211001</v>
      </c>
      <c r="D846" s="2" t="str">
        <f t="shared" si="13"/>
        <v>1920002211001</v>
      </c>
      <c r="E846" s="2" t="s">
        <v>76</v>
      </c>
      <c r="F846" s="4">
        <v>1000</v>
      </c>
      <c r="G846" s="4">
        <v>0</v>
      </c>
      <c r="H846" s="4">
        <v>1000</v>
      </c>
      <c r="I846" s="4">
        <v>1492.16</v>
      </c>
      <c r="J846" s="4">
        <v>1492.16</v>
      </c>
      <c r="K846" s="4">
        <v>1492.16</v>
      </c>
      <c r="L846" s="4">
        <v>0</v>
      </c>
      <c r="M846" s="4">
        <v>-492.16</v>
      </c>
    </row>
    <row r="847" spans="1:13" x14ac:dyDescent="0.25">
      <c r="A847" s="2">
        <v>1</v>
      </c>
      <c r="B847" s="2">
        <v>92000</v>
      </c>
      <c r="C847" s="2">
        <v>2220001</v>
      </c>
      <c r="D847" s="2" t="str">
        <f t="shared" si="13"/>
        <v>1920002220001</v>
      </c>
      <c r="E847" s="2" t="s">
        <v>39</v>
      </c>
      <c r="F847" s="4">
        <v>10000</v>
      </c>
      <c r="G847" s="4">
        <v>0</v>
      </c>
      <c r="H847" s="4">
        <v>10000</v>
      </c>
      <c r="I847" s="4">
        <v>4967.43</v>
      </c>
      <c r="J847" s="4">
        <v>3638.5</v>
      </c>
      <c r="K847" s="4">
        <v>3638.5</v>
      </c>
      <c r="L847" s="4">
        <v>0</v>
      </c>
      <c r="M847" s="4">
        <v>6361.5</v>
      </c>
    </row>
    <row r="848" spans="1:13" x14ac:dyDescent="0.25">
      <c r="A848" s="2">
        <v>1</v>
      </c>
      <c r="B848" s="2">
        <v>92000</v>
      </c>
      <c r="C848" s="2">
        <v>2220101</v>
      </c>
      <c r="D848" s="2" t="str">
        <f t="shared" si="13"/>
        <v>1920002220101</v>
      </c>
      <c r="E848" s="2" t="s">
        <v>58</v>
      </c>
      <c r="F848" s="4">
        <v>22198.9</v>
      </c>
      <c r="G848" s="4">
        <v>0</v>
      </c>
      <c r="H848" s="4">
        <v>22198.9</v>
      </c>
      <c r="I848" s="4">
        <v>22469.9</v>
      </c>
      <c r="J848" s="4">
        <v>16443.150000000001</v>
      </c>
      <c r="K848" s="4">
        <v>16443.150000000001</v>
      </c>
      <c r="L848" s="4">
        <v>0</v>
      </c>
      <c r="M848" s="4">
        <v>5755.75</v>
      </c>
    </row>
    <row r="849" spans="1:13" x14ac:dyDescent="0.25">
      <c r="A849" s="2">
        <v>1</v>
      </c>
      <c r="B849" s="2">
        <v>92000</v>
      </c>
      <c r="C849" s="2">
        <v>2220301</v>
      </c>
      <c r="D849" s="2" t="str">
        <f t="shared" si="13"/>
        <v>1920002220301</v>
      </c>
      <c r="E849" s="2" t="s">
        <v>92</v>
      </c>
      <c r="F849" s="4">
        <v>5000</v>
      </c>
      <c r="G849" s="4">
        <v>0</v>
      </c>
      <c r="H849" s="4">
        <v>5000</v>
      </c>
      <c r="I849" s="4">
        <v>2216.42</v>
      </c>
      <c r="J849" s="4">
        <v>2216.42</v>
      </c>
      <c r="K849" s="4">
        <v>2216.42</v>
      </c>
      <c r="L849" s="4">
        <v>0</v>
      </c>
      <c r="M849" s="4">
        <v>2783.58</v>
      </c>
    </row>
    <row r="850" spans="1:13" x14ac:dyDescent="0.25">
      <c r="A850" s="2">
        <v>1</v>
      </c>
      <c r="B850" s="2">
        <v>92000</v>
      </c>
      <c r="C850" s="2">
        <v>2230001</v>
      </c>
      <c r="D850" s="2" t="str">
        <f t="shared" si="13"/>
        <v>1920002230001</v>
      </c>
      <c r="E850" s="2" t="s">
        <v>60</v>
      </c>
      <c r="F850" s="4">
        <v>100</v>
      </c>
      <c r="G850" s="4">
        <v>0</v>
      </c>
      <c r="H850" s="4">
        <v>100</v>
      </c>
      <c r="I850" s="4">
        <v>13.07</v>
      </c>
      <c r="J850" s="4">
        <v>13.07</v>
      </c>
      <c r="K850" s="4">
        <v>13.07</v>
      </c>
      <c r="L850" s="4">
        <v>0</v>
      </c>
      <c r="M850" s="4">
        <v>86.93</v>
      </c>
    </row>
    <row r="851" spans="1:13" x14ac:dyDescent="0.25">
      <c r="A851" s="2">
        <v>1</v>
      </c>
      <c r="B851" s="2">
        <v>92000</v>
      </c>
      <c r="C851" s="2">
        <v>2240001</v>
      </c>
      <c r="D851" s="2" t="str">
        <f t="shared" si="13"/>
        <v>1920002240001</v>
      </c>
      <c r="E851" s="2" t="s">
        <v>96</v>
      </c>
      <c r="F851" s="4">
        <v>33000</v>
      </c>
      <c r="G851" s="4">
        <v>0</v>
      </c>
      <c r="H851" s="4">
        <v>33000</v>
      </c>
      <c r="I851" s="4">
        <v>28259.43</v>
      </c>
      <c r="J851" s="4">
        <v>27456.17</v>
      </c>
      <c r="K851" s="4">
        <v>27456.17</v>
      </c>
      <c r="L851" s="4">
        <v>0</v>
      </c>
      <c r="M851" s="4">
        <v>5543.83</v>
      </c>
    </row>
    <row r="852" spans="1:13" x14ac:dyDescent="0.25">
      <c r="A852" s="2">
        <v>1</v>
      </c>
      <c r="B852" s="2">
        <v>92000</v>
      </c>
      <c r="C852" s="2">
        <v>2240002</v>
      </c>
      <c r="D852" s="2" t="str">
        <f t="shared" si="13"/>
        <v>1920002240002</v>
      </c>
      <c r="E852" s="2" t="s">
        <v>109</v>
      </c>
      <c r="F852" s="4">
        <v>5000</v>
      </c>
      <c r="G852" s="4">
        <v>0</v>
      </c>
      <c r="H852" s="4">
        <v>5000</v>
      </c>
      <c r="I852" s="4">
        <v>3868.22</v>
      </c>
      <c r="J852" s="4">
        <v>3868.22</v>
      </c>
      <c r="K852" s="4">
        <v>3868.22</v>
      </c>
      <c r="L852" s="4">
        <v>0</v>
      </c>
      <c r="M852" s="4">
        <v>1131.78</v>
      </c>
    </row>
    <row r="853" spans="1:13" x14ac:dyDescent="0.25">
      <c r="A853" s="2">
        <v>1</v>
      </c>
      <c r="B853" s="2">
        <v>92000</v>
      </c>
      <c r="C853" s="2">
        <v>2240003</v>
      </c>
      <c r="D853" s="2" t="str">
        <f t="shared" si="13"/>
        <v>1920002240003</v>
      </c>
      <c r="E853" s="2" t="s">
        <v>110</v>
      </c>
      <c r="F853" s="4">
        <v>30000</v>
      </c>
      <c r="G853" s="4">
        <v>0</v>
      </c>
      <c r="H853" s="4">
        <v>30000</v>
      </c>
      <c r="I853" s="4">
        <v>29475.63</v>
      </c>
      <c r="J853" s="4">
        <v>29475.63</v>
      </c>
      <c r="K853" s="4">
        <v>29475.63</v>
      </c>
      <c r="L853" s="4">
        <v>0</v>
      </c>
      <c r="M853" s="4">
        <v>524.37</v>
      </c>
    </row>
    <row r="854" spans="1:13" x14ac:dyDescent="0.25">
      <c r="A854" s="2">
        <v>1</v>
      </c>
      <c r="B854" s="2">
        <v>92000</v>
      </c>
      <c r="C854" s="2">
        <v>2260102</v>
      </c>
      <c r="D854" s="2" t="str">
        <f t="shared" si="13"/>
        <v>1920002260102</v>
      </c>
      <c r="E854" s="2" t="s">
        <v>100</v>
      </c>
      <c r="F854" s="4">
        <v>13000</v>
      </c>
      <c r="G854" s="4">
        <v>0</v>
      </c>
      <c r="H854" s="4">
        <v>13000</v>
      </c>
      <c r="I854" s="4">
        <v>15012.88</v>
      </c>
      <c r="J854" s="4">
        <v>976.88</v>
      </c>
      <c r="K854" s="4">
        <v>976.88</v>
      </c>
      <c r="L854" s="4">
        <v>0</v>
      </c>
      <c r="M854" s="4">
        <v>12023.12</v>
      </c>
    </row>
    <row r="855" spans="1:13" x14ac:dyDescent="0.25">
      <c r="A855" s="2">
        <v>1</v>
      </c>
      <c r="B855" s="2">
        <v>92000</v>
      </c>
      <c r="C855" s="2">
        <v>2260201</v>
      </c>
      <c r="D855" s="2" t="str">
        <f t="shared" si="13"/>
        <v>1920002260201</v>
      </c>
      <c r="E855" s="2" t="s">
        <v>62</v>
      </c>
      <c r="F855" s="4">
        <v>42000</v>
      </c>
      <c r="G855" s="4">
        <v>25023.31</v>
      </c>
      <c r="H855" s="4">
        <v>67023.31</v>
      </c>
      <c r="I855" s="4">
        <v>62936.59</v>
      </c>
      <c r="J855" s="4">
        <v>52826.31</v>
      </c>
      <c r="K855" s="4">
        <v>52826.31</v>
      </c>
      <c r="L855" s="4">
        <v>0</v>
      </c>
      <c r="M855" s="4">
        <v>14197</v>
      </c>
    </row>
    <row r="856" spans="1:13" x14ac:dyDescent="0.25">
      <c r="A856" s="2">
        <v>1</v>
      </c>
      <c r="B856" s="2">
        <v>92000</v>
      </c>
      <c r="C856" s="2">
        <v>2260300</v>
      </c>
      <c r="D856" s="2" t="str">
        <f t="shared" si="13"/>
        <v>1920002260300</v>
      </c>
      <c r="E856" s="2" t="s">
        <v>111</v>
      </c>
      <c r="F856" s="4">
        <v>1000</v>
      </c>
      <c r="G856" s="4">
        <v>0</v>
      </c>
      <c r="H856" s="4">
        <v>1000</v>
      </c>
      <c r="I856" s="4">
        <v>1388.85</v>
      </c>
      <c r="J856" s="4">
        <v>1388.85</v>
      </c>
      <c r="K856" s="4">
        <v>1388.85</v>
      </c>
      <c r="L856" s="4">
        <v>0</v>
      </c>
      <c r="M856" s="4">
        <v>-388.85</v>
      </c>
    </row>
    <row r="857" spans="1:13" x14ac:dyDescent="0.25">
      <c r="A857" s="2">
        <v>1</v>
      </c>
      <c r="B857" s="2">
        <v>92000</v>
      </c>
      <c r="C857" s="2">
        <v>2260301</v>
      </c>
      <c r="D857" s="2" t="str">
        <f t="shared" si="13"/>
        <v>1920002260301</v>
      </c>
      <c r="E857" s="2" t="s">
        <v>112</v>
      </c>
      <c r="F857" s="4">
        <v>400</v>
      </c>
      <c r="G857" s="4">
        <v>8000</v>
      </c>
      <c r="H857" s="4">
        <v>8400</v>
      </c>
      <c r="I857" s="4">
        <v>3829.3</v>
      </c>
      <c r="J857" s="4">
        <v>3829.3</v>
      </c>
      <c r="K857" s="4">
        <v>3829.3</v>
      </c>
      <c r="L857" s="4">
        <v>0</v>
      </c>
      <c r="M857" s="4">
        <v>4570.7</v>
      </c>
    </row>
    <row r="858" spans="1:13" x14ac:dyDescent="0.25">
      <c r="A858" s="2">
        <v>1</v>
      </c>
      <c r="B858" s="2">
        <v>92000</v>
      </c>
      <c r="C858" s="2">
        <v>2260401</v>
      </c>
      <c r="D858" s="2" t="str">
        <f t="shared" si="13"/>
        <v>1920002260401</v>
      </c>
      <c r="E858" s="2" t="s">
        <v>113</v>
      </c>
      <c r="F858" s="4">
        <v>25000</v>
      </c>
      <c r="G858" s="4">
        <v>0</v>
      </c>
      <c r="H858" s="4">
        <v>25000</v>
      </c>
      <c r="I858" s="4">
        <v>34401.53</v>
      </c>
      <c r="J858" s="4">
        <v>22846.03</v>
      </c>
      <c r="K858" s="4">
        <v>22846.03</v>
      </c>
      <c r="L858" s="4">
        <v>0</v>
      </c>
      <c r="M858" s="4">
        <v>2153.9699999999998</v>
      </c>
    </row>
    <row r="859" spans="1:13" x14ac:dyDescent="0.25">
      <c r="A859" s="2">
        <v>1</v>
      </c>
      <c r="B859" s="2">
        <v>92000</v>
      </c>
      <c r="C859" s="2">
        <v>2269900</v>
      </c>
      <c r="D859" s="2" t="str">
        <f t="shared" si="13"/>
        <v>1920002269900</v>
      </c>
      <c r="E859" s="2" t="s">
        <v>65</v>
      </c>
      <c r="F859" s="4">
        <v>2000</v>
      </c>
      <c r="G859" s="4">
        <v>0</v>
      </c>
      <c r="H859" s="4">
        <v>2000</v>
      </c>
      <c r="I859" s="4">
        <v>1826.24</v>
      </c>
      <c r="J859" s="4">
        <v>1826.24</v>
      </c>
      <c r="K859" s="4">
        <v>1826.24</v>
      </c>
      <c r="L859" s="4">
        <v>0</v>
      </c>
      <c r="M859" s="4">
        <v>173.76</v>
      </c>
    </row>
    <row r="860" spans="1:13" x14ac:dyDescent="0.25">
      <c r="A860" s="2">
        <v>1</v>
      </c>
      <c r="B860" s="2">
        <v>92000</v>
      </c>
      <c r="C860" s="2">
        <v>2270501</v>
      </c>
      <c r="D860" s="2" t="str">
        <f t="shared" si="13"/>
        <v>1920002270501</v>
      </c>
      <c r="E860" s="2" t="s">
        <v>114</v>
      </c>
      <c r="F860" s="4">
        <v>2500</v>
      </c>
      <c r="G860" s="4">
        <v>0</v>
      </c>
      <c r="H860" s="4">
        <v>2500</v>
      </c>
      <c r="I860" s="4">
        <v>2203.91</v>
      </c>
      <c r="J860" s="4">
        <v>2203.91</v>
      </c>
      <c r="K860" s="4">
        <v>2203.91</v>
      </c>
      <c r="L860" s="4">
        <v>0</v>
      </c>
      <c r="M860" s="4">
        <v>296.08999999999997</v>
      </c>
    </row>
    <row r="861" spans="1:13" x14ac:dyDescent="0.25">
      <c r="A861" s="2">
        <v>1</v>
      </c>
      <c r="B861" s="2">
        <v>92000</v>
      </c>
      <c r="C861" s="2">
        <v>2270601</v>
      </c>
      <c r="D861" s="2" t="str">
        <f t="shared" si="13"/>
        <v>1920002270601</v>
      </c>
      <c r="E861" s="2" t="s">
        <v>115</v>
      </c>
      <c r="F861" s="4">
        <v>24700</v>
      </c>
      <c r="G861" s="4">
        <v>0</v>
      </c>
      <c r="H861" s="4">
        <v>24700</v>
      </c>
      <c r="I861" s="4">
        <v>22615.73</v>
      </c>
      <c r="J861" s="4">
        <v>20298.52</v>
      </c>
      <c r="K861" s="4">
        <v>20298.52</v>
      </c>
      <c r="L861" s="4">
        <v>0</v>
      </c>
      <c r="M861" s="4">
        <v>4401.4799999999996</v>
      </c>
    </row>
    <row r="862" spans="1:13" x14ac:dyDescent="0.25">
      <c r="A862" s="2">
        <v>1</v>
      </c>
      <c r="B862" s="2">
        <v>92000</v>
      </c>
      <c r="C862" s="2">
        <v>2279900</v>
      </c>
      <c r="D862" s="2" t="str">
        <f t="shared" si="13"/>
        <v>1920002279900</v>
      </c>
      <c r="E862" s="2" t="s">
        <v>68</v>
      </c>
      <c r="F862" s="4">
        <v>4000</v>
      </c>
      <c r="G862" s="4">
        <v>0</v>
      </c>
      <c r="H862" s="4">
        <v>4000</v>
      </c>
      <c r="I862" s="4">
        <v>4580.7</v>
      </c>
      <c r="J862" s="4">
        <v>2673.38</v>
      </c>
      <c r="K862" s="4">
        <v>2673.38</v>
      </c>
      <c r="L862" s="4">
        <v>0</v>
      </c>
      <c r="M862" s="4">
        <v>1326.62</v>
      </c>
    </row>
    <row r="863" spans="1:13" x14ac:dyDescent="0.25">
      <c r="A863" s="2">
        <v>1</v>
      </c>
      <c r="B863" s="2">
        <v>92000</v>
      </c>
      <c r="C863" s="2">
        <v>2279924</v>
      </c>
      <c r="D863" s="2" t="str">
        <f t="shared" si="13"/>
        <v>1920002279924</v>
      </c>
      <c r="E863" s="2" t="s">
        <v>116</v>
      </c>
      <c r="F863" s="4">
        <v>0</v>
      </c>
      <c r="G863" s="4">
        <v>0</v>
      </c>
      <c r="H863" s="4">
        <v>0</v>
      </c>
      <c r="I863" s="4">
        <v>2500</v>
      </c>
      <c r="J863" s="4">
        <v>1689.76</v>
      </c>
      <c r="K863" s="4">
        <v>1689.76</v>
      </c>
      <c r="L863" s="4">
        <v>0</v>
      </c>
      <c r="M863" s="4">
        <v>-1689.76</v>
      </c>
    </row>
    <row r="864" spans="1:13" x14ac:dyDescent="0.25">
      <c r="A864" s="2">
        <v>1</v>
      </c>
      <c r="B864" s="2">
        <v>92000</v>
      </c>
      <c r="C864" s="2">
        <v>2279939</v>
      </c>
      <c r="D864" s="2" t="str">
        <f t="shared" si="13"/>
        <v>1920002279939</v>
      </c>
      <c r="E864" s="2" t="s">
        <v>117</v>
      </c>
      <c r="F864" s="4">
        <v>5500</v>
      </c>
      <c r="G864" s="4">
        <v>0</v>
      </c>
      <c r="H864" s="4">
        <v>5500</v>
      </c>
      <c r="I864" s="4">
        <v>5609.36</v>
      </c>
      <c r="J864" s="4">
        <v>5609.36</v>
      </c>
      <c r="K864" s="4">
        <v>5609.36</v>
      </c>
      <c r="L864" s="4">
        <v>0</v>
      </c>
      <c r="M864" s="4">
        <v>-109.36</v>
      </c>
    </row>
    <row r="865" spans="1:13" x14ac:dyDescent="0.25">
      <c r="A865" s="2">
        <v>1</v>
      </c>
      <c r="B865" s="2">
        <v>92000</v>
      </c>
      <c r="C865" s="2">
        <v>2279940</v>
      </c>
      <c r="D865" s="2" t="str">
        <f t="shared" si="13"/>
        <v>1920002279940</v>
      </c>
      <c r="E865" s="2" t="s">
        <v>41</v>
      </c>
      <c r="F865" s="4">
        <v>84989.77</v>
      </c>
      <c r="G865" s="4">
        <v>0</v>
      </c>
      <c r="H865" s="4">
        <v>84989.77</v>
      </c>
      <c r="I865" s="4">
        <v>87333.82</v>
      </c>
      <c r="J865" s="4">
        <v>84726.81</v>
      </c>
      <c r="K865" s="4">
        <v>84726.81</v>
      </c>
      <c r="L865" s="4">
        <v>0</v>
      </c>
      <c r="M865" s="4">
        <v>262.95999999999998</v>
      </c>
    </row>
    <row r="866" spans="1:13" x14ac:dyDescent="0.25">
      <c r="A866" s="2">
        <v>1</v>
      </c>
      <c r="B866" s="2">
        <v>92000</v>
      </c>
      <c r="C866" s="2">
        <v>2279941</v>
      </c>
      <c r="D866" s="2" t="str">
        <f t="shared" si="13"/>
        <v>1920002279941</v>
      </c>
      <c r="E866" s="2" t="s">
        <v>118</v>
      </c>
      <c r="F866" s="4">
        <v>8900</v>
      </c>
      <c r="G866" s="4">
        <v>0</v>
      </c>
      <c r="H866" s="4">
        <v>8900</v>
      </c>
      <c r="I866" s="4">
        <v>12044.41</v>
      </c>
      <c r="J866" s="4">
        <v>8965.2900000000009</v>
      </c>
      <c r="K866" s="4">
        <v>8965.2900000000009</v>
      </c>
      <c r="L866" s="4">
        <v>0</v>
      </c>
      <c r="M866" s="4">
        <v>-65.290000000000006</v>
      </c>
    </row>
    <row r="867" spans="1:13" x14ac:dyDescent="0.25">
      <c r="A867" s="2">
        <v>1</v>
      </c>
      <c r="B867" s="2">
        <v>92000</v>
      </c>
      <c r="C867" s="2">
        <v>2279955</v>
      </c>
      <c r="D867" s="2" t="str">
        <f t="shared" si="13"/>
        <v>1920002279955</v>
      </c>
      <c r="E867" s="2" t="s">
        <v>119</v>
      </c>
      <c r="F867" s="4">
        <v>24500</v>
      </c>
      <c r="G867" s="4">
        <v>17908</v>
      </c>
      <c r="H867" s="4">
        <v>42408</v>
      </c>
      <c r="I867" s="4">
        <v>29643.98</v>
      </c>
      <c r="J867" s="4">
        <v>11735.98</v>
      </c>
      <c r="K867" s="4">
        <v>11735.98</v>
      </c>
      <c r="L867" s="4">
        <v>0</v>
      </c>
      <c r="M867" s="4">
        <v>30672.02</v>
      </c>
    </row>
    <row r="868" spans="1:13" x14ac:dyDescent="0.25">
      <c r="A868" s="2">
        <v>1</v>
      </c>
      <c r="B868" s="2">
        <v>92000</v>
      </c>
      <c r="C868" s="2">
        <v>2279962</v>
      </c>
      <c r="D868" s="2" t="str">
        <f t="shared" si="13"/>
        <v>1920002279962</v>
      </c>
      <c r="E868" s="2" t="s">
        <v>120</v>
      </c>
      <c r="F868" s="4">
        <v>6100</v>
      </c>
      <c r="G868" s="4">
        <v>0</v>
      </c>
      <c r="H868" s="4">
        <v>6100</v>
      </c>
      <c r="I868" s="4">
        <v>5922.51</v>
      </c>
      <c r="J868" s="4">
        <v>5846.48</v>
      </c>
      <c r="K868" s="4">
        <v>5846.48</v>
      </c>
      <c r="L868" s="4">
        <v>0</v>
      </c>
      <c r="M868" s="4">
        <v>253.52</v>
      </c>
    </row>
    <row r="869" spans="1:13" x14ac:dyDescent="0.25">
      <c r="A869" s="2">
        <v>1</v>
      </c>
      <c r="B869" s="2">
        <v>92000</v>
      </c>
      <c r="C869" s="2">
        <v>2279964</v>
      </c>
      <c r="D869" s="2" t="str">
        <f t="shared" si="13"/>
        <v>1920002279964</v>
      </c>
      <c r="E869" s="2" t="s">
        <v>121</v>
      </c>
      <c r="F869" s="4">
        <v>25041.61</v>
      </c>
      <c r="G869" s="4">
        <v>3130.13</v>
      </c>
      <c r="H869" s="4">
        <v>28171.74</v>
      </c>
      <c r="I869" s="4">
        <v>37450.1</v>
      </c>
      <c r="J869" s="4">
        <v>4214.79</v>
      </c>
      <c r="K869" s="4">
        <v>4214.79</v>
      </c>
      <c r="L869" s="4">
        <v>0</v>
      </c>
      <c r="M869" s="4">
        <v>23956.95</v>
      </c>
    </row>
    <row r="870" spans="1:13" x14ac:dyDescent="0.25">
      <c r="A870" s="2">
        <v>1</v>
      </c>
      <c r="B870" s="2">
        <v>92000</v>
      </c>
      <c r="C870" s="2">
        <v>2302000</v>
      </c>
      <c r="D870" s="2" t="str">
        <f t="shared" si="13"/>
        <v>1920002302000</v>
      </c>
      <c r="E870" s="2" t="s">
        <v>72</v>
      </c>
      <c r="F870" s="4">
        <v>1000</v>
      </c>
      <c r="G870" s="4">
        <v>0</v>
      </c>
      <c r="H870" s="4">
        <v>1000</v>
      </c>
      <c r="I870" s="4">
        <v>352.15</v>
      </c>
      <c r="J870" s="4">
        <v>352.15</v>
      </c>
      <c r="K870" s="4">
        <v>352.15</v>
      </c>
      <c r="L870" s="4">
        <v>0</v>
      </c>
      <c r="M870" s="4">
        <v>647.85</v>
      </c>
    </row>
    <row r="871" spans="1:13" x14ac:dyDescent="0.25">
      <c r="A871" s="2">
        <v>1</v>
      </c>
      <c r="B871" s="2">
        <v>92000</v>
      </c>
      <c r="C871" s="2">
        <v>2312000</v>
      </c>
      <c r="D871" s="2" t="str">
        <f t="shared" si="13"/>
        <v>1920002312000</v>
      </c>
      <c r="E871" s="2" t="s">
        <v>73</v>
      </c>
      <c r="F871" s="4">
        <v>1000</v>
      </c>
      <c r="G871" s="4">
        <v>0</v>
      </c>
      <c r="H871" s="4">
        <v>1000</v>
      </c>
      <c r="I871" s="4">
        <v>371.28</v>
      </c>
      <c r="J871" s="4">
        <v>371.28</v>
      </c>
      <c r="K871" s="4">
        <v>371.28</v>
      </c>
      <c r="L871" s="4">
        <v>0</v>
      </c>
      <c r="M871" s="4">
        <v>628.72</v>
      </c>
    </row>
    <row r="872" spans="1:13" x14ac:dyDescent="0.25">
      <c r="A872" s="2">
        <v>1</v>
      </c>
      <c r="B872" s="2">
        <v>92000</v>
      </c>
      <c r="C872" s="2">
        <v>2330000</v>
      </c>
      <c r="D872" s="2" t="str">
        <f t="shared" si="13"/>
        <v>1920002330000</v>
      </c>
      <c r="E872" s="2" t="s">
        <v>122</v>
      </c>
      <c r="F872" s="4">
        <v>800</v>
      </c>
      <c r="G872" s="4">
        <v>0</v>
      </c>
      <c r="H872" s="4">
        <v>800</v>
      </c>
      <c r="I872" s="4">
        <v>1351.92</v>
      </c>
      <c r="J872" s="4">
        <v>1351.92</v>
      </c>
      <c r="K872" s="4">
        <v>1351.92</v>
      </c>
      <c r="L872" s="4">
        <v>0</v>
      </c>
      <c r="M872" s="4">
        <v>-551.91999999999996</v>
      </c>
    </row>
    <row r="873" spans="1:13" x14ac:dyDescent="0.25">
      <c r="A873" s="2">
        <v>1</v>
      </c>
      <c r="B873" s="2">
        <v>92000</v>
      </c>
      <c r="C873" s="2">
        <v>6360000</v>
      </c>
      <c r="D873" s="2" t="str">
        <f t="shared" si="13"/>
        <v>1920006360000</v>
      </c>
      <c r="E873" s="2" t="s">
        <v>51</v>
      </c>
      <c r="F873" s="4">
        <v>14500</v>
      </c>
      <c r="G873" s="4">
        <v>0</v>
      </c>
      <c r="H873" s="4">
        <v>14500</v>
      </c>
      <c r="I873" s="4">
        <v>17088.3</v>
      </c>
      <c r="J873" s="4">
        <v>3325.66</v>
      </c>
      <c r="K873" s="4">
        <v>3325.66</v>
      </c>
      <c r="L873" s="4">
        <v>0</v>
      </c>
      <c r="M873" s="4">
        <v>11174.34</v>
      </c>
    </row>
    <row r="874" spans="1:13" x14ac:dyDescent="0.25">
      <c r="A874" s="2">
        <v>1</v>
      </c>
      <c r="B874" s="2">
        <v>92000</v>
      </c>
      <c r="C874" s="2">
        <v>6410001</v>
      </c>
      <c r="D874" s="2" t="str">
        <f t="shared" si="13"/>
        <v>1920006410001</v>
      </c>
      <c r="E874" s="2" t="s">
        <v>43</v>
      </c>
      <c r="F874" s="4">
        <v>10000</v>
      </c>
      <c r="G874" s="4">
        <v>0</v>
      </c>
      <c r="H874" s="4">
        <v>10000</v>
      </c>
      <c r="I874" s="4">
        <v>1052.6500000000001</v>
      </c>
      <c r="J874" s="4">
        <v>1052.6500000000001</v>
      </c>
      <c r="K874" s="4">
        <v>1052.6500000000001</v>
      </c>
      <c r="L874" s="4">
        <v>0</v>
      </c>
      <c r="M874" s="4">
        <v>8947.35</v>
      </c>
    </row>
    <row r="875" spans="1:13" x14ac:dyDescent="0.25">
      <c r="A875" s="2">
        <v>1</v>
      </c>
      <c r="B875" s="2">
        <v>92001</v>
      </c>
      <c r="C875" s="2">
        <v>2060001</v>
      </c>
      <c r="D875" s="2" t="str">
        <f t="shared" si="13"/>
        <v>1920012060001</v>
      </c>
      <c r="E875" s="2" t="s">
        <v>34</v>
      </c>
      <c r="F875" s="4">
        <v>300</v>
      </c>
      <c r="G875" s="4">
        <v>0</v>
      </c>
      <c r="H875" s="4">
        <v>300</v>
      </c>
      <c r="I875" s="4">
        <v>290.39999999999998</v>
      </c>
      <c r="J875" s="4">
        <v>290.39999999999998</v>
      </c>
      <c r="K875" s="4">
        <v>290.39999999999998</v>
      </c>
      <c r="L875" s="4">
        <v>0</v>
      </c>
      <c r="M875" s="4">
        <v>9.6</v>
      </c>
    </row>
    <row r="876" spans="1:13" x14ac:dyDescent="0.25">
      <c r="A876" s="2">
        <v>1</v>
      </c>
      <c r="B876" s="2">
        <v>92001</v>
      </c>
      <c r="C876" s="2">
        <v>2200001</v>
      </c>
      <c r="D876" s="2" t="str">
        <f t="shared" si="13"/>
        <v>1920012200001</v>
      </c>
      <c r="E876" s="2" t="s">
        <v>37</v>
      </c>
      <c r="F876" s="4">
        <v>1250</v>
      </c>
      <c r="G876" s="4">
        <v>0</v>
      </c>
      <c r="H876" s="4">
        <v>1250</v>
      </c>
      <c r="I876" s="4">
        <v>1961.69</v>
      </c>
      <c r="J876" s="4">
        <v>1679.25</v>
      </c>
      <c r="K876" s="4">
        <v>1679.25</v>
      </c>
      <c r="L876" s="4">
        <v>0</v>
      </c>
      <c r="M876" s="4">
        <v>-429.25</v>
      </c>
    </row>
    <row r="877" spans="1:13" x14ac:dyDescent="0.25">
      <c r="A877" s="2">
        <v>1</v>
      </c>
      <c r="B877" s="2">
        <v>92001</v>
      </c>
      <c r="C877" s="2">
        <v>2200010</v>
      </c>
      <c r="D877" s="2" t="str">
        <f t="shared" si="13"/>
        <v>1920012200010</v>
      </c>
      <c r="E877" s="2" t="s">
        <v>38</v>
      </c>
      <c r="F877" s="4">
        <v>1000</v>
      </c>
      <c r="G877" s="4">
        <v>0</v>
      </c>
      <c r="H877" s="4">
        <v>1000</v>
      </c>
      <c r="I877" s="4">
        <v>51.76</v>
      </c>
      <c r="J877" s="4">
        <v>51.76</v>
      </c>
      <c r="K877" s="4">
        <v>51.76</v>
      </c>
      <c r="L877" s="4">
        <v>0</v>
      </c>
      <c r="M877" s="4">
        <v>948.24</v>
      </c>
    </row>
    <row r="878" spans="1:13" x14ac:dyDescent="0.25">
      <c r="A878" s="2">
        <v>1</v>
      </c>
      <c r="B878" s="2">
        <v>92001</v>
      </c>
      <c r="C878" s="2">
        <v>2200101</v>
      </c>
      <c r="D878" s="2" t="str">
        <f t="shared" si="13"/>
        <v>1920012200101</v>
      </c>
      <c r="E878" s="2" t="s">
        <v>57</v>
      </c>
      <c r="F878" s="4">
        <v>0</v>
      </c>
      <c r="G878" s="4">
        <v>0</v>
      </c>
      <c r="H878" s="4">
        <v>0</v>
      </c>
      <c r="I878" s="4">
        <v>375.85</v>
      </c>
      <c r="J878" s="4">
        <v>375.85</v>
      </c>
      <c r="K878" s="4">
        <v>375.85</v>
      </c>
      <c r="L878" s="4">
        <v>0</v>
      </c>
      <c r="M878" s="4">
        <v>-375.85</v>
      </c>
    </row>
    <row r="879" spans="1:13" x14ac:dyDescent="0.25">
      <c r="A879" s="2">
        <v>1</v>
      </c>
      <c r="B879" s="2">
        <v>92001</v>
      </c>
      <c r="C879" s="2">
        <v>2210501</v>
      </c>
      <c r="D879" s="2" t="str">
        <f t="shared" si="13"/>
        <v>1920012210501</v>
      </c>
      <c r="E879" s="2" t="s">
        <v>123</v>
      </c>
      <c r="F879" s="4">
        <v>0</v>
      </c>
      <c r="G879" s="4">
        <v>0</v>
      </c>
      <c r="H879" s="4">
        <v>0</v>
      </c>
      <c r="I879" s="4">
        <v>100.64</v>
      </c>
      <c r="J879" s="4">
        <v>100.64</v>
      </c>
      <c r="K879" s="4">
        <v>100.64</v>
      </c>
      <c r="L879" s="4">
        <v>0</v>
      </c>
      <c r="M879" s="4">
        <v>-100.64</v>
      </c>
    </row>
    <row r="880" spans="1:13" x14ac:dyDescent="0.25">
      <c r="A880" s="2">
        <v>1</v>
      </c>
      <c r="B880" s="2">
        <v>92001</v>
      </c>
      <c r="C880" s="2">
        <v>2211001</v>
      </c>
      <c r="D880" s="2" t="str">
        <f t="shared" si="13"/>
        <v>1920012211001</v>
      </c>
      <c r="E880" s="2" t="s">
        <v>76</v>
      </c>
      <c r="F880" s="4">
        <v>100</v>
      </c>
      <c r="G880" s="4">
        <v>0</v>
      </c>
      <c r="H880" s="4">
        <v>100</v>
      </c>
      <c r="I880" s="4">
        <v>97.43</v>
      </c>
      <c r="J880" s="4">
        <v>97.43</v>
      </c>
      <c r="K880" s="4">
        <v>97.43</v>
      </c>
      <c r="L880" s="4">
        <v>0</v>
      </c>
      <c r="M880" s="4">
        <v>2.57</v>
      </c>
    </row>
    <row r="881" spans="1:13" x14ac:dyDescent="0.25">
      <c r="A881" s="2">
        <v>1</v>
      </c>
      <c r="B881" s="2">
        <v>92001</v>
      </c>
      <c r="C881" s="2">
        <v>2220001</v>
      </c>
      <c r="D881" s="2" t="str">
        <f t="shared" si="13"/>
        <v>1920012220001</v>
      </c>
      <c r="E881" s="2" t="s">
        <v>39</v>
      </c>
      <c r="F881" s="4">
        <v>1200</v>
      </c>
      <c r="G881" s="4">
        <v>0</v>
      </c>
      <c r="H881" s="4">
        <v>1200</v>
      </c>
      <c r="I881" s="4">
        <v>696.24</v>
      </c>
      <c r="J881" s="4">
        <v>644.26</v>
      </c>
      <c r="K881" s="4">
        <v>644.26</v>
      </c>
      <c r="L881" s="4">
        <v>0</v>
      </c>
      <c r="M881" s="4">
        <v>555.74</v>
      </c>
    </row>
    <row r="882" spans="1:13" x14ac:dyDescent="0.25">
      <c r="A882" s="2">
        <v>1</v>
      </c>
      <c r="B882" s="2">
        <v>92001</v>
      </c>
      <c r="C882" s="2">
        <v>2220101</v>
      </c>
      <c r="D882" s="2" t="str">
        <f t="shared" si="13"/>
        <v>1920012220101</v>
      </c>
      <c r="E882" s="2" t="s">
        <v>58</v>
      </c>
      <c r="F882" s="4">
        <v>4824.72</v>
      </c>
      <c r="G882" s="4">
        <v>0</v>
      </c>
      <c r="H882" s="4">
        <v>4824.72</v>
      </c>
      <c r="I882" s="4">
        <v>4824.72</v>
      </c>
      <c r="J882" s="4">
        <v>4447.92</v>
      </c>
      <c r="K882" s="4">
        <v>4447.92</v>
      </c>
      <c r="L882" s="4">
        <v>0</v>
      </c>
      <c r="M882" s="4">
        <v>376.8</v>
      </c>
    </row>
    <row r="883" spans="1:13" x14ac:dyDescent="0.25">
      <c r="A883" s="2">
        <v>1</v>
      </c>
      <c r="B883" s="2">
        <v>92002</v>
      </c>
      <c r="C883" s="2">
        <v>1300001</v>
      </c>
      <c r="D883" s="2" t="str">
        <f t="shared" si="13"/>
        <v>1920021300001</v>
      </c>
      <c r="E883" s="2" t="s">
        <v>18</v>
      </c>
      <c r="F883" s="4">
        <v>26618.55</v>
      </c>
      <c r="G883" s="4">
        <v>0</v>
      </c>
      <c r="H883" s="4">
        <v>26618.55</v>
      </c>
      <c r="I883" s="4">
        <v>43267.66</v>
      </c>
      <c r="J883" s="4">
        <v>43267.66</v>
      </c>
      <c r="K883" s="4">
        <v>43267.66</v>
      </c>
      <c r="L883" s="4">
        <v>0</v>
      </c>
      <c r="M883" s="4">
        <v>-16649.11</v>
      </c>
    </row>
    <row r="884" spans="1:13" x14ac:dyDescent="0.25">
      <c r="A884" s="2">
        <v>1</v>
      </c>
      <c r="B884" s="2">
        <v>92002</v>
      </c>
      <c r="C884" s="2">
        <v>1300002</v>
      </c>
      <c r="D884" s="2" t="str">
        <f t="shared" si="13"/>
        <v>1920021300002</v>
      </c>
      <c r="E884" s="2" t="s">
        <v>19</v>
      </c>
      <c r="F884" s="4">
        <v>4221.95</v>
      </c>
      <c r="G884" s="4">
        <v>0</v>
      </c>
      <c r="H884" s="4">
        <v>4221.95</v>
      </c>
      <c r="I884" s="4">
        <v>6816.74</v>
      </c>
      <c r="J884" s="4">
        <v>6816.74</v>
      </c>
      <c r="K884" s="4">
        <v>6816.74</v>
      </c>
      <c r="L884" s="4">
        <v>0</v>
      </c>
      <c r="M884" s="4">
        <v>-2594.79</v>
      </c>
    </row>
    <row r="885" spans="1:13" x14ac:dyDescent="0.25">
      <c r="A885" s="2">
        <v>1</v>
      </c>
      <c r="B885" s="2">
        <v>92002</v>
      </c>
      <c r="C885" s="2">
        <v>1300101</v>
      </c>
      <c r="D885" s="2" t="str">
        <f t="shared" si="13"/>
        <v>1920021300101</v>
      </c>
      <c r="E885" s="2" t="s">
        <v>20</v>
      </c>
      <c r="F885" s="4">
        <v>3000</v>
      </c>
      <c r="G885" s="4">
        <v>0</v>
      </c>
      <c r="H885" s="4">
        <v>3000</v>
      </c>
      <c r="I885" s="4">
        <v>1198.6400000000001</v>
      </c>
      <c r="J885" s="4">
        <v>1198.6400000000001</v>
      </c>
      <c r="K885" s="4">
        <v>1198.6400000000001</v>
      </c>
      <c r="L885" s="4">
        <v>0</v>
      </c>
      <c r="M885" s="4">
        <v>1801.36</v>
      </c>
    </row>
    <row r="886" spans="1:13" x14ac:dyDescent="0.25">
      <c r="A886" s="2">
        <v>1</v>
      </c>
      <c r="B886" s="2">
        <v>92002</v>
      </c>
      <c r="C886" s="2">
        <v>1300201</v>
      </c>
      <c r="D886" s="2" t="str">
        <f t="shared" si="13"/>
        <v>1920021300201</v>
      </c>
      <c r="E886" s="2" t="s">
        <v>21</v>
      </c>
      <c r="F886" s="4">
        <v>14810.04</v>
      </c>
      <c r="G886" s="4">
        <v>0</v>
      </c>
      <c r="H886" s="4">
        <v>14810.04</v>
      </c>
      <c r="I886" s="4">
        <v>23472.61</v>
      </c>
      <c r="J886" s="4">
        <v>23472.61</v>
      </c>
      <c r="K886" s="4">
        <v>23472.61</v>
      </c>
      <c r="L886" s="4">
        <v>0</v>
      </c>
      <c r="M886" s="4">
        <v>-8662.57</v>
      </c>
    </row>
    <row r="887" spans="1:13" x14ac:dyDescent="0.25">
      <c r="A887" s="2">
        <v>1</v>
      </c>
      <c r="B887" s="2">
        <v>92002</v>
      </c>
      <c r="C887" s="2">
        <v>1300202</v>
      </c>
      <c r="D887" s="2" t="str">
        <f t="shared" si="13"/>
        <v>1920021300202</v>
      </c>
      <c r="E887" s="2" t="s">
        <v>22</v>
      </c>
      <c r="F887" s="4">
        <v>16651.18</v>
      </c>
      <c r="G887" s="4">
        <v>0</v>
      </c>
      <c r="H887" s="4">
        <v>16651.18</v>
      </c>
      <c r="I887" s="4">
        <v>27592.57</v>
      </c>
      <c r="J887" s="4">
        <v>27592.57</v>
      </c>
      <c r="K887" s="4">
        <v>27592.57</v>
      </c>
      <c r="L887" s="4">
        <v>0</v>
      </c>
      <c r="M887" s="4">
        <v>-10941.39</v>
      </c>
    </row>
    <row r="888" spans="1:13" x14ac:dyDescent="0.25">
      <c r="A888" s="2">
        <v>1</v>
      </c>
      <c r="B888" s="2">
        <v>92002</v>
      </c>
      <c r="C888" s="2">
        <v>1310001</v>
      </c>
      <c r="D888" s="2" t="str">
        <f t="shared" si="13"/>
        <v>1920021310001</v>
      </c>
      <c r="E888" s="2" t="s">
        <v>23</v>
      </c>
      <c r="F888" s="4">
        <v>36498.269999999997</v>
      </c>
      <c r="G888" s="4">
        <v>0</v>
      </c>
      <c r="H888" s="4">
        <v>36498.269999999997</v>
      </c>
      <c r="I888" s="4">
        <v>24069.87</v>
      </c>
      <c r="J888" s="4">
        <v>24069.87</v>
      </c>
      <c r="K888" s="4">
        <v>24069.87</v>
      </c>
      <c r="L888" s="4">
        <v>0</v>
      </c>
      <c r="M888" s="4">
        <v>12428.4</v>
      </c>
    </row>
    <row r="889" spans="1:13" x14ac:dyDescent="0.25">
      <c r="A889" s="2">
        <v>1</v>
      </c>
      <c r="B889" s="2">
        <v>92002</v>
      </c>
      <c r="C889" s="2">
        <v>1310002</v>
      </c>
      <c r="D889" s="2" t="str">
        <f t="shared" si="13"/>
        <v>1920021310002</v>
      </c>
      <c r="E889" s="2" t="s">
        <v>24</v>
      </c>
      <c r="F889" s="4">
        <v>3301.78</v>
      </c>
      <c r="G889" s="4">
        <v>0</v>
      </c>
      <c r="H889" s="4">
        <v>3301.78</v>
      </c>
      <c r="I889" s="4">
        <v>85.67</v>
      </c>
      <c r="J889" s="4">
        <v>85.67</v>
      </c>
      <c r="K889" s="4">
        <v>85.67</v>
      </c>
      <c r="L889" s="4">
        <v>0</v>
      </c>
      <c r="M889" s="4">
        <v>3216.11</v>
      </c>
    </row>
    <row r="890" spans="1:13" x14ac:dyDescent="0.25">
      <c r="A890" s="2">
        <v>1</v>
      </c>
      <c r="B890" s="2">
        <v>92002</v>
      </c>
      <c r="C890" s="2">
        <v>1310003</v>
      </c>
      <c r="D890" s="2" t="str">
        <f t="shared" si="13"/>
        <v>1920021310003</v>
      </c>
      <c r="E890" s="2" t="s">
        <v>25</v>
      </c>
      <c r="F890" s="4">
        <v>20306.3</v>
      </c>
      <c r="G890" s="4">
        <v>0</v>
      </c>
      <c r="H890" s="4">
        <v>20306.3</v>
      </c>
      <c r="I890" s="4">
        <v>12971.4</v>
      </c>
      <c r="J890" s="4">
        <v>12971.4</v>
      </c>
      <c r="K890" s="4">
        <v>12971.4</v>
      </c>
      <c r="L890" s="4">
        <v>0</v>
      </c>
      <c r="M890" s="4">
        <v>7334.9</v>
      </c>
    </row>
    <row r="891" spans="1:13" x14ac:dyDescent="0.25">
      <c r="A891" s="2">
        <v>1</v>
      </c>
      <c r="B891" s="2">
        <v>92002</v>
      </c>
      <c r="C891" s="2">
        <v>1310004</v>
      </c>
      <c r="D891" s="2" t="str">
        <f t="shared" si="13"/>
        <v>1920021310004</v>
      </c>
      <c r="E891" s="2" t="s">
        <v>26</v>
      </c>
      <c r="F891" s="4">
        <v>23795.01</v>
      </c>
      <c r="G891" s="4">
        <v>0</v>
      </c>
      <c r="H891" s="4">
        <v>23795.01</v>
      </c>
      <c r="I891" s="4">
        <v>12884.38</v>
      </c>
      <c r="J891" s="4">
        <v>12884.38</v>
      </c>
      <c r="K891" s="4">
        <v>12884.38</v>
      </c>
      <c r="L891" s="4">
        <v>0</v>
      </c>
      <c r="M891" s="4">
        <v>10910.63</v>
      </c>
    </row>
    <row r="892" spans="1:13" x14ac:dyDescent="0.25">
      <c r="A892" s="2">
        <v>1</v>
      </c>
      <c r="B892" s="2">
        <v>92002</v>
      </c>
      <c r="C892" s="2">
        <v>1310005</v>
      </c>
      <c r="D892" s="2" t="str">
        <f t="shared" si="13"/>
        <v>1920021310005</v>
      </c>
      <c r="E892" s="2" t="s">
        <v>27</v>
      </c>
      <c r="F892" s="4">
        <v>0</v>
      </c>
      <c r="G892" s="4">
        <v>0</v>
      </c>
      <c r="H892" s="4">
        <v>0</v>
      </c>
      <c r="I892" s="4">
        <v>2691.48</v>
      </c>
      <c r="J892" s="4">
        <v>2691.48</v>
      </c>
      <c r="K892" s="4">
        <v>2691.48</v>
      </c>
      <c r="L892" s="4">
        <v>0</v>
      </c>
      <c r="M892" s="4">
        <v>-2691.48</v>
      </c>
    </row>
    <row r="893" spans="1:13" x14ac:dyDescent="0.25">
      <c r="A893" s="2">
        <v>1</v>
      </c>
      <c r="B893" s="2">
        <v>92002</v>
      </c>
      <c r="C893" s="2">
        <v>1500002</v>
      </c>
      <c r="D893" s="2" t="str">
        <f t="shared" si="13"/>
        <v>1920021500002</v>
      </c>
      <c r="E893" s="2" t="s">
        <v>29</v>
      </c>
      <c r="F893" s="4">
        <v>0</v>
      </c>
      <c r="G893" s="4">
        <v>1966.22</v>
      </c>
      <c r="H893" s="4">
        <v>1966.22</v>
      </c>
      <c r="I893" s="4">
        <v>1659.98</v>
      </c>
      <c r="J893" s="4">
        <v>1659.98</v>
      </c>
      <c r="K893" s="4">
        <v>1659.98</v>
      </c>
      <c r="L893" s="4">
        <v>0</v>
      </c>
      <c r="M893" s="4">
        <v>306.24</v>
      </c>
    </row>
    <row r="894" spans="1:13" x14ac:dyDescent="0.25">
      <c r="A894" s="2">
        <v>1</v>
      </c>
      <c r="B894" s="2">
        <v>92002</v>
      </c>
      <c r="C894" s="2">
        <v>1500003</v>
      </c>
      <c r="D894" s="2" t="str">
        <f t="shared" si="13"/>
        <v>1920021500003</v>
      </c>
      <c r="E894" s="2" t="s">
        <v>30</v>
      </c>
      <c r="F894" s="4">
        <v>0</v>
      </c>
      <c r="G894" s="4">
        <v>0</v>
      </c>
      <c r="H894" s="4">
        <v>0</v>
      </c>
      <c r="I894" s="4">
        <v>306.23</v>
      </c>
      <c r="J894" s="4">
        <v>306.23</v>
      </c>
      <c r="K894" s="4">
        <v>306.23</v>
      </c>
      <c r="L894" s="4">
        <v>0</v>
      </c>
      <c r="M894" s="4">
        <v>-306.23</v>
      </c>
    </row>
    <row r="895" spans="1:13" x14ac:dyDescent="0.25">
      <c r="A895" s="2">
        <v>1</v>
      </c>
      <c r="B895" s="2">
        <v>92002</v>
      </c>
      <c r="C895" s="2">
        <v>1510002</v>
      </c>
      <c r="D895" s="2" t="str">
        <f t="shared" si="13"/>
        <v>1920021510002</v>
      </c>
      <c r="E895" s="2" t="s">
        <v>32</v>
      </c>
      <c r="F895" s="4">
        <v>0</v>
      </c>
      <c r="G895" s="4">
        <v>0</v>
      </c>
      <c r="H895" s="4">
        <v>0</v>
      </c>
      <c r="I895" s="4">
        <v>1260.98</v>
      </c>
      <c r="J895" s="4">
        <v>1260.98</v>
      </c>
      <c r="K895" s="4">
        <v>1260.98</v>
      </c>
      <c r="L895" s="4">
        <v>0</v>
      </c>
      <c r="M895" s="4">
        <v>-1260.98</v>
      </c>
    </row>
    <row r="896" spans="1:13" x14ac:dyDescent="0.25">
      <c r="A896" s="2">
        <v>1</v>
      </c>
      <c r="B896" s="2">
        <v>92002</v>
      </c>
      <c r="C896" s="2">
        <v>1600001</v>
      </c>
      <c r="D896" s="2" t="str">
        <f t="shared" si="13"/>
        <v>1920021600001</v>
      </c>
      <c r="E896" s="2" t="s">
        <v>33</v>
      </c>
      <c r="F896" s="4">
        <v>47905.48</v>
      </c>
      <c r="G896" s="4">
        <v>-10000</v>
      </c>
      <c r="H896" s="4">
        <v>37905.480000000003</v>
      </c>
      <c r="I896" s="4">
        <v>26395.23</v>
      </c>
      <c r="J896" s="4">
        <v>26395.23</v>
      </c>
      <c r="K896" s="4">
        <v>26395.23</v>
      </c>
      <c r="L896" s="4">
        <v>0</v>
      </c>
      <c r="M896" s="4">
        <v>11510.25</v>
      </c>
    </row>
    <row r="897" spans="1:13" x14ac:dyDescent="0.25">
      <c r="A897" s="2">
        <v>1</v>
      </c>
      <c r="B897" s="2">
        <v>92400</v>
      </c>
      <c r="C897" s="2">
        <v>1300001</v>
      </c>
      <c r="D897" s="2" t="str">
        <f t="shared" si="13"/>
        <v>1924001300001</v>
      </c>
      <c r="E897" s="2" t="s">
        <v>18</v>
      </c>
      <c r="F897" s="4">
        <v>11422.79</v>
      </c>
      <c r="G897" s="4">
        <v>0</v>
      </c>
      <c r="H897" s="4">
        <v>11422.79</v>
      </c>
      <c r="I897" s="4">
        <v>11538.76</v>
      </c>
      <c r="J897" s="4">
        <v>11538.76</v>
      </c>
      <c r="K897" s="4">
        <v>11538.76</v>
      </c>
      <c r="L897" s="4">
        <v>0</v>
      </c>
      <c r="M897" s="4">
        <v>-115.97</v>
      </c>
    </row>
    <row r="898" spans="1:13" x14ac:dyDescent="0.25">
      <c r="A898" s="2">
        <v>1</v>
      </c>
      <c r="B898" s="2">
        <v>92400</v>
      </c>
      <c r="C898" s="2">
        <v>1300002</v>
      </c>
      <c r="D898" s="2" t="str">
        <f t="shared" si="13"/>
        <v>1924001300002</v>
      </c>
      <c r="E898" s="2" t="s">
        <v>19</v>
      </c>
      <c r="F898" s="4">
        <v>4181.18</v>
      </c>
      <c r="G898" s="4">
        <v>0</v>
      </c>
      <c r="H898" s="4">
        <v>4181.18</v>
      </c>
      <c r="I898" s="4">
        <v>4222.2</v>
      </c>
      <c r="J898" s="4">
        <v>4222.2</v>
      </c>
      <c r="K898" s="4">
        <v>4222.2</v>
      </c>
      <c r="L898" s="4">
        <v>0</v>
      </c>
      <c r="M898" s="4">
        <v>-41.02</v>
      </c>
    </row>
    <row r="899" spans="1:13" x14ac:dyDescent="0.25">
      <c r="A899" s="2">
        <v>1</v>
      </c>
      <c r="B899" s="2">
        <v>92400</v>
      </c>
      <c r="C899" s="2">
        <v>1300201</v>
      </c>
      <c r="D899" s="2" t="str">
        <f t="shared" ref="D899:D962" si="14">_xlfn.CONCAT(A899,B899,C899)</f>
        <v>1924001300201</v>
      </c>
      <c r="E899" s="2" t="s">
        <v>21</v>
      </c>
      <c r="F899" s="4">
        <v>6389.6</v>
      </c>
      <c r="G899" s="4">
        <v>0</v>
      </c>
      <c r="H899" s="4">
        <v>6389.6</v>
      </c>
      <c r="I899" s="4">
        <v>6452.18</v>
      </c>
      <c r="J899" s="4">
        <v>6452.18</v>
      </c>
      <c r="K899" s="4">
        <v>6452.18</v>
      </c>
      <c r="L899" s="4">
        <v>0</v>
      </c>
      <c r="M899" s="4">
        <v>-62.58</v>
      </c>
    </row>
    <row r="900" spans="1:13" x14ac:dyDescent="0.25">
      <c r="A900" s="2">
        <v>1</v>
      </c>
      <c r="B900" s="2">
        <v>92400</v>
      </c>
      <c r="C900" s="2">
        <v>1300202</v>
      </c>
      <c r="D900" s="2" t="str">
        <f t="shared" si="14"/>
        <v>1924001300202</v>
      </c>
      <c r="E900" s="2" t="s">
        <v>22</v>
      </c>
      <c r="F900" s="4">
        <v>5924.1</v>
      </c>
      <c r="G900" s="4">
        <v>0</v>
      </c>
      <c r="H900" s="4">
        <v>5924.1</v>
      </c>
      <c r="I900" s="4">
        <v>5982.06</v>
      </c>
      <c r="J900" s="4">
        <v>5982.06</v>
      </c>
      <c r="K900" s="4">
        <v>5982.06</v>
      </c>
      <c r="L900" s="4">
        <v>0</v>
      </c>
      <c r="M900" s="4">
        <v>-57.96</v>
      </c>
    </row>
    <row r="901" spans="1:13" x14ac:dyDescent="0.25">
      <c r="A901" s="2">
        <v>1</v>
      </c>
      <c r="B901" s="2">
        <v>92400</v>
      </c>
      <c r="C901" s="2">
        <v>1500002</v>
      </c>
      <c r="D901" s="2" t="str">
        <f t="shared" si="14"/>
        <v>1924001500002</v>
      </c>
      <c r="E901" s="2" t="s">
        <v>29</v>
      </c>
      <c r="F901" s="4">
        <v>0</v>
      </c>
      <c r="G901" s="4">
        <v>249.85</v>
      </c>
      <c r="H901" s="4">
        <v>249.85</v>
      </c>
      <c r="I901" s="4">
        <v>275.99</v>
      </c>
      <c r="J901" s="4">
        <v>275.99</v>
      </c>
      <c r="K901" s="4">
        <v>275.99</v>
      </c>
      <c r="L901" s="4">
        <v>0</v>
      </c>
      <c r="M901" s="4">
        <v>-26.14</v>
      </c>
    </row>
    <row r="902" spans="1:13" x14ac:dyDescent="0.25">
      <c r="A902" s="2">
        <v>1</v>
      </c>
      <c r="B902" s="2">
        <v>92400</v>
      </c>
      <c r="C902" s="2">
        <v>1600001</v>
      </c>
      <c r="D902" s="2" t="str">
        <f t="shared" si="14"/>
        <v>1924001600001</v>
      </c>
      <c r="E902" s="2" t="s">
        <v>33</v>
      </c>
      <c r="F902" s="4">
        <v>8753.52</v>
      </c>
      <c r="G902" s="4">
        <v>0</v>
      </c>
      <c r="H902" s="4">
        <v>8753.52</v>
      </c>
      <c r="I902" s="4">
        <v>9039.57</v>
      </c>
      <c r="J902" s="4">
        <v>9039.57</v>
      </c>
      <c r="K902" s="4">
        <v>9039.57</v>
      </c>
      <c r="L902" s="4">
        <v>0</v>
      </c>
      <c r="M902" s="4">
        <v>-286.05</v>
      </c>
    </row>
    <row r="903" spans="1:13" x14ac:dyDescent="0.25">
      <c r="A903" s="2">
        <v>1</v>
      </c>
      <c r="B903" s="2">
        <v>92400</v>
      </c>
      <c r="C903" s="2">
        <v>2060001</v>
      </c>
      <c r="D903" s="2" t="str">
        <f t="shared" si="14"/>
        <v>1924002060001</v>
      </c>
      <c r="E903" s="2" t="s">
        <v>34</v>
      </c>
      <c r="F903" s="4">
        <v>43.56</v>
      </c>
      <c r="G903" s="4">
        <v>0</v>
      </c>
      <c r="H903" s="4">
        <v>43.56</v>
      </c>
      <c r="I903" s="4">
        <v>43.56</v>
      </c>
      <c r="J903" s="4">
        <v>39.93</v>
      </c>
      <c r="K903" s="4">
        <v>39.93</v>
      </c>
      <c r="L903" s="4">
        <v>0</v>
      </c>
      <c r="M903" s="4">
        <v>3.63</v>
      </c>
    </row>
    <row r="904" spans="1:13" x14ac:dyDescent="0.25">
      <c r="A904" s="2">
        <v>1</v>
      </c>
      <c r="B904" s="2">
        <v>92400</v>
      </c>
      <c r="C904" s="2">
        <v>2160001</v>
      </c>
      <c r="D904" s="2" t="str">
        <f t="shared" si="14"/>
        <v>1924002160001</v>
      </c>
      <c r="E904" s="2" t="s">
        <v>35</v>
      </c>
      <c r="F904" s="4">
        <v>50</v>
      </c>
      <c r="G904" s="4">
        <v>0</v>
      </c>
      <c r="H904" s="4">
        <v>50</v>
      </c>
      <c r="I904" s="4">
        <v>0</v>
      </c>
      <c r="J904" s="4">
        <v>0</v>
      </c>
      <c r="K904" s="4">
        <v>0</v>
      </c>
      <c r="L904" s="4">
        <v>0</v>
      </c>
      <c r="M904" s="4">
        <v>50</v>
      </c>
    </row>
    <row r="905" spans="1:13" x14ac:dyDescent="0.25">
      <c r="A905" s="2">
        <v>1</v>
      </c>
      <c r="B905" s="2">
        <v>92400</v>
      </c>
      <c r="C905" s="2">
        <v>2160002</v>
      </c>
      <c r="D905" s="2" t="str">
        <f t="shared" si="14"/>
        <v>1924002160002</v>
      </c>
      <c r="E905" s="2" t="s">
        <v>36</v>
      </c>
      <c r="F905" s="4">
        <v>50</v>
      </c>
      <c r="G905" s="4">
        <v>0</v>
      </c>
      <c r="H905" s="4">
        <v>50</v>
      </c>
      <c r="I905" s="4">
        <v>0</v>
      </c>
      <c r="J905" s="4">
        <v>0</v>
      </c>
      <c r="K905" s="4">
        <v>0</v>
      </c>
      <c r="L905" s="4">
        <v>0</v>
      </c>
      <c r="M905" s="4">
        <v>50</v>
      </c>
    </row>
    <row r="906" spans="1:13" x14ac:dyDescent="0.25">
      <c r="A906" s="2">
        <v>1</v>
      </c>
      <c r="B906" s="2">
        <v>92400</v>
      </c>
      <c r="C906" s="2">
        <v>2200010</v>
      </c>
      <c r="D906" s="2" t="str">
        <f t="shared" si="14"/>
        <v>1924002200010</v>
      </c>
      <c r="E906" s="2" t="s">
        <v>38</v>
      </c>
      <c r="F906" s="4">
        <v>87.12</v>
      </c>
      <c r="G906" s="4">
        <v>0</v>
      </c>
      <c r="H906" s="4">
        <v>87.12</v>
      </c>
      <c r="I906" s="4">
        <v>87.12</v>
      </c>
      <c r="J906" s="4">
        <v>0</v>
      </c>
      <c r="K906" s="4">
        <v>0</v>
      </c>
      <c r="L906" s="4">
        <v>0</v>
      </c>
      <c r="M906" s="4">
        <v>87.12</v>
      </c>
    </row>
    <row r="907" spans="1:13" x14ac:dyDescent="0.25">
      <c r="A907" s="2">
        <v>1</v>
      </c>
      <c r="B907" s="2">
        <v>92401</v>
      </c>
      <c r="C907" s="2">
        <v>2060001</v>
      </c>
      <c r="D907" s="2" t="str">
        <f t="shared" si="14"/>
        <v>1924012060001</v>
      </c>
      <c r="E907" s="2" t="s">
        <v>34</v>
      </c>
      <c r="F907" s="4">
        <v>290.39999999999998</v>
      </c>
      <c r="G907" s="4">
        <v>0</v>
      </c>
      <c r="H907" s="4">
        <v>290.39999999999998</v>
      </c>
      <c r="I907" s="4">
        <v>290.39999999999998</v>
      </c>
      <c r="J907" s="4">
        <v>266.2</v>
      </c>
      <c r="K907" s="4">
        <v>266.2</v>
      </c>
      <c r="L907" s="4">
        <v>0</v>
      </c>
      <c r="M907" s="4">
        <v>24.2</v>
      </c>
    </row>
    <row r="908" spans="1:13" x14ac:dyDescent="0.25">
      <c r="A908" s="2">
        <v>1</v>
      </c>
      <c r="B908" s="2">
        <v>92401</v>
      </c>
      <c r="C908" s="2">
        <v>2160001</v>
      </c>
      <c r="D908" s="2" t="str">
        <f t="shared" si="14"/>
        <v>1924012160001</v>
      </c>
      <c r="E908" s="2" t="s">
        <v>35</v>
      </c>
      <c r="F908" s="4">
        <v>50</v>
      </c>
      <c r="G908" s="4">
        <v>0</v>
      </c>
      <c r="H908" s="4">
        <v>50</v>
      </c>
      <c r="I908" s="4">
        <v>0</v>
      </c>
      <c r="J908" s="4">
        <v>0</v>
      </c>
      <c r="K908" s="4">
        <v>0</v>
      </c>
      <c r="L908" s="4">
        <v>0</v>
      </c>
      <c r="M908" s="4">
        <v>50</v>
      </c>
    </row>
    <row r="909" spans="1:13" x14ac:dyDescent="0.25">
      <c r="A909" s="2">
        <v>1</v>
      </c>
      <c r="B909" s="2">
        <v>92401</v>
      </c>
      <c r="C909" s="2">
        <v>2200001</v>
      </c>
      <c r="D909" s="2" t="str">
        <f t="shared" si="14"/>
        <v>1924012200001</v>
      </c>
      <c r="E909" s="2" t="s">
        <v>37</v>
      </c>
      <c r="F909" s="4">
        <v>0</v>
      </c>
      <c r="G909" s="4">
        <v>0</v>
      </c>
      <c r="H909" s="4">
        <v>0</v>
      </c>
      <c r="I909" s="4">
        <v>160.86000000000001</v>
      </c>
      <c r="J909" s="4">
        <v>160.86000000000001</v>
      </c>
      <c r="K909" s="4">
        <v>160.86000000000001</v>
      </c>
      <c r="L909" s="4">
        <v>0</v>
      </c>
      <c r="M909" s="4">
        <v>-160.86000000000001</v>
      </c>
    </row>
    <row r="910" spans="1:13" x14ac:dyDescent="0.25">
      <c r="A910" s="2">
        <v>1</v>
      </c>
      <c r="B910" s="2">
        <v>92401</v>
      </c>
      <c r="C910" s="2">
        <v>2200010</v>
      </c>
      <c r="D910" s="2" t="str">
        <f t="shared" si="14"/>
        <v>1924012200010</v>
      </c>
      <c r="E910" s="2" t="s">
        <v>38</v>
      </c>
      <c r="F910" s="4">
        <v>1337.05</v>
      </c>
      <c r="G910" s="4">
        <v>0</v>
      </c>
      <c r="H910" s="4">
        <v>1337.05</v>
      </c>
      <c r="I910" s="4">
        <v>1573.76</v>
      </c>
      <c r="J910" s="4">
        <v>1386.32</v>
      </c>
      <c r="K910" s="4">
        <v>1386.32</v>
      </c>
      <c r="L910" s="4">
        <v>0</v>
      </c>
      <c r="M910" s="4">
        <v>-49.27</v>
      </c>
    </row>
    <row r="911" spans="1:13" x14ac:dyDescent="0.25">
      <c r="A911" s="2">
        <v>1</v>
      </c>
      <c r="B911" s="2">
        <v>92401</v>
      </c>
      <c r="C911" s="2">
        <v>2220001</v>
      </c>
      <c r="D911" s="2" t="str">
        <f t="shared" si="14"/>
        <v>1924012220001</v>
      </c>
      <c r="E911" s="2" t="s">
        <v>39</v>
      </c>
      <c r="F911" s="4">
        <v>100</v>
      </c>
      <c r="G911" s="4">
        <v>0</v>
      </c>
      <c r="H911" s="4">
        <v>100</v>
      </c>
      <c r="I911" s="4">
        <v>60</v>
      </c>
      <c r="J911" s="4">
        <v>15.01</v>
      </c>
      <c r="K911" s="4">
        <v>15.01</v>
      </c>
      <c r="L911" s="4">
        <v>0</v>
      </c>
      <c r="M911" s="4">
        <v>84.99</v>
      </c>
    </row>
    <row r="912" spans="1:13" x14ac:dyDescent="0.25">
      <c r="A912" s="2">
        <v>1</v>
      </c>
      <c r="B912" s="2">
        <v>92402</v>
      </c>
      <c r="C912" s="2">
        <v>1310001</v>
      </c>
      <c r="D912" s="2" t="str">
        <f t="shared" si="14"/>
        <v>1924021310001</v>
      </c>
      <c r="E912" s="2" t="s">
        <v>23</v>
      </c>
      <c r="F912" s="4">
        <v>2105.02</v>
      </c>
      <c r="G912" s="4">
        <v>1660.62</v>
      </c>
      <c r="H912" s="4">
        <v>3765.64</v>
      </c>
      <c r="I912" s="4">
        <v>2143.7399999999998</v>
      </c>
      <c r="J912" s="4">
        <v>2143.7399999999998</v>
      </c>
      <c r="K912" s="4">
        <v>2143.7399999999998</v>
      </c>
      <c r="L912" s="4">
        <v>0</v>
      </c>
      <c r="M912" s="4">
        <v>1621.9</v>
      </c>
    </row>
    <row r="913" spans="1:13" x14ac:dyDescent="0.25">
      <c r="A913" s="2">
        <v>1</v>
      </c>
      <c r="B913" s="2">
        <v>92402</v>
      </c>
      <c r="C913" s="2">
        <v>1310002</v>
      </c>
      <c r="D913" s="2" t="str">
        <f t="shared" si="14"/>
        <v>1924021310002</v>
      </c>
      <c r="E913" s="2" t="s">
        <v>24</v>
      </c>
      <c r="F913" s="4">
        <v>0</v>
      </c>
      <c r="G913" s="4">
        <v>0</v>
      </c>
      <c r="H913" s="4">
        <v>0</v>
      </c>
      <c r="I913" s="4">
        <v>52.72</v>
      </c>
      <c r="J913" s="4">
        <v>52.72</v>
      </c>
      <c r="K913" s="4">
        <v>52.72</v>
      </c>
      <c r="L913" s="4">
        <v>0</v>
      </c>
      <c r="M913" s="4">
        <v>-52.72</v>
      </c>
    </row>
    <row r="914" spans="1:13" x14ac:dyDescent="0.25">
      <c r="A914" s="2">
        <v>1</v>
      </c>
      <c r="B914" s="2">
        <v>92402</v>
      </c>
      <c r="C914" s="2">
        <v>1310003</v>
      </c>
      <c r="D914" s="2" t="str">
        <f t="shared" si="14"/>
        <v>1924021310003</v>
      </c>
      <c r="E914" s="2" t="s">
        <v>25</v>
      </c>
      <c r="F914" s="4">
        <v>1170.72</v>
      </c>
      <c r="G914" s="4">
        <v>0</v>
      </c>
      <c r="H914" s="4">
        <v>1170.72</v>
      </c>
      <c r="I914" s="4">
        <v>1192.24</v>
      </c>
      <c r="J914" s="4">
        <v>1192.24</v>
      </c>
      <c r="K914" s="4">
        <v>1192.24</v>
      </c>
      <c r="L914" s="4">
        <v>0</v>
      </c>
      <c r="M914" s="4">
        <v>-21.52</v>
      </c>
    </row>
    <row r="915" spans="1:13" x14ac:dyDescent="0.25">
      <c r="A915" s="2">
        <v>1</v>
      </c>
      <c r="B915" s="2">
        <v>92402</v>
      </c>
      <c r="C915" s="2">
        <v>1310004</v>
      </c>
      <c r="D915" s="2" t="str">
        <f t="shared" si="14"/>
        <v>1924021310004</v>
      </c>
      <c r="E915" s="2" t="s">
        <v>26</v>
      </c>
      <c r="F915" s="4">
        <v>1063.0899999999999</v>
      </c>
      <c r="G915" s="4">
        <v>0</v>
      </c>
      <c r="H915" s="4">
        <v>1063.0899999999999</v>
      </c>
      <c r="I915" s="4">
        <v>1160</v>
      </c>
      <c r="J915" s="4">
        <v>1160</v>
      </c>
      <c r="K915" s="4">
        <v>1160</v>
      </c>
      <c r="L915" s="4">
        <v>0</v>
      </c>
      <c r="M915" s="4">
        <v>-96.91</v>
      </c>
    </row>
    <row r="916" spans="1:13" x14ac:dyDescent="0.25">
      <c r="A916" s="2">
        <v>1</v>
      </c>
      <c r="B916" s="2">
        <v>92402</v>
      </c>
      <c r="C916" s="2">
        <v>1500003</v>
      </c>
      <c r="D916" s="2" t="str">
        <f t="shared" si="14"/>
        <v>1924021500003</v>
      </c>
      <c r="E916" s="2" t="s">
        <v>30</v>
      </c>
      <c r="F916" s="4">
        <v>0</v>
      </c>
      <c r="G916" s="4">
        <v>0</v>
      </c>
      <c r="H916" s="4">
        <v>0</v>
      </c>
      <c r="I916" s="4">
        <v>121.26</v>
      </c>
      <c r="J916" s="4">
        <v>121.26</v>
      </c>
      <c r="K916" s="4">
        <v>121.26</v>
      </c>
      <c r="L916" s="4">
        <v>0</v>
      </c>
      <c r="M916" s="4">
        <v>-121.26</v>
      </c>
    </row>
    <row r="917" spans="1:13" x14ac:dyDescent="0.25">
      <c r="A917" s="2">
        <v>1</v>
      </c>
      <c r="B917" s="2">
        <v>92402</v>
      </c>
      <c r="C917" s="2">
        <v>1600001</v>
      </c>
      <c r="D917" s="2" t="str">
        <f t="shared" si="14"/>
        <v>1924021600001</v>
      </c>
      <c r="E917" s="2" t="s">
        <v>33</v>
      </c>
      <c r="F917" s="4">
        <v>1607.16</v>
      </c>
      <c r="G917" s="4">
        <v>0</v>
      </c>
      <c r="H917" s="4">
        <v>1607.16</v>
      </c>
      <c r="I917" s="4">
        <v>2060.52</v>
      </c>
      <c r="J917" s="4">
        <v>2060.52</v>
      </c>
      <c r="K917" s="4">
        <v>2060.52</v>
      </c>
      <c r="L917" s="4">
        <v>0</v>
      </c>
      <c r="M917" s="4">
        <v>-453.36</v>
      </c>
    </row>
    <row r="918" spans="1:13" x14ac:dyDescent="0.25">
      <c r="A918" s="2">
        <v>1</v>
      </c>
      <c r="B918" s="2">
        <v>92403</v>
      </c>
      <c r="C918" s="2">
        <v>1310001</v>
      </c>
      <c r="D918" s="2" t="str">
        <f t="shared" si="14"/>
        <v>1924031310001</v>
      </c>
      <c r="E918" s="2" t="s">
        <v>23</v>
      </c>
      <c r="F918" s="4">
        <v>3194.21</v>
      </c>
      <c r="G918" s="4">
        <v>1643.86</v>
      </c>
      <c r="H918" s="4">
        <v>4838.07</v>
      </c>
      <c r="I918" s="4">
        <v>3246.86</v>
      </c>
      <c r="J918" s="4">
        <v>3246.86</v>
      </c>
      <c r="K918" s="4">
        <v>3246.86</v>
      </c>
      <c r="L918" s="4">
        <v>0</v>
      </c>
      <c r="M918" s="4">
        <v>1591.21</v>
      </c>
    </row>
    <row r="919" spans="1:13" x14ac:dyDescent="0.25">
      <c r="A919" s="2">
        <v>1</v>
      </c>
      <c r="B919" s="2">
        <v>92403</v>
      </c>
      <c r="C919" s="2">
        <v>1310002</v>
      </c>
      <c r="D919" s="2" t="str">
        <f t="shared" si="14"/>
        <v>1924031310002</v>
      </c>
      <c r="E919" s="2" t="s">
        <v>24</v>
      </c>
      <c r="F919" s="4">
        <v>78.680000000000007</v>
      </c>
      <c r="G919" s="4">
        <v>0</v>
      </c>
      <c r="H919" s="4">
        <v>78.680000000000007</v>
      </c>
      <c r="I919" s="4">
        <v>80.02</v>
      </c>
      <c r="J919" s="4">
        <v>80.02</v>
      </c>
      <c r="K919" s="4">
        <v>80.02</v>
      </c>
      <c r="L919" s="4">
        <v>0</v>
      </c>
      <c r="M919" s="4">
        <v>-1.34</v>
      </c>
    </row>
    <row r="920" spans="1:13" x14ac:dyDescent="0.25">
      <c r="A920" s="2">
        <v>1</v>
      </c>
      <c r="B920" s="2">
        <v>92403</v>
      </c>
      <c r="C920" s="2">
        <v>1310003</v>
      </c>
      <c r="D920" s="2" t="str">
        <f t="shared" si="14"/>
        <v>1924031310003</v>
      </c>
      <c r="E920" s="2" t="s">
        <v>25</v>
      </c>
      <c r="F920" s="4">
        <v>1777.16</v>
      </c>
      <c r="G920" s="4">
        <v>0</v>
      </c>
      <c r="H920" s="4">
        <v>1777.16</v>
      </c>
      <c r="I920" s="4">
        <v>1805.76</v>
      </c>
      <c r="J920" s="4">
        <v>1805.76</v>
      </c>
      <c r="K920" s="4">
        <v>1805.76</v>
      </c>
      <c r="L920" s="4">
        <v>0</v>
      </c>
      <c r="M920" s="4">
        <v>-28.6</v>
      </c>
    </row>
    <row r="921" spans="1:13" x14ac:dyDescent="0.25">
      <c r="A921" s="2">
        <v>1</v>
      </c>
      <c r="B921" s="2">
        <v>92403</v>
      </c>
      <c r="C921" s="2">
        <v>1310004</v>
      </c>
      <c r="D921" s="2" t="str">
        <f t="shared" si="14"/>
        <v>1924031310004</v>
      </c>
      <c r="E921" s="2" t="s">
        <v>26</v>
      </c>
      <c r="F921" s="4">
        <v>1729.14</v>
      </c>
      <c r="G921" s="4">
        <v>0</v>
      </c>
      <c r="H921" s="4">
        <v>1729.14</v>
      </c>
      <c r="I921" s="4">
        <v>1756.88</v>
      </c>
      <c r="J921" s="4">
        <v>1756.88</v>
      </c>
      <c r="K921" s="4">
        <v>1756.88</v>
      </c>
      <c r="L921" s="4">
        <v>0</v>
      </c>
      <c r="M921" s="4">
        <v>-27.74</v>
      </c>
    </row>
    <row r="922" spans="1:13" x14ac:dyDescent="0.25">
      <c r="A922" s="2">
        <v>1</v>
      </c>
      <c r="B922" s="2">
        <v>92403</v>
      </c>
      <c r="C922" s="2">
        <v>1500002</v>
      </c>
      <c r="D922" s="2" t="str">
        <f t="shared" si="14"/>
        <v>1924031500002</v>
      </c>
      <c r="E922" s="2" t="s">
        <v>29</v>
      </c>
      <c r="F922" s="4">
        <v>0</v>
      </c>
      <c r="G922" s="4">
        <v>505.23</v>
      </c>
      <c r="H922" s="4">
        <v>505.23</v>
      </c>
      <c r="I922" s="4">
        <v>0</v>
      </c>
      <c r="J922" s="4">
        <v>0</v>
      </c>
      <c r="K922" s="4">
        <v>0</v>
      </c>
      <c r="L922" s="4">
        <v>0</v>
      </c>
      <c r="M922" s="4">
        <v>505.23</v>
      </c>
    </row>
    <row r="923" spans="1:13" x14ac:dyDescent="0.25">
      <c r="A923" s="2">
        <v>1</v>
      </c>
      <c r="B923" s="2">
        <v>92403</v>
      </c>
      <c r="C923" s="2">
        <v>1500003</v>
      </c>
      <c r="D923" s="2" t="str">
        <f t="shared" si="14"/>
        <v>1924031500003</v>
      </c>
      <c r="E923" s="2" t="s">
        <v>30</v>
      </c>
      <c r="F923" s="4">
        <v>0</v>
      </c>
      <c r="G923" s="4">
        <v>0</v>
      </c>
      <c r="H923" s="4">
        <v>0</v>
      </c>
      <c r="I923" s="4">
        <v>181.87</v>
      </c>
      <c r="J923" s="4">
        <v>181.87</v>
      </c>
      <c r="K923" s="4">
        <v>181.87</v>
      </c>
      <c r="L923" s="4">
        <v>0</v>
      </c>
      <c r="M923" s="4">
        <v>-181.87</v>
      </c>
    </row>
    <row r="924" spans="1:13" x14ac:dyDescent="0.25">
      <c r="A924" s="2">
        <v>1</v>
      </c>
      <c r="B924" s="2">
        <v>92403</v>
      </c>
      <c r="C924" s="2">
        <v>1510002</v>
      </c>
      <c r="D924" s="2" t="str">
        <f t="shared" si="14"/>
        <v>1924031510002</v>
      </c>
      <c r="E924" s="2" t="s">
        <v>32</v>
      </c>
      <c r="F924" s="4">
        <v>0</v>
      </c>
      <c r="G924" s="4">
        <v>0</v>
      </c>
      <c r="H924" s="4">
        <v>0</v>
      </c>
      <c r="I924" s="4">
        <v>403.98</v>
      </c>
      <c r="J924" s="4">
        <v>403.98</v>
      </c>
      <c r="K924" s="4">
        <v>403.98</v>
      </c>
      <c r="L924" s="4">
        <v>0</v>
      </c>
      <c r="M924" s="4">
        <v>-403.98</v>
      </c>
    </row>
    <row r="925" spans="1:13" x14ac:dyDescent="0.25">
      <c r="A925" s="2">
        <v>1</v>
      </c>
      <c r="B925" s="2">
        <v>92403</v>
      </c>
      <c r="C925" s="2">
        <v>1600001</v>
      </c>
      <c r="D925" s="2" t="str">
        <f t="shared" si="14"/>
        <v>1924031600001</v>
      </c>
      <c r="E925" s="2" t="s">
        <v>33</v>
      </c>
      <c r="F925" s="4">
        <v>2481.7199999999998</v>
      </c>
      <c r="G925" s="4">
        <v>0</v>
      </c>
      <c r="H925" s="4">
        <v>2481.7199999999998</v>
      </c>
      <c r="I925" s="4">
        <v>3118.7</v>
      </c>
      <c r="J925" s="4">
        <v>3118.7</v>
      </c>
      <c r="K925" s="4">
        <v>3118.7</v>
      </c>
      <c r="L925" s="4">
        <v>0</v>
      </c>
      <c r="M925" s="4">
        <v>-636.98</v>
      </c>
    </row>
    <row r="926" spans="1:13" x14ac:dyDescent="0.25">
      <c r="A926" s="2">
        <v>1</v>
      </c>
      <c r="B926" s="2">
        <v>92403</v>
      </c>
      <c r="C926" s="2">
        <v>2220001</v>
      </c>
      <c r="D926" s="2" t="str">
        <f t="shared" si="14"/>
        <v>1924032220001</v>
      </c>
      <c r="E926" s="2" t="s">
        <v>124</v>
      </c>
      <c r="F926" s="4">
        <v>0</v>
      </c>
      <c r="G926" s="4">
        <v>0</v>
      </c>
      <c r="H926" s="4">
        <v>0</v>
      </c>
      <c r="I926" s="4">
        <v>82.28</v>
      </c>
      <c r="J926" s="4">
        <v>82.28</v>
      </c>
      <c r="K926" s="4">
        <v>82.28</v>
      </c>
      <c r="L926" s="4">
        <v>0</v>
      </c>
      <c r="M926" s="4">
        <v>-82.28</v>
      </c>
    </row>
    <row r="927" spans="1:13" x14ac:dyDescent="0.25">
      <c r="A927" s="2">
        <v>1</v>
      </c>
      <c r="B927" s="2">
        <v>92404</v>
      </c>
      <c r="C927" s="2">
        <v>1300001</v>
      </c>
      <c r="D927" s="2" t="str">
        <f t="shared" si="14"/>
        <v>1924041300001</v>
      </c>
      <c r="E927" s="2" t="s">
        <v>18</v>
      </c>
      <c r="F927" s="4">
        <v>1182.8</v>
      </c>
      <c r="G927" s="4">
        <v>0</v>
      </c>
      <c r="H927" s="4">
        <v>1182.8</v>
      </c>
      <c r="I927" s="4">
        <v>1194.9000000000001</v>
      </c>
      <c r="J927" s="4">
        <v>1194.9000000000001</v>
      </c>
      <c r="K927" s="4">
        <v>1194.9000000000001</v>
      </c>
      <c r="L927" s="4">
        <v>0</v>
      </c>
      <c r="M927" s="4">
        <v>-12.1</v>
      </c>
    </row>
    <row r="928" spans="1:13" x14ac:dyDescent="0.25">
      <c r="A928" s="2">
        <v>1</v>
      </c>
      <c r="B928" s="2">
        <v>92404</v>
      </c>
      <c r="C928" s="2">
        <v>1300002</v>
      </c>
      <c r="D928" s="2" t="str">
        <f t="shared" si="14"/>
        <v>1924041300002</v>
      </c>
      <c r="E928" s="2" t="s">
        <v>19</v>
      </c>
      <c r="F928" s="4">
        <v>291.33999999999997</v>
      </c>
      <c r="G928" s="4">
        <v>0</v>
      </c>
      <c r="H928" s="4">
        <v>291.33999999999997</v>
      </c>
      <c r="I928" s="4">
        <v>294.14</v>
      </c>
      <c r="J928" s="4">
        <v>294.14</v>
      </c>
      <c r="K928" s="4">
        <v>294.14</v>
      </c>
      <c r="L928" s="4">
        <v>0</v>
      </c>
      <c r="M928" s="4">
        <v>-2.8</v>
      </c>
    </row>
    <row r="929" spans="1:13" x14ac:dyDescent="0.25">
      <c r="A929" s="2">
        <v>1</v>
      </c>
      <c r="B929" s="2">
        <v>92404</v>
      </c>
      <c r="C929" s="2">
        <v>1300201</v>
      </c>
      <c r="D929" s="2" t="str">
        <f t="shared" si="14"/>
        <v>1924041300201</v>
      </c>
      <c r="E929" s="2" t="s">
        <v>21</v>
      </c>
      <c r="F929" s="4">
        <v>658</v>
      </c>
      <c r="G929" s="4">
        <v>0</v>
      </c>
      <c r="H929" s="4">
        <v>658</v>
      </c>
      <c r="I929" s="4">
        <v>664.58</v>
      </c>
      <c r="J929" s="4">
        <v>664.58</v>
      </c>
      <c r="K929" s="4">
        <v>664.58</v>
      </c>
      <c r="L929" s="4">
        <v>0</v>
      </c>
      <c r="M929" s="4">
        <v>-6.58</v>
      </c>
    </row>
    <row r="930" spans="1:13" x14ac:dyDescent="0.25">
      <c r="A930" s="2">
        <v>1</v>
      </c>
      <c r="B930" s="2">
        <v>92404</v>
      </c>
      <c r="C930" s="2">
        <v>1300202</v>
      </c>
      <c r="D930" s="2" t="str">
        <f t="shared" si="14"/>
        <v>1924041300202</v>
      </c>
      <c r="E930" s="2" t="s">
        <v>22</v>
      </c>
      <c r="F930" s="4">
        <v>512.26</v>
      </c>
      <c r="G930" s="4">
        <v>0</v>
      </c>
      <c r="H930" s="4">
        <v>512.26</v>
      </c>
      <c r="I930" s="4">
        <v>517.29999999999995</v>
      </c>
      <c r="J930" s="4">
        <v>517.29999999999995</v>
      </c>
      <c r="K930" s="4">
        <v>517.29999999999995</v>
      </c>
      <c r="L930" s="4">
        <v>0</v>
      </c>
      <c r="M930" s="4">
        <v>-5.04</v>
      </c>
    </row>
    <row r="931" spans="1:13" x14ac:dyDescent="0.25">
      <c r="A931" s="2">
        <v>1</v>
      </c>
      <c r="B931" s="2">
        <v>92404</v>
      </c>
      <c r="C931" s="2">
        <v>1310001</v>
      </c>
      <c r="D931" s="2" t="str">
        <f t="shared" si="14"/>
        <v>1924041310001</v>
      </c>
      <c r="E931" s="2" t="s">
        <v>23</v>
      </c>
      <c r="F931" s="4">
        <v>1637.45</v>
      </c>
      <c r="G931" s="4">
        <v>1337.04</v>
      </c>
      <c r="H931" s="4">
        <v>2974.49</v>
      </c>
      <c r="I931" s="4">
        <v>1667.62</v>
      </c>
      <c r="J931" s="4">
        <v>1667.62</v>
      </c>
      <c r="K931" s="4">
        <v>1667.62</v>
      </c>
      <c r="L931" s="4">
        <v>0</v>
      </c>
      <c r="M931" s="4">
        <v>1306.8699999999999</v>
      </c>
    </row>
    <row r="932" spans="1:13" x14ac:dyDescent="0.25">
      <c r="A932" s="2">
        <v>1</v>
      </c>
      <c r="B932" s="2">
        <v>92404</v>
      </c>
      <c r="C932" s="2">
        <v>1310002</v>
      </c>
      <c r="D932" s="2" t="str">
        <f t="shared" si="14"/>
        <v>1924041310002</v>
      </c>
      <c r="E932" s="2" t="s">
        <v>24</v>
      </c>
      <c r="F932" s="4">
        <v>0</v>
      </c>
      <c r="G932" s="4">
        <v>0</v>
      </c>
      <c r="H932" s="4">
        <v>0</v>
      </c>
      <c r="I932" s="4">
        <v>41.06</v>
      </c>
      <c r="J932" s="4">
        <v>41.06</v>
      </c>
      <c r="K932" s="4">
        <v>41.06</v>
      </c>
      <c r="L932" s="4">
        <v>0</v>
      </c>
      <c r="M932" s="4">
        <v>-41.06</v>
      </c>
    </row>
    <row r="933" spans="1:13" x14ac:dyDescent="0.25">
      <c r="A933" s="2">
        <v>1</v>
      </c>
      <c r="B933" s="2">
        <v>92404</v>
      </c>
      <c r="C933" s="2">
        <v>1310003</v>
      </c>
      <c r="D933" s="2" t="str">
        <f t="shared" si="14"/>
        <v>1924041310003</v>
      </c>
      <c r="E933" s="2" t="s">
        <v>25</v>
      </c>
      <c r="F933" s="4">
        <v>910.65</v>
      </c>
      <c r="G933" s="4">
        <v>0</v>
      </c>
      <c r="H933" s="4">
        <v>910.65</v>
      </c>
      <c r="I933" s="4">
        <v>927.52</v>
      </c>
      <c r="J933" s="4">
        <v>927.52</v>
      </c>
      <c r="K933" s="4">
        <v>927.52</v>
      </c>
      <c r="L933" s="4">
        <v>0</v>
      </c>
      <c r="M933" s="4">
        <v>-16.87</v>
      </c>
    </row>
    <row r="934" spans="1:13" x14ac:dyDescent="0.25">
      <c r="A934" s="2">
        <v>1</v>
      </c>
      <c r="B934" s="2">
        <v>92404</v>
      </c>
      <c r="C934" s="2">
        <v>1310004</v>
      </c>
      <c r="D934" s="2" t="str">
        <f t="shared" si="14"/>
        <v>1924041310004</v>
      </c>
      <c r="E934" s="2" t="s">
        <v>26</v>
      </c>
      <c r="F934" s="4">
        <v>826.96</v>
      </c>
      <c r="G934" s="4">
        <v>0</v>
      </c>
      <c r="H934" s="4">
        <v>826.96</v>
      </c>
      <c r="I934" s="4">
        <v>902.42</v>
      </c>
      <c r="J934" s="4">
        <v>902.42</v>
      </c>
      <c r="K934" s="4">
        <v>902.42</v>
      </c>
      <c r="L934" s="4">
        <v>0</v>
      </c>
      <c r="M934" s="4">
        <v>-75.459999999999994</v>
      </c>
    </row>
    <row r="935" spans="1:13" x14ac:dyDescent="0.25">
      <c r="A935" s="2">
        <v>1</v>
      </c>
      <c r="B935" s="2">
        <v>92404</v>
      </c>
      <c r="C935" s="2">
        <v>1500003</v>
      </c>
      <c r="D935" s="2" t="str">
        <f t="shared" si="14"/>
        <v>1924041500003</v>
      </c>
      <c r="E935" s="2" t="s">
        <v>30</v>
      </c>
      <c r="F935" s="4">
        <v>0</v>
      </c>
      <c r="G935" s="4">
        <v>0</v>
      </c>
      <c r="H935" s="4">
        <v>0</v>
      </c>
      <c r="I935" s="4">
        <v>94.33</v>
      </c>
      <c r="J935" s="4">
        <v>94.33</v>
      </c>
      <c r="K935" s="4">
        <v>94.33</v>
      </c>
      <c r="L935" s="4">
        <v>0</v>
      </c>
      <c r="M935" s="4">
        <v>-94.33</v>
      </c>
    </row>
    <row r="936" spans="1:13" x14ac:dyDescent="0.25">
      <c r="A936" s="2">
        <v>1</v>
      </c>
      <c r="B936" s="2">
        <v>92404</v>
      </c>
      <c r="C936" s="2">
        <v>1600001</v>
      </c>
      <c r="D936" s="2" t="str">
        <f t="shared" si="14"/>
        <v>1924041600001</v>
      </c>
      <c r="E936" s="2" t="s">
        <v>33</v>
      </c>
      <c r="F936" s="4">
        <v>2136.2399999999998</v>
      </c>
      <c r="G936" s="4">
        <v>0</v>
      </c>
      <c r="H936" s="4">
        <v>2136.2399999999998</v>
      </c>
      <c r="I936" s="4">
        <v>2511.08</v>
      </c>
      <c r="J936" s="4">
        <v>2511.08</v>
      </c>
      <c r="K936" s="4">
        <v>2511.08</v>
      </c>
      <c r="L936" s="4">
        <v>0</v>
      </c>
      <c r="M936" s="4">
        <v>-374.84</v>
      </c>
    </row>
    <row r="937" spans="1:13" x14ac:dyDescent="0.25">
      <c r="A937" s="2">
        <v>1</v>
      </c>
      <c r="B937" s="2">
        <v>92406</v>
      </c>
      <c r="C937" s="2">
        <v>1310001</v>
      </c>
      <c r="D937" s="2" t="str">
        <f t="shared" si="14"/>
        <v>1924061310001</v>
      </c>
      <c r="E937" s="2" t="s">
        <v>23</v>
      </c>
      <c r="F937" s="4">
        <v>1870.82</v>
      </c>
      <c r="G937" s="4">
        <v>1475.96</v>
      </c>
      <c r="H937" s="4">
        <v>3346.78</v>
      </c>
      <c r="I937" s="4">
        <v>1905.28</v>
      </c>
      <c r="J937" s="4">
        <v>1905.28</v>
      </c>
      <c r="K937" s="4">
        <v>1905.28</v>
      </c>
      <c r="L937" s="4">
        <v>0</v>
      </c>
      <c r="M937" s="4">
        <v>1441.5</v>
      </c>
    </row>
    <row r="938" spans="1:13" x14ac:dyDescent="0.25">
      <c r="A938" s="2">
        <v>1</v>
      </c>
      <c r="B938" s="2">
        <v>92406</v>
      </c>
      <c r="C938" s="2">
        <v>1310002</v>
      </c>
      <c r="D938" s="2" t="str">
        <f t="shared" si="14"/>
        <v>1924061310002</v>
      </c>
      <c r="E938" s="2" t="s">
        <v>24</v>
      </c>
      <c r="F938" s="4">
        <v>0</v>
      </c>
      <c r="G938" s="4">
        <v>0</v>
      </c>
      <c r="H938" s="4">
        <v>0</v>
      </c>
      <c r="I938" s="4">
        <v>46.84</v>
      </c>
      <c r="J938" s="4">
        <v>46.84</v>
      </c>
      <c r="K938" s="4">
        <v>46.84</v>
      </c>
      <c r="L938" s="4">
        <v>0</v>
      </c>
      <c r="M938" s="4">
        <v>-46.84</v>
      </c>
    </row>
    <row r="939" spans="1:13" x14ac:dyDescent="0.25">
      <c r="A939" s="2">
        <v>1</v>
      </c>
      <c r="B939" s="2">
        <v>92406</v>
      </c>
      <c r="C939" s="2">
        <v>1310003</v>
      </c>
      <c r="D939" s="2" t="str">
        <f t="shared" si="14"/>
        <v>1924061310003</v>
      </c>
      <c r="E939" s="2" t="s">
        <v>25</v>
      </c>
      <c r="F939" s="4">
        <v>1040.4100000000001</v>
      </c>
      <c r="G939" s="4">
        <v>0</v>
      </c>
      <c r="H939" s="4">
        <v>1040.4100000000001</v>
      </c>
      <c r="I939" s="4">
        <v>1059.5999999999999</v>
      </c>
      <c r="J939" s="4">
        <v>1059.5999999999999</v>
      </c>
      <c r="K939" s="4">
        <v>1059.5999999999999</v>
      </c>
      <c r="L939" s="4">
        <v>0</v>
      </c>
      <c r="M939" s="4">
        <v>-19.190000000000001</v>
      </c>
    </row>
    <row r="940" spans="1:13" x14ac:dyDescent="0.25">
      <c r="A940" s="2">
        <v>1</v>
      </c>
      <c r="B940" s="2">
        <v>92406</v>
      </c>
      <c r="C940" s="2">
        <v>1310004</v>
      </c>
      <c r="D940" s="2" t="str">
        <f t="shared" si="14"/>
        <v>1924061310004</v>
      </c>
      <c r="E940" s="2" t="s">
        <v>26</v>
      </c>
      <c r="F940" s="4">
        <v>944.82</v>
      </c>
      <c r="G940" s="4">
        <v>0</v>
      </c>
      <c r="H940" s="4">
        <v>944.82</v>
      </c>
      <c r="I940" s="4">
        <v>1031</v>
      </c>
      <c r="J940" s="4">
        <v>1031</v>
      </c>
      <c r="K940" s="4">
        <v>1031</v>
      </c>
      <c r="L940" s="4">
        <v>0</v>
      </c>
      <c r="M940" s="4">
        <v>-86.18</v>
      </c>
    </row>
    <row r="941" spans="1:13" x14ac:dyDescent="0.25">
      <c r="A941" s="2">
        <v>1</v>
      </c>
      <c r="B941" s="2">
        <v>92406</v>
      </c>
      <c r="C941" s="2">
        <v>1500003</v>
      </c>
      <c r="D941" s="2" t="str">
        <f t="shared" si="14"/>
        <v>1924061500003</v>
      </c>
      <c r="E941" s="2" t="s">
        <v>30</v>
      </c>
      <c r="F941" s="4">
        <v>0</v>
      </c>
      <c r="G941" s="4">
        <v>0</v>
      </c>
      <c r="H941" s="4">
        <v>0</v>
      </c>
      <c r="I941" s="4">
        <v>107.77</v>
      </c>
      <c r="J941" s="4">
        <v>107.77</v>
      </c>
      <c r="K941" s="4">
        <v>107.77</v>
      </c>
      <c r="L941" s="4">
        <v>0</v>
      </c>
      <c r="M941" s="4">
        <v>-107.77</v>
      </c>
    </row>
    <row r="942" spans="1:13" x14ac:dyDescent="0.25">
      <c r="A942" s="2">
        <v>1</v>
      </c>
      <c r="B942" s="2">
        <v>92406</v>
      </c>
      <c r="C942" s="2">
        <v>1600001</v>
      </c>
      <c r="D942" s="2" t="str">
        <f t="shared" si="14"/>
        <v>1924061600001</v>
      </c>
      <c r="E942" s="2" t="s">
        <v>33</v>
      </c>
      <c r="F942" s="4">
        <v>1428.36</v>
      </c>
      <c r="G942" s="4">
        <v>0</v>
      </c>
      <c r="H942" s="4">
        <v>1428.36</v>
      </c>
      <c r="I942" s="4">
        <v>1831.28</v>
      </c>
      <c r="J942" s="4">
        <v>1831.28</v>
      </c>
      <c r="K942" s="4">
        <v>1831.28</v>
      </c>
      <c r="L942" s="4">
        <v>0</v>
      </c>
      <c r="M942" s="4">
        <v>-402.92</v>
      </c>
    </row>
    <row r="943" spans="1:13" x14ac:dyDescent="0.25">
      <c r="A943" s="2">
        <v>1</v>
      </c>
      <c r="B943" s="2">
        <v>92406</v>
      </c>
      <c r="C943" s="2">
        <v>2220001</v>
      </c>
      <c r="D943" s="2" t="str">
        <f t="shared" si="14"/>
        <v>1924062220001</v>
      </c>
      <c r="E943" s="2" t="s">
        <v>125</v>
      </c>
      <c r="F943" s="4">
        <v>0</v>
      </c>
      <c r="G943" s="4">
        <v>0</v>
      </c>
      <c r="H943" s="4">
        <v>0</v>
      </c>
      <c r="I943" s="4">
        <v>55</v>
      </c>
      <c r="J943" s="4">
        <v>55</v>
      </c>
      <c r="K943" s="4">
        <v>55</v>
      </c>
      <c r="L943" s="4">
        <v>0</v>
      </c>
      <c r="M943" s="4">
        <v>-55</v>
      </c>
    </row>
    <row r="944" spans="1:13" x14ac:dyDescent="0.25">
      <c r="A944" s="2">
        <v>1</v>
      </c>
      <c r="B944" s="2">
        <v>92406</v>
      </c>
      <c r="C944" s="2">
        <v>2600002</v>
      </c>
      <c r="D944" s="2" t="str">
        <f t="shared" si="14"/>
        <v>1924062600002</v>
      </c>
      <c r="E944" s="2" t="s">
        <v>126</v>
      </c>
      <c r="F944" s="4">
        <v>0</v>
      </c>
      <c r="G944" s="4">
        <v>121.42</v>
      </c>
      <c r="H944" s="4">
        <v>121.42</v>
      </c>
      <c r="I944" s="4">
        <v>0</v>
      </c>
      <c r="J944" s="4">
        <v>0</v>
      </c>
      <c r="K944" s="4">
        <v>0</v>
      </c>
      <c r="L944" s="4">
        <v>0</v>
      </c>
      <c r="M944" s="4">
        <v>121.42</v>
      </c>
    </row>
    <row r="945" spans="1:13" x14ac:dyDescent="0.25">
      <c r="A945" s="2">
        <v>1</v>
      </c>
      <c r="B945" s="2">
        <v>93100</v>
      </c>
      <c r="C945" s="2">
        <v>1200001</v>
      </c>
      <c r="D945" s="2" t="str">
        <f t="shared" si="14"/>
        <v>1931001200001</v>
      </c>
      <c r="E945" s="2" t="s">
        <v>44</v>
      </c>
      <c r="F945" s="4">
        <v>48839.54</v>
      </c>
      <c r="G945" s="4">
        <v>0</v>
      </c>
      <c r="H945" s="4">
        <v>48839.54</v>
      </c>
      <c r="I945" s="4">
        <v>34399.07</v>
      </c>
      <c r="J945" s="4">
        <v>34399.07</v>
      </c>
      <c r="K945" s="4">
        <v>34399.07</v>
      </c>
      <c r="L945" s="4">
        <v>0</v>
      </c>
      <c r="M945" s="4">
        <v>14440.47</v>
      </c>
    </row>
    <row r="946" spans="1:13" x14ac:dyDescent="0.25">
      <c r="A946" s="2">
        <v>1</v>
      </c>
      <c r="B946" s="2">
        <v>93100</v>
      </c>
      <c r="C946" s="2">
        <v>1200101</v>
      </c>
      <c r="D946" s="2" t="str">
        <f t="shared" si="14"/>
        <v>1931001200101</v>
      </c>
      <c r="E946" s="2" t="s">
        <v>48</v>
      </c>
      <c r="F946" s="4">
        <v>14915.02</v>
      </c>
      <c r="G946" s="4">
        <v>0</v>
      </c>
      <c r="H946" s="4">
        <v>14915.02</v>
      </c>
      <c r="I946" s="4">
        <v>30131.48</v>
      </c>
      <c r="J946" s="4">
        <v>30131.48</v>
      </c>
      <c r="K946" s="4">
        <v>30131.48</v>
      </c>
      <c r="L946" s="4">
        <v>0</v>
      </c>
      <c r="M946" s="4">
        <v>-15216.46</v>
      </c>
    </row>
    <row r="947" spans="1:13" x14ac:dyDescent="0.25">
      <c r="A947" s="2">
        <v>1</v>
      </c>
      <c r="B947" s="2">
        <v>93100</v>
      </c>
      <c r="C947" s="2">
        <v>1200301</v>
      </c>
      <c r="D947" s="2" t="str">
        <f t="shared" si="14"/>
        <v>1931001200301</v>
      </c>
      <c r="E947" s="2" t="s">
        <v>13</v>
      </c>
      <c r="F947" s="4">
        <v>45691.16</v>
      </c>
      <c r="G947" s="4">
        <v>0</v>
      </c>
      <c r="H947" s="4">
        <v>45691.16</v>
      </c>
      <c r="I947" s="4">
        <v>31980.86</v>
      </c>
      <c r="J947" s="4">
        <v>31980.86</v>
      </c>
      <c r="K947" s="4">
        <v>31980.86</v>
      </c>
      <c r="L947" s="4">
        <v>0</v>
      </c>
      <c r="M947" s="4">
        <v>13710.3</v>
      </c>
    </row>
    <row r="948" spans="1:13" x14ac:dyDescent="0.25">
      <c r="A948" s="2">
        <v>1</v>
      </c>
      <c r="B948" s="2">
        <v>93100</v>
      </c>
      <c r="C948" s="2">
        <v>1200601</v>
      </c>
      <c r="D948" s="2" t="str">
        <f t="shared" si="14"/>
        <v>1931001200601</v>
      </c>
      <c r="E948" s="2" t="s">
        <v>15</v>
      </c>
      <c r="F948" s="4">
        <v>10628.18</v>
      </c>
      <c r="G948" s="4">
        <v>0</v>
      </c>
      <c r="H948" s="4">
        <v>10628.18</v>
      </c>
      <c r="I948" s="4">
        <v>9955.6</v>
      </c>
      <c r="J948" s="4">
        <v>9955.6</v>
      </c>
      <c r="K948" s="4">
        <v>9955.6</v>
      </c>
      <c r="L948" s="4">
        <v>0</v>
      </c>
      <c r="M948" s="4">
        <v>672.58</v>
      </c>
    </row>
    <row r="949" spans="1:13" x14ac:dyDescent="0.25">
      <c r="A949" s="2">
        <v>1</v>
      </c>
      <c r="B949" s="2">
        <v>93100</v>
      </c>
      <c r="C949" s="2">
        <v>1210001</v>
      </c>
      <c r="D949" s="2" t="str">
        <f t="shared" si="14"/>
        <v>1931001210001</v>
      </c>
      <c r="E949" s="2" t="s">
        <v>16</v>
      </c>
      <c r="F949" s="4">
        <v>76465.48</v>
      </c>
      <c r="G949" s="4">
        <v>-10000</v>
      </c>
      <c r="H949" s="4">
        <v>66465.48</v>
      </c>
      <c r="I949" s="4">
        <v>69486.649999999994</v>
      </c>
      <c r="J949" s="4">
        <v>69486.649999999994</v>
      </c>
      <c r="K949" s="4">
        <v>69486.649999999994</v>
      </c>
      <c r="L949" s="4">
        <v>0</v>
      </c>
      <c r="M949" s="4">
        <v>-3021.17</v>
      </c>
    </row>
    <row r="950" spans="1:13" x14ac:dyDescent="0.25">
      <c r="A950" s="2">
        <v>1</v>
      </c>
      <c r="B950" s="2">
        <v>93100</v>
      </c>
      <c r="C950" s="2">
        <v>1210101</v>
      </c>
      <c r="D950" s="2" t="str">
        <f t="shared" si="14"/>
        <v>1931001210101</v>
      </c>
      <c r="E950" s="2" t="s">
        <v>17</v>
      </c>
      <c r="F950" s="4">
        <v>83518.539999999994</v>
      </c>
      <c r="G950" s="4">
        <v>-10000</v>
      </c>
      <c r="H950" s="4">
        <v>73518.539999999994</v>
      </c>
      <c r="I950" s="4">
        <v>78610.98</v>
      </c>
      <c r="J950" s="4">
        <v>78610.98</v>
      </c>
      <c r="K950" s="4">
        <v>78610.98</v>
      </c>
      <c r="L950" s="4">
        <v>0</v>
      </c>
      <c r="M950" s="4">
        <v>-5092.4399999999996</v>
      </c>
    </row>
    <row r="951" spans="1:13" x14ac:dyDescent="0.25">
      <c r="A951" s="2">
        <v>1</v>
      </c>
      <c r="B951" s="2">
        <v>93100</v>
      </c>
      <c r="C951" s="2">
        <v>1210300</v>
      </c>
      <c r="D951" s="2" t="str">
        <f t="shared" si="14"/>
        <v>1931001210300</v>
      </c>
      <c r="E951" s="2" t="s">
        <v>127</v>
      </c>
      <c r="F951" s="4">
        <v>0</v>
      </c>
      <c r="G951" s="4">
        <v>0</v>
      </c>
      <c r="H951" s="4">
        <v>0</v>
      </c>
      <c r="I951" s="4">
        <v>10.78</v>
      </c>
      <c r="J951" s="4">
        <v>10.78</v>
      </c>
      <c r="K951" s="4">
        <v>10.78</v>
      </c>
      <c r="L951" s="4">
        <v>0</v>
      </c>
      <c r="M951" s="4">
        <v>-10.78</v>
      </c>
    </row>
    <row r="952" spans="1:13" x14ac:dyDescent="0.25">
      <c r="A952" s="2">
        <v>1</v>
      </c>
      <c r="B952" s="2">
        <v>93100</v>
      </c>
      <c r="C952" s="2">
        <v>1310001</v>
      </c>
      <c r="D952" s="2" t="str">
        <f t="shared" si="14"/>
        <v>1931001310001</v>
      </c>
      <c r="E952" s="2" t="s">
        <v>23</v>
      </c>
      <c r="F952" s="4">
        <v>0</v>
      </c>
      <c r="G952" s="4">
        <v>0</v>
      </c>
      <c r="H952" s="4">
        <v>0</v>
      </c>
      <c r="I952" s="4">
        <v>9.76</v>
      </c>
      <c r="J952" s="4">
        <v>9.76</v>
      </c>
      <c r="K952" s="4">
        <v>9.76</v>
      </c>
      <c r="L952" s="4">
        <v>0</v>
      </c>
      <c r="M952" s="4">
        <v>-9.76</v>
      </c>
    </row>
    <row r="953" spans="1:13" x14ac:dyDescent="0.25">
      <c r="A953" s="2">
        <v>1</v>
      </c>
      <c r="B953" s="2">
        <v>93100</v>
      </c>
      <c r="C953" s="2">
        <v>1310003</v>
      </c>
      <c r="D953" s="2" t="str">
        <f t="shared" si="14"/>
        <v>1931001310003</v>
      </c>
      <c r="E953" s="2" t="s">
        <v>25</v>
      </c>
      <c r="F953" s="4">
        <v>0</v>
      </c>
      <c r="G953" s="4">
        <v>0</v>
      </c>
      <c r="H953" s="4">
        <v>0</v>
      </c>
      <c r="I953" s="4">
        <v>3.98</v>
      </c>
      <c r="J953" s="4">
        <v>3.98</v>
      </c>
      <c r="K953" s="4">
        <v>3.98</v>
      </c>
      <c r="L953" s="4">
        <v>0</v>
      </c>
      <c r="M953" s="4">
        <v>-3.98</v>
      </c>
    </row>
    <row r="954" spans="1:13" x14ac:dyDescent="0.25">
      <c r="A954" s="2">
        <v>1</v>
      </c>
      <c r="B954" s="2">
        <v>93100</v>
      </c>
      <c r="C954" s="2">
        <v>1310004</v>
      </c>
      <c r="D954" s="2" t="str">
        <f t="shared" si="14"/>
        <v>1931001310004</v>
      </c>
      <c r="E954" s="2" t="s">
        <v>26</v>
      </c>
      <c r="F954" s="4">
        <v>0</v>
      </c>
      <c r="G954" s="4">
        <v>0</v>
      </c>
      <c r="H954" s="4">
        <v>0</v>
      </c>
      <c r="I954" s="4">
        <v>3.65</v>
      </c>
      <c r="J954" s="4">
        <v>3.65</v>
      </c>
      <c r="K954" s="4">
        <v>3.65</v>
      </c>
      <c r="L954" s="4">
        <v>0</v>
      </c>
      <c r="M954" s="4">
        <v>-3.65</v>
      </c>
    </row>
    <row r="955" spans="1:13" x14ac:dyDescent="0.25">
      <c r="A955" s="2">
        <v>1</v>
      </c>
      <c r="B955" s="2">
        <v>93100</v>
      </c>
      <c r="C955" s="2">
        <v>1500001</v>
      </c>
      <c r="D955" s="2" t="str">
        <f t="shared" si="14"/>
        <v>1931001500001</v>
      </c>
      <c r="E955" s="2" t="s">
        <v>28</v>
      </c>
      <c r="F955" s="4">
        <v>4382.0200000000004</v>
      </c>
      <c r="G955" s="4">
        <v>997.31</v>
      </c>
      <c r="H955" s="4">
        <v>5379.33</v>
      </c>
      <c r="I955" s="4">
        <v>6515.44</v>
      </c>
      <c r="J955" s="4">
        <v>6515.44</v>
      </c>
      <c r="K955" s="4">
        <v>6515.44</v>
      </c>
      <c r="L955" s="4">
        <v>0</v>
      </c>
      <c r="M955" s="4">
        <v>-1136.1099999999999</v>
      </c>
    </row>
    <row r="956" spans="1:13" x14ac:dyDescent="0.25">
      <c r="A956" s="2">
        <v>1</v>
      </c>
      <c r="B956" s="2">
        <v>93100</v>
      </c>
      <c r="C956" s="2">
        <v>1510001</v>
      </c>
      <c r="D956" s="2" t="str">
        <f t="shared" si="14"/>
        <v>1931001510001</v>
      </c>
      <c r="E956" s="2" t="s">
        <v>31</v>
      </c>
      <c r="F956" s="4">
        <v>0</v>
      </c>
      <c r="G956" s="4">
        <v>0</v>
      </c>
      <c r="H956" s="4">
        <v>0</v>
      </c>
      <c r="I956" s="4">
        <v>3197.61</v>
      </c>
      <c r="J956" s="4">
        <v>3197.61</v>
      </c>
      <c r="K956" s="4">
        <v>3197.61</v>
      </c>
      <c r="L956" s="4">
        <v>0</v>
      </c>
      <c r="M956" s="4">
        <v>-3197.61</v>
      </c>
    </row>
    <row r="957" spans="1:13" x14ac:dyDescent="0.25">
      <c r="A957" s="2">
        <v>1</v>
      </c>
      <c r="B957" s="2">
        <v>93100</v>
      </c>
      <c r="C957" s="2">
        <v>1600001</v>
      </c>
      <c r="D957" s="2" t="str">
        <f t="shared" si="14"/>
        <v>1931001600001</v>
      </c>
      <c r="E957" s="2" t="s">
        <v>33</v>
      </c>
      <c r="F957" s="4">
        <v>71033.05</v>
      </c>
      <c r="G957" s="4">
        <v>0</v>
      </c>
      <c r="H957" s="4">
        <v>71033.05</v>
      </c>
      <c r="I957" s="4">
        <v>66737.100000000006</v>
      </c>
      <c r="J957" s="4">
        <v>66737.100000000006</v>
      </c>
      <c r="K957" s="4">
        <v>66737.100000000006</v>
      </c>
      <c r="L957" s="4">
        <v>0</v>
      </c>
      <c r="M957" s="4">
        <v>4295.95</v>
      </c>
    </row>
    <row r="958" spans="1:13" x14ac:dyDescent="0.25">
      <c r="A958" s="2">
        <v>1</v>
      </c>
      <c r="B958" s="2">
        <v>93100</v>
      </c>
      <c r="C958" s="2">
        <v>2060001</v>
      </c>
      <c r="D958" s="2" t="str">
        <f t="shared" si="14"/>
        <v>1931002060001</v>
      </c>
      <c r="E958" s="2" t="s">
        <v>34</v>
      </c>
      <c r="F958" s="4">
        <v>137.94</v>
      </c>
      <c r="G958" s="4">
        <v>0</v>
      </c>
      <c r="H958" s="4">
        <v>137.94</v>
      </c>
      <c r="I958" s="4">
        <v>137.94</v>
      </c>
      <c r="J958" s="4">
        <v>126.39</v>
      </c>
      <c r="K958" s="4">
        <v>126.39</v>
      </c>
      <c r="L958" s="4">
        <v>0</v>
      </c>
      <c r="M958" s="4">
        <v>11.55</v>
      </c>
    </row>
    <row r="959" spans="1:13" x14ac:dyDescent="0.25">
      <c r="A959" s="2">
        <v>1</v>
      </c>
      <c r="B959" s="2">
        <v>93100</v>
      </c>
      <c r="C959" s="2">
        <v>2160001</v>
      </c>
      <c r="D959" s="2" t="str">
        <f t="shared" si="14"/>
        <v>1931002160001</v>
      </c>
      <c r="E959" s="2" t="s">
        <v>35</v>
      </c>
      <c r="F959" s="4">
        <v>200</v>
      </c>
      <c r="G959" s="4">
        <v>0</v>
      </c>
      <c r="H959" s="4">
        <v>200</v>
      </c>
      <c r="I959" s="4">
        <v>0</v>
      </c>
      <c r="J959" s="4">
        <v>0</v>
      </c>
      <c r="K959" s="4">
        <v>0</v>
      </c>
      <c r="L959" s="4">
        <v>0</v>
      </c>
      <c r="M959" s="4">
        <v>200</v>
      </c>
    </row>
    <row r="960" spans="1:13" x14ac:dyDescent="0.25">
      <c r="A960" s="2">
        <v>1</v>
      </c>
      <c r="B960" s="2">
        <v>93100</v>
      </c>
      <c r="C960" s="2">
        <v>2160002</v>
      </c>
      <c r="D960" s="2" t="str">
        <f t="shared" si="14"/>
        <v>1931002160002</v>
      </c>
      <c r="E960" s="2" t="s">
        <v>36</v>
      </c>
      <c r="F960" s="4">
        <v>100</v>
      </c>
      <c r="G960" s="4">
        <v>0</v>
      </c>
      <c r="H960" s="4">
        <v>100</v>
      </c>
      <c r="I960" s="4">
        <v>0</v>
      </c>
      <c r="J960" s="4">
        <v>0</v>
      </c>
      <c r="K960" s="4">
        <v>0</v>
      </c>
      <c r="L960" s="4">
        <v>0</v>
      </c>
      <c r="M960" s="4">
        <v>100</v>
      </c>
    </row>
    <row r="961" spans="1:13" x14ac:dyDescent="0.25">
      <c r="A961" s="2">
        <v>1</v>
      </c>
      <c r="B961" s="2">
        <v>93100</v>
      </c>
      <c r="C961" s="2">
        <v>2200010</v>
      </c>
      <c r="D961" s="2" t="str">
        <f t="shared" si="14"/>
        <v>1931002200010</v>
      </c>
      <c r="E961" s="2" t="s">
        <v>38</v>
      </c>
      <c r="F961" s="4">
        <v>500.94</v>
      </c>
      <c r="G961" s="4">
        <v>0</v>
      </c>
      <c r="H961" s="4">
        <v>500.94</v>
      </c>
      <c r="I961" s="4">
        <v>500.94</v>
      </c>
      <c r="J961" s="4">
        <v>324.54000000000002</v>
      </c>
      <c r="K961" s="4">
        <v>324.54000000000002</v>
      </c>
      <c r="L961" s="4">
        <v>0</v>
      </c>
      <c r="M961" s="4">
        <v>176.4</v>
      </c>
    </row>
    <row r="962" spans="1:13" x14ac:dyDescent="0.25">
      <c r="A962" s="2">
        <v>1</v>
      </c>
      <c r="B962" s="2">
        <v>93100</v>
      </c>
      <c r="C962" s="2">
        <v>2279940</v>
      </c>
      <c r="D962" s="2" t="str">
        <f t="shared" si="14"/>
        <v>1931002279940</v>
      </c>
      <c r="E962" s="2" t="s">
        <v>41</v>
      </c>
      <c r="F962" s="4">
        <v>150</v>
      </c>
      <c r="G962" s="4">
        <v>0</v>
      </c>
      <c r="H962" s="4">
        <v>150</v>
      </c>
      <c r="I962" s="4">
        <v>121</v>
      </c>
      <c r="J962" s="4">
        <v>121</v>
      </c>
      <c r="K962" s="4">
        <v>121</v>
      </c>
      <c r="L962" s="4">
        <v>0</v>
      </c>
      <c r="M962" s="4">
        <v>29</v>
      </c>
    </row>
    <row r="963" spans="1:13" x14ac:dyDescent="0.25">
      <c r="A963" s="2">
        <v>2</v>
      </c>
      <c r="B963" s="2">
        <v>13200</v>
      </c>
      <c r="C963" s="2">
        <v>1620001</v>
      </c>
      <c r="D963" s="2" t="str">
        <f t="shared" ref="D963:D1026" si="15">_xlfn.CONCAT(A963,B963,C963)</f>
        <v>2132001620001</v>
      </c>
      <c r="E963" s="2" t="s">
        <v>45</v>
      </c>
      <c r="F963" s="4">
        <v>2000</v>
      </c>
      <c r="G963" s="4">
        <v>0</v>
      </c>
      <c r="H963" s="4">
        <v>2000</v>
      </c>
      <c r="I963" s="4">
        <v>1186</v>
      </c>
      <c r="J963" s="4">
        <v>1186</v>
      </c>
      <c r="K963" s="4">
        <v>1186</v>
      </c>
      <c r="L963" s="4">
        <v>0</v>
      </c>
      <c r="M963" s="4">
        <v>814</v>
      </c>
    </row>
    <row r="964" spans="1:13" x14ac:dyDescent="0.25">
      <c r="A964" s="2">
        <v>2</v>
      </c>
      <c r="B964" s="2">
        <v>13200</v>
      </c>
      <c r="C964" s="2">
        <v>2040001</v>
      </c>
      <c r="D964" s="2" t="str">
        <f t="shared" si="15"/>
        <v>2132002040001</v>
      </c>
      <c r="E964" s="2" t="s">
        <v>128</v>
      </c>
      <c r="F964" s="4">
        <v>32000</v>
      </c>
      <c r="G964" s="4">
        <v>1046.83</v>
      </c>
      <c r="H964" s="4">
        <v>33046.83</v>
      </c>
      <c r="I964" s="4">
        <v>34835.279999999999</v>
      </c>
      <c r="J964" s="4">
        <v>30570.28</v>
      </c>
      <c r="K964" s="4">
        <v>30570.28</v>
      </c>
      <c r="L964" s="4">
        <v>0</v>
      </c>
      <c r="M964" s="4">
        <v>2476.5500000000002</v>
      </c>
    </row>
    <row r="965" spans="1:13" x14ac:dyDescent="0.25">
      <c r="A965" s="2">
        <v>2</v>
      </c>
      <c r="B965" s="2">
        <v>13200</v>
      </c>
      <c r="C965" s="2">
        <v>2080001</v>
      </c>
      <c r="D965" s="2" t="str">
        <f t="shared" si="15"/>
        <v>2132002080001</v>
      </c>
      <c r="E965" s="2" t="s">
        <v>129</v>
      </c>
      <c r="F965" s="4">
        <v>2200</v>
      </c>
      <c r="G965" s="4">
        <v>0</v>
      </c>
      <c r="H965" s="4">
        <v>2200</v>
      </c>
      <c r="I965" s="4">
        <v>1772.37</v>
      </c>
      <c r="J965" s="4">
        <v>1188.82</v>
      </c>
      <c r="K965" s="4">
        <v>1188.82</v>
      </c>
      <c r="L965" s="4">
        <v>0</v>
      </c>
      <c r="M965" s="4">
        <v>1011.18</v>
      </c>
    </row>
    <row r="966" spans="1:13" x14ac:dyDescent="0.25">
      <c r="A966" s="2">
        <v>2</v>
      </c>
      <c r="B966" s="2">
        <v>13200</v>
      </c>
      <c r="C966" s="2">
        <v>2100001</v>
      </c>
      <c r="D966" s="2" t="str">
        <f t="shared" si="15"/>
        <v>2132002100001</v>
      </c>
      <c r="E966" s="2" t="s">
        <v>130</v>
      </c>
      <c r="F966" s="4">
        <v>10000</v>
      </c>
      <c r="G966" s="4">
        <v>0</v>
      </c>
      <c r="H966" s="4">
        <v>10000</v>
      </c>
      <c r="I966" s="4">
        <v>8026.71</v>
      </c>
      <c r="J966" s="4">
        <v>8026.71</v>
      </c>
      <c r="K966" s="4">
        <v>8026.71</v>
      </c>
      <c r="L966" s="4">
        <v>0</v>
      </c>
      <c r="M966" s="4">
        <v>1973.29</v>
      </c>
    </row>
    <row r="967" spans="1:13" x14ac:dyDescent="0.25">
      <c r="A967" s="2">
        <v>2</v>
      </c>
      <c r="B967" s="2">
        <v>13200</v>
      </c>
      <c r="C967" s="2">
        <v>2140001</v>
      </c>
      <c r="D967" s="2" t="str">
        <f t="shared" si="15"/>
        <v>2132002140001</v>
      </c>
      <c r="E967" s="2" t="s">
        <v>95</v>
      </c>
      <c r="F967" s="4">
        <v>4000</v>
      </c>
      <c r="G967" s="4">
        <v>0</v>
      </c>
      <c r="H967" s="4">
        <v>4000</v>
      </c>
      <c r="I967" s="4">
        <v>2893.76</v>
      </c>
      <c r="J967" s="4">
        <v>2893.76</v>
      </c>
      <c r="K967" s="4">
        <v>2893.76</v>
      </c>
      <c r="L967" s="4">
        <v>0</v>
      </c>
      <c r="M967" s="4">
        <v>1106.24</v>
      </c>
    </row>
    <row r="968" spans="1:13" x14ac:dyDescent="0.25">
      <c r="A968" s="2">
        <v>2</v>
      </c>
      <c r="B968" s="2">
        <v>13200</v>
      </c>
      <c r="C968" s="2">
        <v>2150001</v>
      </c>
      <c r="D968" s="2" t="str">
        <f t="shared" si="15"/>
        <v>2132002150001</v>
      </c>
      <c r="E968" s="2" t="s">
        <v>56</v>
      </c>
      <c r="F968" s="4">
        <v>1000</v>
      </c>
      <c r="G968" s="4">
        <v>0</v>
      </c>
      <c r="H968" s="4">
        <v>1000</v>
      </c>
      <c r="I968" s="4">
        <v>596.13</v>
      </c>
      <c r="J968" s="4">
        <v>596.13</v>
      </c>
      <c r="K968" s="4">
        <v>596.13</v>
      </c>
      <c r="L968" s="4">
        <v>0</v>
      </c>
      <c r="M968" s="4">
        <v>403.87</v>
      </c>
    </row>
    <row r="969" spans="1:13" x14ac:dyDescent="0.25">
      <c r="A969" s="2">
        <v>2</v>
      </c>
      <c r="B969" s="2">
        <v>13200</v>
      </c>
      <c r="C969" s="2">
        <v>2160003</v>
      </c>
      <c r="D969" s="2" t="str">
        <f t="shared" si="15"/>
        <v>2132002160003</v>
      </c>
      <c r="E969" s="2" t="s">
        <v>131</v>
      </c>
      <c r="F969" s="4">
        <v>1000</v>
      </c>
      <c r="G969" s="4">
        <v>0</v>
      </c>
      <c r="H969" s="4">
        <v>1000</v>
      </c>
      <c r="I969" s="4">
        <v>0</v>
      </c>
      <c r="J969" s="4">
        <v>0</v>
      </c>
      <c r="K969" s="4">
        <v>0</v>
      </c>
      <c r="L969" s="4">
        <v>0</v>
      </c>
      <c r="M969" s="4">
        <v>1000</v>
      </c>
    </row>
    <row r="970" spans="1:13" x14ac:dyDescent="0.25">
      <c r="A970" s="2">
        <v>2</v>
      </c>
      <c r="B970" s="2">
        <v>13200</v>
      </c>
      <c r="C970" s="2">
        <v>2200001</v>
      </c>
      <c r="D970" s="2" t="str">
        <f t="shared" si="15"/>
        <v>2132002200001</v>
      </c>
      <c r="E970" s="2" t="s">
        <v>37</v>
      </c>
      <c r="F970" s="4">
        <v>1250</v>
      </c>
      <c r="G970" s="4">
        <v>0</v>
      </c>
      <c r="H970" s="4">
        <v>1250</v>
      </c>
      <c r="I970" s="4">
        <v>1517.78</v>
      </c>
      <c r="J970" s="4">
        <v>1435.8</v>
      </c>
      <c r="K970" s="4">
        <v>1435.8</v>
      </c>
      <c r="L970" s="4">
        <v>0</v>
      </c>
      <c r="M970" s="4">
        <v>-185.8</v>
      </c>
    </row>
    <row r="971" spans="1:13" x14ac:dyDescent="0.25">
      <c r="A971" s="2">
        <v>2</v>
      </c>
      <c r="B971" s="2">
        <v>13200</v>
      </c>
      <c r="C971" s="2">
        <v>2210302</v>
      </c>
      <c r="D971" s="2" t="str">
        <f t="shared" si="15"/>
        <v>2132002210302</v>
      </c>
      <c r="E971" s="2" t="s">
        <v>132</v>
      </c>
      <c r="F971" s="4">
        <v>20000</v>
      </c>
      <c r="G971" s="4">
        <v>4000</v>
      </c>
      <c r="H971" s="4">
        <v>24000</v>
      </c>
      <c r="I971" s="4">
        <v>21105.34</v>
      </c>
      <c r="J971" s="4">
        <v>12280.23</v>
      </c>
      <c r="K971" s="4">
        <v>12280.23</v>
      </c>
      <c r="L971" s="4">
        <v>0</v>
      </c>
      <c r="M971" s="4">
        <v>11719.77</v>
      </c>
    </row>
    <row r="972" spans="1:13" x14ac:dyDescent="0.25">
      <c r="A972" s="2">
        <v>2</v>
      </c>
      <c r="B972" s="2">
        <v>13200</v>
      </c>
      <c r="C972" s="2">
        <v>2210401</v>
      </c>
      <c r="D972" s="2" t="str">
        <f t="shared" si="15"/>
        <v>2132002210401</v>
      </c>
      <c r="E972" s="2" t="s">
        <v>133</v>
      </c>
      <c r="F972" s="4">
        <v>8000</v>
      </c>
      <c r="G972" s="4">
        <v>0</v>
      </c>
      <c r="H972" s="4">
        <v>8000</v>
      </c>
      <c r="I972" s="4">
        <v>15676.01</v>
      </c>
      <c r="J972" s="4">
        <v>14340.17</v>
      </c>
      <c r="K972" s="4">
        <v>14340.17</v>
      </c>
      <c r="L972" s="4">
        <v>0</v>
      </c>
      <c r="M972" s="4">
        <v>-6340.17</v>
      </c>
    </row>
    <row r="973" spans="1:13" x14ac:dyDescent="0.25">
      <c r="A973" s="2">
        <v>2</v>
      </c>
      <c r="B973" s="2">
        <v>13200</v>
      </c>
      <c r="C973" s="2">
        <v>2210501</v>
      </c>
      <c r="D973" s="2" t="str">
        <f t="shared" si="15"/>
        <v>2132002210501</v>
      </c>
      <c r="E973" s="2" t="s">
        <v>108</v>
      </c>
      <c r="F973" s="4">
        <v>1000</v>
      </c>
      <c r="G973" s="4">
        <v>0</v>
      </c>
      <c r="H973" s="4">
        <v>1000</v>
      </c>
      <c r="I973" s="4">
        <v>661.37</v>
      </c>
      <c r="J973" s="4">
        <v>661.37</v>
      </c>
      <c r="K973" s="4">
        <v>661.37</v>
      </c>
      <c r="L973" s="4">
        <v>0</v>
      </c>
      <c r="M973" s="4">
        <v>338.63</v>
      </c>
    </row>
    <row r="974" spans="1:13" x14ac:dyDescent="0.25">
      <c r="A974" s="2">
        <v>2</v>
      </c>
      <c r="B974" s="2">
        <v>13200</v>
      </c>
      <c r="C974" s="2">
        <v>2211001</v>
      </c>
      <c r="D974" s="2" t="str">
        <f t="shared" si="15"/>
        <v>2132002211001</v>
      </c>
      <c r="E974" s="2" t="s">
        <v>76</v>
      </c>
      <c r="F974" s="4">
        <v>100</v>
      </c>
      <c r="G974" s="4">
        <v>0</v>
      </c>
      <c r="H974" s="4">
        <v>100</v>
      </c>
      <c r="I974" s="4">
        <v>97.43</v>
      </c>
      <c r="J974" s="4">
        <v>97.43</v>
      </c>
      <c r="K974" s="4">
        <v>97.43</v>
      </c>
      <c r="L974" s="4">
        <v>0</v>
      </c>
      <c r="M974" s="4">
        <v>2.57</v>
      </c>
    </row>
    <row r="975" spans="1:13" x14ac:dyDescent="0.25">
      <c r="A975" s="2">
        <v>2</v>
      </c>
      <c r="B975" s="2">
        <v>13200</v>
      </c>
      <c r="C975" s="2">
        <v>2219901</v>
      </c>
      <c r="D975" s="2" t="str">
        <f t="shared" si="15"/>
        <v>2132002219901</v>
      </c>
      <c r="E975" s="2" t="s">
        <v>134</v>
      </c>
      <c r="F975" s="4">
        <v>2500</v>
      </c>
      <c r="G975" s="4">
        <v>0</v>
      </c>
      <c r="H975" s="4">
        <v>2500</v>
      </c>
      <c r="I975" s="4">
        <v>3125.32</v>
      </c>
      <c r="J975" s="4">
        <v>3125.32</v>
      </c>
      <c r="K975" s="4">
        <v>3125.32</v>
      </c>
      <c r="L975" s="4">
        <v>0</v>
      </c>
      <c r="M975" s="4">
        <v>-625.32000000000005</v>
      </c>
    </row>
    <row r="976" spans="1:13" x14ac:dyDescent="0.25">
      <c r="A976" s="2">
        <v>2</v>
      </c>
      <c r="B976" s="2">
        <v>13200</v>
      </c>
      <c r="C976" s="2">
        <v>2240001</v>
      </c>
      <c r="D976" s="2" t="str">
        <f t="shared" si="15"/>
        <v>2132002240001</v>
      </c>
      <c r="E976" s="2" t="s">
        <v>96</v>
      </c>
      <c r="F976" s="4">
        <v>2000</v>
      </c>
      <c r="G976" s="4">
        <v>0</v>
      </c>
      <c r="H976" s="4">
        <v>2000</v>
      </c>
      <c r="I976" s="4">
        <v>1251.24</v>
      </c>
      <c r="J976" s="4">
        <v>1251.22</v>
      </c>
      <c r="K976" s="4">
        <v>1251.22</v>
      </c>
      <c r="L976" s="4">
        <v>0</v>
      </c>
      <c r="M976" s="4">
        <v>748.78</v>
      </c>
    </row>
    <row r="977" spans="1:13" x14ac:dyDescent="0.25">
      <c r="A977" s="2">
        <v>2</v>
      </c>
      <c r="B977" s="2">
        <v>13200</v>
      </c>
      <c r="C977" s="2">
        <v>2260101</v>
      </c>
      <c r="D977" s="2" t="str">
        <f t="shared" si="15"/>
        <v>2132002260101</v>
      </c>
      <c r="E977" s="2" t="s">
        <v>61</v>
      </c>
      <c r="F977" s="4">
        <v>1500</v>
      </c>
      <c r="G977" s="4">
        <v>0</v>
      </c>
      <c r="H977" s="4">
        <v>1500</v>
      </c>
      <c r="I977" s="4">
        <v>0</v>
      </c>
      <c r="J977" s="4">
        <v>0</v>
      </c>
      <c r="K977" s="4">
        <v>0</v>
      </c>
      <c r="L977" s="4">
        <v>0</v>
      </c>
      <c r="M977" s="4">
        <v>1500</v>
      </c>
    </row>
    <row r="978" spans="1:13" x14ac:dyDescent="0.25">
      <c r="A978" s="2">
        <v>2</v>
      </c>
      <c r="B978" s="2">
        <v>13200</v>
      </c>
      <c r="C978" s="2">
        <v>2270401</v>
      </c>
      <c r="D978" s="2" t="str">
        <f t="shared" si="15"/>
        <v>2132002270401</v>
      </c>
      <c r="E978" s="2" t="s">
        <v>135</v>
      </c>
      <c r="F978" s="4">
        <v>3000</v>
      </c>
      <c r="G978" s="4">
        <v>0</v>
      </c>
      <c r="H978" s="4">
        <v>3000</v>
      </c>
      <c r="I978" s="4">
        <v>1052.7</v>
      </c>
      <c r="J978" s="4">
        <v>1052.7</v>
      </c>
      <c r="K978" s="4">
        <v>1052.7</v>
      </c>
      <c r="L978" s="4">
        <v>0</v>
      </c>
      <c r="M978" s="4">
        <v>1947.3</v>
      </c>
    </row>
    <row r="979" spans="1:13" x14ac:dyDescent="0.25">
      <c r="A979" s="2">
        <v>2</v>
      </c>
      <c r="B979" s="2">
        <v>13200</v>
      </c>
      <c r="C979" s="2">
        <v>2279900</v>
      </c>
      <c r="D979" s="2" t="str">
        <f t="shared" si="15"/>
        <v>2132002279900</v>
      </c>
      <c r="E979" s="2" t="s">
        <v>68</v>
      </c>
      <c r="F979" s="4">
        <v>2000</v>
      </c>
      <c r="G979" s="4">
        <v>0</v>
      </c>
      <c r="H979" s="4">
        <v>2000</v>
      </c>
      <c r="I979" s="4">
        <v>2131.7800000000002</v>
      </c>
      <c r="J979" s="4">
        <v>2131.7800000000002</v>
      </c>
      <c r="K979" s="4">
        <v>2131.7800000000002</v>
      </c>
      <c r="L979" s="4">
        <v>0</v>
      </c>
      <c r="M979" s="4">
        <v>-131.78</v>
      </c>
    </row>
    <row r="980" spans="1:13" x14ac:dyDescent="0.25">
      <c r="A980" s="2">
        <v>2</v>
      </c>
      <c r="B980" s="2">
        <v>13200</v>
      </c>
      <c r="C980" s="2">
        <v>2279951</v>
      </c>
      <c r="D980" s="2" t="str">
        <f t="shared" si="15"/>
        <v>2132002279951</v>
      </c>
      <c r="E980" s="2" t="s">
        <v>136</v>
      </c>
      <c r="F980" s="4">
        <v>500</v>
      </c>
      <c r="G980" s="4">
        <v>0</v>
      </c>
      <c r="H980" s="4">
        <v>500</v>
      </c>
      <c r="I980" s="4">
        <v>171</v>
      </c>
      <c r="J980" s="4">
        <v>171</v>
      </c>
      <c r="K980" s="4">
        <v>171</v>
      </c>
      <c r="L980" s="4">
        <v>0</v>
      </c>
      <c r="M980" s="4">
        <v>329</v>
      </c>
    </row>
    <row r="981" spans="1:13" x14ac:dyDescent="0.25">
      <c r="A981" s="2">
        <v>2</v>
      </c>
      <c r="B981" s="2">
        <v>13200</v>
      </c>
      <c r="C981" s="2">
        <v>2302000</v>
      </c>
      <c r="D981" s="2" t="str">
        <f t="shared" si="15"/>
        <v>2132002302000</v>
      </c>
      <c r="E981" s="2" t="s">
        <v>72</v>
      </c>
      <c r="F981" s="4">
        <v>1000</v>
      </c>
      <c r="G981" s="4">
        <v>0</v>
      </c>
      <c r="H981" s="4">
        <v>1000</v>
      </c>
      <c r="I981" s="4">
        <v>137.6</v>
      </c>
      <c r="J981" s="4">
        <v>137.6</v>
      </c>
      <c r="K981" s="4">
        <v>137.6</v>
      </c>
      <c r="L981" s="4">
        <v>0</v>
      </c>
      <c r="M981" s="4">
        <v>862.4</v>
      </c>
    </row>
    <row r="982" spans="1:13" x14ac:dyDescent="0.25">
      <c r="A982" s="2">
        <v>2</v>
      </c>
      <c r="B982" s="2">
        <v>13200</v>
      </c>
      <c r="C982" s="2">
        <v>2312000</v>
      </c>
      <c r="D982" s="2" t="str">
        <f t="shared" si="15"/>
        <v>2132002312000</v>
      </c>
      <c r="E982" s="2" t="s">
        <v>73</v>
      </c>
      <c r="F982" s="4">
        <v>1500</v>
      </c>
      <c r="G982" s="4">
        <v>0</v>
      </c>
      <c r="H982" s="4">
        <v>1500</v>
      </c>
      <c r="I982" s="4">
        <v>373.2</v>
      </c>
      <c r="J982" s="4">
        <v>373.2</v>
      </c>
      <c r="K982" s="4">
        <v>373.2</v>
      </c>
      <c r="L982" s="4">
        <v>0</v>
      </c>
      <c r="M982" s="4">
        <v>1126.8</v>
      </c>
    </row>
    <row r="983" spans="1:13" x14ac:dyDescent="0.25">
      <c r="A983" s="2">
        <v>2</v>
      </c>
      <c r="B983" s="2">
        <v>13200</v>
      </c>
      <c r="C983" s="2">
        <v>6230001</v>
      </c>
      <c r="D983" s="2" t="str">
        <f t="shared" si="15"/>
        <v>2132006230001</v>
      </c>
      <c r="E983" s="2" t="s">
        <v>137</v>
      </c>
      <c r="F983" s="4">
        <v>2000</v>
      </c>
      <c r="G983" s="4">
        <v>0</v>
      </c>
      <c r="H983" s="4">
        <v>2000</v>
      </c>
      <c r="I983" s="4">
        <v>0</v>
      </c>
      <c r="J983" s="4">
        <v>0</v>
      </c>
      <c r="K983" s="4">
        <v>0</v>
      </c>
      <c r="L983" s="4">
        <v>0</v>
      </c>
      <c r="M983" s="4">
        <v>2000</v>
      </c>
    </row>
    <row r="984" spans="1:13" x14ac:dyDescent="0.25">
      <c r="A984" s="2">
        <v>2</v>
      </c>
      <c r="B984" s="2">
        <v>13200</v>
      </c>
      <c r="C984" s="2">
        <v>6240001</v>
      </c>
      <c r="D984" s="2" t="str">
        <f t="shared" si="15"/>
        <v>2132006240001</v>
      </c>
      <c r="E984" s="2" t="s">
        <v>138</v>
      </c>
      <c r="F984" s="4">
        <v>16000</v>
      </c>
      <c r="G984" s="4">
        <v>650</v>
      </c>
      <c r="H984" s="4">
        <v>16650</v>
      </c>
      <c r="I984" s="4">
        <v>18243.169999999998</v>
      </c>
      <c r="J984" s="4">
        <v>18243.169999999998</v>
      </c>
      <c r="K984" s="4">
        <v>18243.169999999998</v>
      </c>
      <c r="L984" s="4">
        <v>0</v>
      </c>
      <c r="M984" s="4">
        <v>-1593.17</v>
      </c>
    </row>
    <row r="985" spans="1:13" x14ac:dyDescent="0.25">
      <c r="A985" s="2">
        <v>2</v>
      </c>
      <c r="B985" s="2">
        <v>33000</v>
      </c>
      <c r="C985" s="2">
        <v>2020002</v>
      </c>
      <c r="D985" s="2" t="str">
        <f t="shared" si="15"/>
        <v>2330002020002</v>
      </c>
      <c r="E985" s="2" t="s">
        <v>139</v>
      </c>
      <c r="F985" s="4">
        <v>5280</v>
      </c>
      <c r="G985" s="4">
        <v>0</v>
      </c>
      <c r="H985" s="4">
        <v>5280</v>
      </c>
      <c r="I985" s="4">
        <v>5280</v>
      </c>
      <c r="J985" s="4">
        <v>5280</v>
      </c>
      <c r="K985" s="4">
        <v>5280</v>
      </c>
      <c r="L985" s="4">
        <v>0</v>
      </c>
      <c r="M985" s="4">
        <v>0</v>
      </c>
    </row>
    <row r="986" spans="1:13" x14ac:dyDescent="0.25">
      <c r="A986" s="2">
        <v>2</v>
      </c>
      <c r="B986" s="2">
        <v>43000</v>
      </c>
      <c r="C986" s="2">
        <v>2020002</v>
      </c>
      <c r="D986" s="2" t="str">
        <f t="shared" si="15"/>
        <v>2430002020002</v>
      </c>
      <c r="E986" s="2" t="s">
        <v>139</v>
      </c>
      <c r="F986" s="4">
        <v>0</v>
      </c>
      <c r="G986" s="4">
        <v>0</v>
      </c>
      <c r="H986" s="4">
        <v>0</v>
      </c>
      <c r="I986" s="4">
        <v>100</v>
      </c>
      <c r="J986" s="4">
        <v>100</v>
      </c>
      <c r="K986" s="4">
        <v>100</v>
      </c>
      <c r="L986" s="4">
        <v>0</v>
      </c>
      <c r="M986" s="4">
        <v>-100</v>
      </c>
    </row>
    <row r="987" spans="1:13" x14ac:dyDescent="0.25">
      <c r="A987" s="2">
        <v>2</v>
      </c>
      <c r="B987" s="2">
        <v>43000</v>
      </c>
      <c r="C987" s="2">
        <v>2060003</v>
      </c>
      <c r="D987" s="2" t="str">
        <f t="shared" si="15"/>
        <v>2430002060003</v>
      </c>
      <c r="E987" s="2" t="s">
        <v>140</v>
      </c>
      <c r="F987" s="4">
        <v>0</v>
      </c>
      <c r="G987" s="4">
        <v>0</v>
      </c>
      <c r="H987" s="4">
        <v>0</v>
      </c>
      <c r="I987" s="4">
        <v>7260</v>
      </c>
      <c r="J987" s="4">
        <v>7260</v>
      </c>
      <c r="K987" s="4">
        <v>7260</v>
      </c>
      <c r="L987" s="4">
        <v>0</v>
      </c>
      <c r="M987" s="4">
        <v>-7260</v>
      </c>
    </row>
    <row r="988" spans="1:13" x14ac:dyDescent="0.25">
      <c r="A988" s="2">
        <v>2</v>
      </c>
      <c r="B988" s="2">
        <v>43000</v>
      </c>
      <c r="C988" s="2">
        <v>2260101</v>
      </c>
      <c r="D988" s="2" t="str">
        <f t="shared" si="15"/>
        <v>2430002260101</v>
      </c>
      <c r="E988" s="2" t="s">
        <v>61</v>
      </c>
      <c r="F988" s="4">
        <v>400</v>
      </c>
      <c r="G988" s="4">
        <v>0</v>
      </c>
      <c r="H988" s="4">
        <v>400</v>
      </c>
      <c r="I988" s="4">
        <v>400</v>
      </c>
      <c r="J988" s="4">
        <v>400</v>
      </c>
      <c r="K988" s="4">
        <v>400</v>
      </c>
      <c r="L988" s="4">
        <v>0</v>
      </c>
      <c r="M988" s="4">
        <v>0</v>
      </c>
    </row>
    <row r="989" spans="1:13" x14ac:dyDescent="0.25">
      <c r="A989" s="2">
        <v>2</v>
      </c>
      <c r="B989" s="2">
        <v>43000</v>
      </c>
      <c r="C989" s="2">
        <v>2260201</v>
      </c>
      <c r="D989" s="2" t="str">
        <f t="shared" si="15"/>
        <v>2430002260201</v>
      </c>
      <c r="E989" s="2" t="s">
        <v>62</v>
      </c>
      <c r="F989" s="4">
        <v>13500</v>
      </c>
      <c r="G989" s="4">
        <v>179.77</v>
      </c>
      <c r="H989" s="4">
        <v>13679.77</v>
      </c>
      <c r="I989" s="4">
        <v>14290.76</v>
      </c>
      <c r="J989" s="4">
        <v>14290.76</v>
      </c>
      <c r="K989" s="4">
        <v>14290.76</v>
      </c>
      <c r="L989" s="4">
        <v>0</v>
      </c>
      <c r="M989" s="4">
        <v>-610.99</v>
      </c>
    </row>
    <row r="990" spans="1:13" x14ac:dyDescent="0.25">
      <c r="A990" s="2">
        <v>2</v>
      </c>
      <c r="B990" s="2">
        <v>43000</v>
      </c>
      <c r="C990" s="2">
        <v>2269900</v>
      </c>
      <c r="D990" s="2" t="str">
        <f t="shared" si="15"/>
        <v>2430002269900</v>
      </c>
      <c r="E990" s="2" t="s">
        <v>65</v>
      </c>
      <c r="F990" s="4">
        <v>1500</v>
      </c>
      <c r="G990" s="4">
        <v>7557.6</v>
      </c>
      <c r="H990" s="4">
        <v>9057.6</v>
      </c>
      <c r="I990" s="4">
        <v>10775</v>
      </c>
      <c r="J990" s="4">
        <v>10775</v>
      </c>
      <c r="K990" s="4">
        <v>10775</v>
      </c>
      <c r="L990" s="4">
        <v>0</v>
      </c>
      <c r="M990" s="4">
        <v>-1717.4</v>
      </c>
    </row>
    <row r="991" spans="1:13" x14ac:dyDescent="0.25">
      <c r="A991" s="2">
        <v>2</v>
      </c>
      <c r="B991" s="2">
        <v>43000</v>
      </c>
      <c r="C991" s="2">
        <v>2269913</v>
      </c>
      <c r="D991" s="2" t="str">
        <f t="shared" si="15"/>
        <v>2430002269913</v>
      </c>
      <c r="E991" s="2" t="s">
        <v>141</v>
      </c>
      <c r="F991" s="4">
        <v>12500</v>
      </c>
      <c r="G991" s="4">
        <v>0</v>
      </c>
      <c r="H991" s="4">
        <v>12500</v>
      </c>
      <c r="I991" s="4">
        <v>15688.41</v>
      </c>
      <c r="J991" s="4">
        <v>15688.41</v>
      </c>
      <c r="K991" s="4">
        <v>15688.41</v>
      </c>
      <c r="L991" s="4">
        <v>0</v>
      </c>
      <c r="M991" s="4">
        <v>-3188.41</v>
      </c>
    </row>
    <row r="992" spans="1:13" x14ac:dyDescent="0.25">
      <c r="A992" s="2">
        <v>2</v>
      </c>
      <c r="B992" s="2">
        <v>43000</v>
      </c>
      <c r="C992" s="2">
        <v>2269940</v>
      </c>
      <c r="D992" s="2" t="str">
        <f t="shared" si="15"/>
        <v>2430002269940</v>
      </c>
      <c r="E992" s="2" t="s">
        <v>142</v>
      </c>
      <c r="F992" s="4">
        <v>6000</v>
      </c>
      <c r="G992" s="4">
        <v>9900</v>
      </c>
      <c r="H992" s="4">
        <v>15900</v>
      </c>
      <c r="I992" s="4">
        <v>9339.3799999999992</v>
      </c>
      <c r="J992" s="4">
        <v>7927.18</v>
      </c>
      <c r="K992" s="4">
        <v>7927.18</v>
      </c>
      <c r="L992" s="4">
        <v>0</v>
      </c>
      <c r="M992" s="4">
        <v>7972.82</v>
      </c>
    </row>
    <row r="993" spans="1:13" x14ac:dyDescent="0.25">
      <c r="A993" s="2">
        <v>2</v>
      </c>
      <c r="B993" s="2">
        <v>43000</v>
      </c>
      <c r="C993" s="2">
        <v>2270606</v>
      </c>
      <c r="D993" s="2" t="str">
        <f t="shared" si="15"/>
        <v>2430002270606</v>
      </c>
      <c r="E993" s="2" t="s">
        <v>143</v>
      </c>
      <c r="F993" s="4">
        <v>0</v>
      </c>
      <c r="G993" s="4">
        <v>15971.07</v>
      </c>
      <c r="H993" s="4">
        <v>15971.07</v>
      </c>
      <c r="I993" s="4">
        <v>15971.07</v>
      </c>
      <c r="J993" s="4">
        <v>0</v>
      </c>
      <c r="K993" s="4">
        <v>0</v>
      </c>
      <c r="L993" s="4">
        <v>0</v>
      </c>
      <c r="M993" s="4">
        <v>15971.07</v>
      </c>
    </row>
    <row r="994" spans="1:13" x14ac:dyDescent="0.25">
      <c r="A994" s="2">
        <v>2</v>
      </c>
      <c r="B994" s="2">
        <v>43000</v>
      </c>
      <c r="C994" s="2">
        <v>2279900</v>
      </c>
      <c r="D994" s="2" t="str">
        <f t="shared" si="15"/>
        <v>2430002279900</v>
      </c>
      <c r="E994" s="2" t="s">
        <v>68</v>
      </c>
      <c r="F994" s="4">
        <v>4000</v>
      </c>
      <c r="G994" s="4">
        <v>0</v>
      </c>
      <c r="H994" s="4">
        <v>4000</v>
      </c>
      <c r="I994" s="4">
        <v>6442.49</v>
      </c>
      <c r="J994" s="4">
        <v>6382.49</v>
      </c>
      <c r="K994" s="4">
        <v>6382.49</v>
      </c>
      <c r="L994" s="4">
        <v>0</v>
      </c>
      <c r="M994" s="4">
        <v>-2382.4899999999998</v>
      </c>
    </row>
    <row r="995" spans="1:13" x14ac:dyDescent="0.25">
      <c r="A995" s="2">
        <v>2</v>
      </c>
      <c r="B995" s="2">
        <v>43000</v>
      </c>
      <c r="C995" s="2">
        <v>2279963</v>
      </c>
      <c r="D995" s="2" t="str">
        <f t="shared" si="15"/>
        <v>2430002279963</v>
      </c>
      <c r="E995" s="2" t="s">
        <v>144</v>
      </c>
      <c r="F995" s="4">
        <v>0</v>
      </c>
      <c r="G995" s="4">
        <v>5000</v>
      </c>
      <c r="H995" s="4">
        <v>5000</v>
      </c>
      <c r="I995" s="4">
        <v>10000</v>
      </c>
      <c r="J995" s="4">
        <v>10000</v>
      </c>
      <c r="K995" s="4">
        <v>10000</v>
      </c>
      <c r="L995" s="4">
        <v>0</v>
      </c>
      <c r="M995" s="4">
        <v>-5000</v>
      </c>
    </row>
    <row r="996" spans="1:13" x14ac:dyDescent="0.25">
      <c r="A996" s="2">
        <v>2</v>
      </c>
      <c r="B996" s="2">
        <v>43000</v>
      </c>
      <c r="C996" s="2">
        <v>2302000</v>
      </c>
      <c r="D996" s="2" t="str">
        <f t="shared" si="15"/>
        <v>2430002302000</v>
      </c>
      <c r="E996" s="2" t="s">
        <v>72</v>
      </c>
      <c r="F996" s="4">
        <v>50</v>
      </c>
      <c r="G996" s="4">
        <v>0</v>
      </c>
      <c r="H996" s="4">
        <v>50</v>
      </c>
      <c r="I996" s="4">
        <v>34.299999999999997</v>
      </c>
      <c r="J996" s="4">
        <v>34.299999999999997</v>
      </c>
      <c r="K996" s="4">
        <v>34.299999999999997</v>
      </c>
      <c r="L996" s="4">
        <v>0</v>
      </c>
      <c r="M996" s="4">
        <v>15.7</v>
      </c>
    </row>
    <row r="997" spans="1:13" x14ac:dyDescent="0.25">
      <c r="A997" s="2">
        <v>2</v>
      </c>
      <c r="B997" s="2">
        <v>43000</v>
      </c>
      <c r="C997" s="2">
        <v>2312000</v>
      </c>
      <c r="D997" s="2" t="str">
        <f t="shared" si="15"/>
        <v>2430002312000</v>
      </c>
      <c r="E997" s="2" t="s">
        <v>73</v>
      </c>
      <c r="F997" s="4">
        <v>50</v>
      </c>
      <c r="G997" s="4">
        <v>0</v>
      </c>
      <c r="H997" s="4">
        <v>50</v>
      </c>
      <c r="I997" s="4">
        <v>310.2</v>
      </c>
      <c r="J997" s="4">
        <v>310.2</v>
      </c>
      <c r="K997" s="4">
        <v>310.2</v>
      </c>
      <c r="L997" s="4">
        <v>0</v>
      </c>
      <c r="M997" s="4">
        <v>-260.2</v>
      </c>
    </row>
    <row r="998" spans="1:13" x14ac:dyDescent="0.25">
      <c r="A998" s="2">
        <v>2</v>
      </c>
      <c r="B998" s="2">
        <v>43000</v>
      </c>
      <c r="C998" s="2">
        <v>4790001</v>
      </c>
      <c r="D998" s="2" t="str">
        <f t="shared" si="15"/>
        <v>2430004790001</v>
      </c>
      <c r="E998" s="2" t="s">
        <v>145</v>
      </c>
      <c r="F998" s="4">
        <v>600</v>
      </c>
      <c r="G998" s="4">
        <v>-600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</row>
    <row r="999" spans="1:13" x14ac:dyDescent="0.25">
      <c r="A999" s="2">
        <v>2</v>
      </c>
      <c r="B999" s="2">
        <v>43000</v>
      </c>
      <c r="C999" s="2">
        <v>4800026</v>
      </c>
      <c r="D999" s="2" t="str">
        <f t="shared" si="15"/>
        <v>2430004800026</v>
      </c>
      <c r="E999" s="2" t="s">
        <v>146</v>
      </c>
      <c r="F999" s="4">
        <v>28000</v>
      </c>
      <c r="G999" s="4">
        <v>5600</v>
      </c>
      <c r="H999" s="4">
        <v>33600</v>
      </c>
      <c r="I999" s="4">
        <v>33600</v>
      </c>
      <c r="J999" s="4">
        <v>28000</v>
      </c>
      <c r="K999" s="4">
        <v>28000</v>
      </c>
      <c r="L999" s="4">
        <v>0</v>
      </c>
      <c r="M999" s="4">
        <v>5600</v>
      </c>
    </row>
    <row r="1000" spans="1:13" x14ac:dyDescent="0.25">
      <c r="A1000" s="2">
        <v>2</v>
      </c>
      <c r="B1000" s="2">
        <v>43000</v>
      </c>
      <c r="C1000" s="2">
        <v>4800194</v>
      </c>
      <c r="D1000" s="2" t="str">
        <f t="shared" si="15"/>
        <v>2430004800194</v>
      </c>
      <c r="E1000" s="2" t="s">
        <v>147</v>
      </c>
      <c r="F1000" s="4">
        <v>0</v>
      </c>
      <c r="G1000" s="4">
        <v>49980</v>
      </c>
      <c r="H1000" s="4">
        <v>49980</v>
      </c>
      <c r="I1000" s="4">
        <v>49980</v>
      </c>
      <c r="J1000" s="4">
        <v>49980</v>
      </c>
      <c r="K1000" s="4">
        <v>49980</v>
      </c>
      <c r="L1000" s="4">
        <v>0</v>
      </c>
      <c r="M1000" s="4">
        <v>0</v>
      </c>
    </row>
    <row r="1001" spans="1:13" x14ac:dyDescent="0.25">
      <c r="A1001" s="2">
        <v>2</v>
      </c>
      <c r="B1001" s="2">
        <v>43001</v>
      </c>
      <c r="C1001" s="2">
        <v>2130001</v>
      </c>
      <c r="D1001" s="2" t="str">
        <f t="shared" si="15"/>
        <v>2430012130001</v>
      </c>
      <c r="E1001" s="2" t="s">
        <v>148</v>
      </c>
      <c r="F1001" s="4">
        <v>0</v>
      </c>
      <c r="G1001" s="4">
        <v>0</v>
      </c>
      <c r="H1001" s="4">
        <v>0</v>
      </c>
      <c r="I1001" s="4">
        <v>350.9</v>
      </c>
      <c r="J1001" s="4">
        <v>350.9</v>
      </c>
      <c r="K1001" s="4">
        <v>350.9</v>
      </c>
      <c r="L1001" s="4">
        <v>0</v>
      </c>
      <c r="M1001" s="4">
        <v>-350.9</v>
      </c>
    </row>
    <row r="1002" spans="1:13" x14ac:dyDescent="0.25">
      <c r="A1002" s="2">
        <v>2</v>
      </c>
      <c r="B1002" s="2">
        <v>43001</v>
      </c>
      <c r="C1002" s="2">
        <v>2260201</v>
      </c>
      <c r="D1002" s="2" t="str">
        <f t="shared" si="15"/>
        <v>2430012260201</v>
      </c>
      <c r="E1002" s="2" t="s">
        <v>62</v>
      </c>
      <c r="F1002" s="4">
        <v>850</v>
      </c>
      <c r="G1002" s="4">
        <v>0</v>
      </c>
      <c r="H1002" s="4">
        <v>850</v>
      </c>
      <c r="I1002" s="4">
        <v>1004.3</v>
      </c>
      <c r="J1002" s="4">
        <v>1004.3</v>
      </c>
      <c r="K1002" s="4">
        <v>1004.3</v>
      </c>
      <c r="L1002" s="4">
        <v>0</v>
      </c>
      <c r="M1002" s="4">
        <v>-154.30000000000001</v>
      </c>
    </row>
    <row r="1003" spans="1:13" x14ac:dyDescent="0.25">
      <c r="A1003" s="2">
        <v>2</v>
      </c>
      <c r="B1003" s="2">
        <v>43001</v>
      </c>
      <c r="C1003" s="2">
        <v>2269900</v>
      </c>
      <c r="D1003" s="2" t="str">
        <f t="shared" si="15"/>
        <v>2430012269900</v>
      </c>
      <c r="E1003" s="2" t="s">
        <v>65</v>
      </c>
      <c r="F1003" s="4">
        <v>1500</v>
      </c>
      <c r="G1003" s="4">
        <v>620</v>
      </c>
      <c r="H1003" s="4">
        <v>2120</v>
      </c>
      <c r="I1003" s="4">
        <v>2482.92</v>
      </c>
      <c r="J1003" s="4">
        <v>2482.92</v>
      </c>
      <c r="K1003" s="4">
        <v>2482.92</v>
      </c>
      <c r="L1003" s="4">
        <v>0</v>
      </c>
      <c r="M1003" s="4">
        <v>-362.92</v>
      </c>
    </row>
    <row r="1004" spans="1:13" x14ac:dyDescent="0.25">
      <c r="A1004" s="2">
        <v>2</v>
      </c>
      <c r="B1004" s="2">
        <v>43110</v>
      </c>
      <c r="C1004" s="2">
        <v>2030001</v>
      </c>
      <c r="D1004" s="2" t="str">
        <f t="shared" si="15"/>
        <v>2431102030001</v>
      </c>
      <c r="E1004" s="2" t="s">
        <v>149</v>
      </c>
      <c r="F1004" s="4">
        <v>4050</v>
      </c>
      <c r="G1004" s="4">
        <v>0</v>
      </c>
      <c r="H1004" s="4">
        <v>4050</v>
      </c>
      <c r="I1004" s="4">
        <v>3064</v>
      </c>
      <c r="J1004" s="4">
        <v>3064</v>
      </c>
      <c r="K1004" s="4">
        <v>3064</v>
      </c>
      <c r="L1004" s="4">
        <v>0</v>
      </c>
      <c r="M1004" s="4">
        <v>986</v>
      </c>
    </row>
    <row r="1005" spans="1:13" x14ac:dyDescent="0.25">
      <c r="A1005" s="2">
        <v>2</v>
      </c>
      <c r="B1005" s="2">
        <v>43110</v>
      </c>
      <c r="C1005" s="2">
        <v>2211001</v>
      </c>
      <c r="D1005" s="2" t="str">
        <f t="shared" si="15"/>
        <v>2431102211001</v>
      </c>
      <c r="E1005" s="2" t="s">
        <v>76</v>
      </c>
      <c r="F1005" s="4">
        <v>100</v>
      </c>
      <c r="G1005" s="4">
        <v>0</v>
      </c>
      <c r="H1005" s="4">
        <v>100</v>
      </c>
      <c r="I1005" s="4">
        <v>0</v>
      </c>
      <c r="J1005" s="4">
        <v>0</v>
      </c>
      <c r="K1005" s="4">
        <v>0</v>
      </c>
      <c r="L1005" s="4">
        <v>0</v>
      </c>
      <c r="M1005" s="4">
        <v>100</v>
      </c>
    </row>
    <row r="1006" spans="1:13" x14ac:dyDescent="0.25">
      <c r="A1006" s="2">
        <v>2</v>
      </c>
      <c r="B1006" s="2">
        <v>43110</v>
      </c>
      <c r="C1006" s="2">
        <v>2219900</v>
      </c>
      <c r="D1006" s="2" t="str">
        <f t="shared" si="15"/>
        <v>2431102219900</v>
      </c>
      <c r="E1006" s="2" t="s">
        <v>150</v>
      </c>
      <c r="F1006" s="4">
        <v>500</v>
      </c>
      <c r="G1006" s="4">
        <v>0</v>
      </c>
      <c r="H1006" s="4">
        <v>500</v>
      </c>
      <c r="I1006" s="4">
        <v>350</v>
      </c>
      <c r="J1006" s="4">
        <v>350</v>
      </c>
      <c r="K1006" s="4">
        <v>350</v>
      </c>
      <c r="L1006" s="4">
        <v>0</v>
      </c>
      <c r="M1006" s="4">
        <v>150</v>
      </c>
    </row>
    <row r="1007" spans="1:13" x14ac:dyDescent="0.25">
      <c r="A1007" s="2">
        <v>2</v>
      </c>
      <c r="B1007" s="2">
        <v>43110</v>
      </c>
      <c r="C1007" s="2">
        <v>2260101</v>
      </c>
      <c r="D1007" s="2" t="str">
        <f t="shared" si="15"/>
        <v>2431102260101</v>
      </c>
      <c r="E1007" s="2" t="s">
        <v>61</v>
      </c>
      <c r="F1007" s="4">
        <v>450</v>
      </c>
      <c r="G1007" s="4">
        <v>0</v>
      </c>
      <c r="H1007" s="4">
        <v>450</v>
      </c>
      <c r="I1007" s="4">
        <v>0</v>
      </c>
      <c r="J1007" s="4">
        <v>0</v>
      </c>
      <c r="K1007" s="4">
        <v>0</v>
      </c>
      <c r="L1007" s="4">
        <v>0</v>
      </c>
      <c r="M1007" s="4">
        <v>450</v>
      </c>
    </row>
    <row r="1008" spans="1:13" x14ac:dyDescent="0.25">
      <c r="A1008" s="2">
        <v>2</v>
      </c>
      <c r="B1008" s="2">
        <v>43110</v>
      </c>
      <c r="C1008" s="2">
        <v>2260201</v>
      </c>
      <c r="D1008" s="2" t="str">
        <f t="shared" si="15"/>
        <v>2431102260201</v>
      </c>
      <c r="E1008" s="2" t="s">
        <v>62</v>
      </c>
      <c r="F1008" s="4">
        <v>4000</v>
      </c>
      <c r="G1008" s="4">
        <v>0</v>
      </c>
      <c r="H1008" s="4">
        <v>4000</v>
      </c>
      <c r="I1008" s="4">
        <v>5899.9</v>
      </c>
      <c r="J1008" s="4">
        <v>4753.1499999999996</v>
      </c>
      <c r="K1008" s="4">
        <v>4753.1499999999996</v>
      </c>
      <c r="L1008" s="4">
        <v>0</v>
      </c>
      <c r="M1008" s="4">
        <v>-753.15</v>
      </c>
    </row>
    <row r="1009" spans="1:13" x14ac:dyDescent="0.25">
      <c r="A1009" s="2">
        <v>2</v>
      </c>
      <c r="B1009" s="2">
        <v>43110</v>
      </c>
      <c r="C1009" s="2">
        <v>2269900</v>
      </c>
      <c r="D1009" s="2" t="str">
        <f t="shared" si="15"/>
        <v>2431102269900</v>
      </c>
      <c r="E1009" s="2" t="s">
        <v>65</v>
      </c>
      <c r="F1009" s="4">
        <v>1900</v>
      </c>
      <c r="G1009" s="4">
        <v>0</v>
      </c>
      <c r="H1009" s="4">
        <v>1900</v>
      </c>
      <c r="I1009" s="4">
        <v>20.52</v>
      </c>
      <c r="J1009" s="4">
        <v>20.52</v>
      </c>
      <c r="K1009" s="4">
        <v>20.52</v>
      </c>
      <c r="L1009" s="4">
        <v>0</v>
      </c>
      <c r="M1009" s="4">
        <v>1879.48</v>
      </c>
    </row>
    <row r="1010" spans="1:13" x14ac:dyDescent="0.25">
      <c r="A1010" s="2">
        <v>2</v>
      </c>
      <c r="B1010" s="2">
        <v>43110</v>
      </c>
      <c r="C1010" s="2">
        <v>2269902</v>
      </c>
      <c r="D1010" s="2" t="str">
        <f t="shared" si="15"/>
        <v>2431102269902</v>
      </c>
      <c r="E1010" s="2" t="s">
        <v>151</v>
      </c>
      <c r="F1010" s="4">
        <v>2000</v>
      </c>
      <c r="G1010" s="4">
        <v>0</v>
      </c>
      <c r="H1010" s="4">
        <v>2000</v>
      </c>
      <c r="I1010" s="4">
        <v>1171.3599999999999</v>
      </c>
      <c r="J1010" s="4">
        <v>1171.3599999999999</v>
      </c>
      <c r="K1010" s="4">
        <v>1171.3599999999999</v>
      </c>
      <c r="L1010" s="4">
        <v>0</v>
      </c>
      <c r="M1010" s="4">
        <v>828.64</v>
      </c>
    </row>
    <row r="1011" spans="1:13" x14ac:dyDescent="0.25">
      <c r="A1011" s="2">
        <v>2</v>
      </c>
      <c r="B1011" s="2">
        <v>43110</v>
      </c>
      <c r="C1011" s="2">
        <v>2270101</v>
      </c>
      <c r="D1011" s="2" t="str">
        <f t="shared" si="15"/>
        <v>2431102270101</v>
      </c>
      <c r="E1011" s="2" t="s">
        <v>66</v>
      </c>
      <c r="F1011" s="4">
        <v>1500</v>
      </c>
      <c r="G1011" s="4">
        <v>-1500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</row>
    <row r="1012" spans="1:13" x14ac:dyDescent="0.25">
      <c r="A1012" s="2">
        <v>2</v>
      </c>
      <c r="B1012" s="2">
        <v>43110</v>
      </c>
      <c r="C1012" s="2">
        <v>2279900</v>
      </c>
      <c r="D1012" s="2" t="str">
        <f t="shared" si="15"/>
        <v>2431102279900</v>
      </c>
      <c r="E1012" s="2" t="s">
        <v>68</v>
      </c>
      <c r="F1012" s="4">
        <v>1000</v>
      </c>
      <c r="G1012" s="4">
        <v>0</v>
      </c>
      <c r="H1012" s="4">
        <v>1000</v>
      </c>
      <c r="I1012" s="4">
        <v>0</v>
      </c>
      <c r="J1012" s="4">
        <v>0</v>
      </c>
      <c r="K1012" s="4">
        <v>0</v>
      </c>
      <c r="L1012" s="4">
        <v>0</v>
      </c>
      <c r="M1012" s="4">
        <v>1000</v>
      </c>
    </row>
    <row r="1013" spans="1:13" x14ac:dyDescent="0.25">
      <c r="A1013" s="2">
        <v>2</v>
      </c>
      <c r="B1013" s="2">
        <v>43111</v>
      </c>
      <c r="C1013" s="2">
        <v>2020002</v>
      </c>
      <c r="D1013" s="2" t="str">
        <f t="shared" si="15"/>
        <v>2431112020002</v>
      </c>
      <c r="E1013" s="2" t="s">
        <v>139</v>
      </c>
      <c r="F1013" s="4">
        <v>6360</v>
      </c>
      <c r="G1013" s="4">
        <v>0</v>
      </c>
      <c r="H1013" s="4">
        <v>6360</v>
      </c>
      <c r="I1013" s="4">
        <v>6310</v>
      </c>
      <c r="J1013" s="4">
        <v>6310</v>
      </c>
      <c r="K1013" s="4">
        <v>6310</v>
      </c>
      <c r="L1013" s="4">
        <v>0</v>
      </c>
      <c r="M1013" s="4">
        <v>50</v>
      </c>
    </row>
    <row r="1014" spans="1:13" x14ac:dyDescent="0.25">
      <c r="A1014" s="2">
        <v>2</v>
      </c>
      <c r="B1014" s="2">
        <v>43111</v>
      </c>
      <c r="C1014" s="2">
        <v>2030001</v>
      </c>
      <c r="D1014" s="2" t="str">
        <f t="shared" si="15"/>
        <v>2431112030001</v>
      </c>
      <c r="E1014" s="2" t="s">
        <v>149</v>
      </c>
      <c r="F1014" s="4">
        <v>18500</v>
      </c>
      <c r="G1014" s="4">
        <v>0</v>
      </c>
      <c r="H1014" s="4">
        <v>18500</v>
      </c>
      <c r="I1014" s="4">
        <v>15164.14</v>
      </c>
      <c r="J1014" s="4">
        <v>13337.14</v>
      </c>
      <c r="K1014" s="4">
        <v>13337.14</v>
      </c>
      <c r="L1014" s="4">
        <v>0</v>
      </c>
      <c r="M1014" s="4">
        <v>5162.8599999999997</v>
      </c>
    </row>
    <row r="1015" spans="1:13" x14ac:dyDescent="0.25">
      <c r="A1015" s="2">
        <v>2</v>
      </c>
      <c r="B1015" s="2">
        <v>43111</v>
      </c>
      <c r="C1015" s="2">
        <v>2211001</v>
      </c>
      <c r="D1015" s="2" t="str">
        <f t="shared" si="15"/>
        <v>2431112211001</v>
      </c>
      <c r="E1015" s="2" t="s">
        <v>76</v>
      </c>
      <c r="F1015" s="4">
        <v>900</v>
      </c>
      <c r="G1015" s="4">
        <v>0</v>
      </c>
      <c r="H1015" s="4">
        <v>900</v>
      </c>
      <c r="I1015" s="4">
        <v>1003.5</v>
      </c>
      <c r="J1015" s="4">
        <v>1003.5</v>
      </c>
      <c r="K1015" s="4">
        <v>1003.5</v>
      </c>
      <c r="L1015" s="4">
        <v>0</v>
      </c>
      <c r="M1015" s="4">
        <v>-103.5</v>
      </c>
    </row>
    <row r="1016" spans="1:13" x14ac:dyDescent="0.25">
      <c r="A1016" s="2">
        <v>2</v>
      </c>
      <c r="B1016" s="2">
        <v>43111</v>
      </c>
      <c r="C1016" s="2">
        <v>2219900</v>
      </c>
      <c r="D1016" s="2" t="str">
        <f t="shared" si="15"/>
        <v>2431112219900</v>
      </c>
      <c r="E1016" s="2" t="s">
        <v>152</v>
      </c>
      <c r="F1016" s="4">
        <v>3700</v>
      </c>
      <c r="G1016" s="4">
        <v>0</v>
      </c>
      <c r="H1016" s="4">
        <v>3700</v>
      </c>
      <c r="I1016" s="4">
        <v>3157.35</v>
      </c>
      <c r="J1016" s="4">
        <v>3157.35</v>
      </c>
      <c r="K1016" s="4">
        <v>3157.35</v>
      </c>
      <c r="L1016" s="4">
        <v>0</v>
      </c>
      <c r="M1016" s="4">
        <v>542.65</v>
      </c>
    </row>
    <row r="1017" spans="1:13" x14ac:dyDescent="0.25">
      <c r="A1017" s="2">
        <v>2</v>
      </c>
      <c r="B1017" s="2">
        <v>43111</v>
      </c>
      <c r="C1017" s="2">
        <v>2260101</v>
      </c>
      <c r="D1017" s="2" t="str">
        <f t="shared" si="15"/>
        <v>2431112260101</v>
      </c>
      <c r="E1017" s="2" t="s">
        <v>61</v>
      </c>
      <c r="F1017" s="4">
        <v>600</v>
      </c>
      <c r="G1017" s="4">
        <v>0</v>
      </c>
      <c r="H1017" s="4">
        <v>600</v>
      </c>
      <c r="I1017" s="4">
        <v>567.36</v>
      </c>
      <c r="J1017" s="4">
        <v>567.36</v>
      </c>
      <c r="K1017" s="4">
        <v>567.36</v>
      </c>
      <c r="L1017" s="4">
        <v>0</v>
      </c>
      <c r="M1017" s="4">
        <v>32.64</v>
      </c>
    </row>
    <row r="1018" spans="1:13" x14ac:dyDescent="0.25">
      <c r="A1018" s="2">
        <v>2</v>
      </c>
      <c r="B1018" s="2">
        <v>43111</v>
      </c>
      <c r="C1018" s="2">
        <v>2260201</v>
      </c>
      <c r="D1018" s="2" t="str">
        <f t="shared" si="15"/>
        <v>2431112260201</v>
      </c>
      <c r="E1018" s="2" t="s">
        <v>62</v>
      </c>
      <c r="F1018" s="4">
        <v>4000</v>
      </c>
      <c r="G1018" s="4">
        <v>618</v>
      </c>
      <c r="H1018" s="4">
        <v>4618</v>
      </c>
      <c r="I1018" s="4">
        <v>6326.03</v>
      </c>
      <c r="J1018" s="4">
        <v>5708.03</v>
      </c>
      <c r="K1018" s="4">
        <v>5708.03</v>
      </c>
      <c r="L1018" s="4">
        <v>0</v>
      </c>
      <c r="M1018" s="4">
        <v>-1090.03</v>
      </c>
    </row>
    <row r="1019" spans="1:13" x14ac:dyDescent="0.25">
      <c r="A1019" s="2">
        <v>2</v>
      </c>
      <c r="B1019" s="2">
        <v>43111</v>
      </c>
      <c r="C1019" s="2">
        <v>2269900</v>
      </c>
      <c r="D1019" s="2" t="str">
        <f t="shared" si="15"/>
        <v>2431112269900</v>
      </c>
      <c r="E1019" s="2" t="s">
        <v>65</v>
      </c>
      <c r="F1019" s="4">
        <v>1200</v>
      </c>
      <c r="G1019" s="4">
        <v>0</v>
      </c>
      <c r="H1019" s="4">
        <v>1200</v>
      </c>
      <c r="I1019" s="4">
        <v>99.3</v>
      </c>
      <c r="J1019" s="4">
        <v>99.3</v>
      </c>
      <c r="K1019" s="4">
        <v>99.3</v>
      </c>
      <c r="L1019" s="4">
        <v>0</v>
      </c>
      <c r="M1019" s="4">
        <v>1100.7</v>
      </c>
    </row>
    <row r="1020" spans="1:13" x14ac:dyDescent="0.25">
      <c r="A1020" s="2">
        <v>2</v>
      </c>
      <c r="B1020" s="2">
        <v>43111</v>
      </c>
      <c r="C1020" s="2">
        <v>2269902</v>
      </c>
      <c r="D1020" s="2" t="str">
        <f t="shared" si="15"/>
        <v>2431112269902</v>
      </c>
      <c r="E1020" s="2" t="s">
        <v>151</v>
      </c>
      <c r="F1020" s="4">
        <v>2000</v>
      </c>
      <c r="G1020" s="4">
        <v>5700</v>
      </c>
      <c r="H1020" s="4">
        <v>7700</v>
      </c>
      <c r="I1020" s="4">
        <v>5705.2</v>
      </c>
      <c r="J1020" s="4">
        <v>5705.2</v>
      </c>
      <c r="K1020" s="4">
        <v>5705.2</v>
      </c>
      <c r="L1020" s="4">
        <v>0</v>
      </c>
      <c r="M1020" s="4">
        <v>1994.8</v>
      </c>
    </row>
    <row r="1021" spans="1:13" x14ac:dyDescent="0.25">
      <c r="A1021" s="2">
        <v>2</v>
      </c>
      <c r="B1021" s="2">
        <v>43111</v>
      </c>
      <c r="C1021" s="2">
        <v>2270101</v>
      </c>
      <c r="D1021" s="2" t="str">
        <f t="shared" si="15"/>
        <v>2431112270101</v>
      </c>
      <c r="E1021" s="2" t="s">
        <v>66</v>
      </c>
      <c r="F1021" s="4">
        <v>3200</v>
      </c>
      <c r="G1021" s="4">
        <v>-3200</v>
      </c>
      <c r="H1021" s="4">
        <v>0</v>
      </c>
      <c r="I1021" s="4">
        <v>1743.75</v>
      </c>
      <c r="J1021" s="4">
        <v>1743.75</v>
      </c>
      <c r="K1021" s="4">
        <v>1743.75</v>
      </c>
      <c r="L1021" s="4">
        <v>0</v>
      </c>
      <c r="M1021" s="4">
        <v>-1743.75</v>
      </c>
    </row>
    <row r="1022" spans="1:13" x14ac:dyDescent="0.25">
      <c r="A1022" s="2">
        <v>2</v>
      </c>
      <c r="B1022" s="2">
        <v>43111</v>
      </c>
      <c r="C1022" s="2">
        <v>2279900</v>
      </c>
      <c r="D1022" s="2" t="str">
        <f t="shared" si="15"/>
        <v>2431112279900</v>
      </c>
      <c r="E1022" s="2" t="s">
        <v>68</v>
      </c>
      <c r="F1022" s="4">
        <v>1000</v>
      </c>
      <c r="G1022" s="4">
        <v>0</v>
      </c>
      <c r="H1022" s="4">
        <v>1000</v>
      </c>
      <c r="I1022" s="4">
        <v>488</v>
      </c>
      <c r="J1022" s="4">
        <v>488</v>
      </c>
      <c r="K1022" s="4">
        <v>488</v>
      </c>
      <c r="L1022" s="4">
        <v>0</v>
      </c>
      <c r="M1022" s="4">
        <v>512</v>
      </c>
    </row>
    <row r="1023" spans="1:13" x14ac:dyDescent="0.25">
      <c r="A1023" s="2">
        <v>2</v>
      </c>
      <c r="B1023" s="2">
        <v>43112</v>
      </c>
      <c r="C1023" s="2">
        <v>2020002</v>
      </c>
      <c r="D1023" s="2" t="str">
        <f t="shared" si="15"/>
        <v>2431122020002</v>
      </c>
      <c r="E1023" s="2" t="s">
        <v>139</v>
      </c>
      <c r="F1023" s="4">
        <v>5400</v>
      </c>
      <c r="G1023" s="4">
        <v>0</v>
      </c>
      <c r="H1023" s="4">
        <v>5400</v>
      </c>
      <c r="I1023" s="4">
        <v>5350</v>
      </c>
      <c r="J1023" s="4">
        <v>5350</v>
      </c>
      <c r="K1023" s="4">
        <v>5350</v>
      </c>
      <c r="L1023" s="4">
        <v>0</v>
      </c>
      <c r="M1023" s="4">
        <v>50</v>
      </c>
    </row>
    <row r="1024" spans="1:13" x14ac:dyDescent="0.25">
      <c r="A1024" s="2">
        <v>2</v>
      </c>
      <c r="B1024" s="2">
        <v>43112</v>
      </c>
      <c r="C1024" s="2">
        <v>2030001</v>
      </c>
      <c r="D1024" s="2" t="str">
        <f t="shared" si="15"/>
        <v>2431122030001</v>
      </c>
      <c r="E1024" s="2" t="s">
        <v>149</v>
      </c>
      <c r="F1024" s="4">
        <v>9305</v>
      </c>
      <c r="G1024" s="4">
        <v>0</v>
      </c>
      <c r="H1024" s="4">
        <v>9305</v>
      </c>
      <c r="I1024" s="4">
        <v>9299.68</v>
      </c>
      <c r="J1024" s="4">
        <v>9299.68</v>
      </c>
      <c r="K1024" s="4">
        <v>9299.68</v>
      </c>
      <c r="L1024" s="4">
        <v>0</v>
      </c>
      <c r="M1024" s="4">
        <v>5.32</v>
      </c>
    </row>
    <row r="1025" spans="1:13" x14ac:dyDescent="0.25">
      <c r="A1025" s="2">
        <v>2</v>
      </c>
      <c r="B1025" s="2">
        <v>43112</v>
      </c>
      <c r="C1025" s="2">
        <v>2211001</v>
      </c>
      <c r="D1025" s="2" t="str">
        <f t="shared" si="15"/>
        <v>2431122211001</v>
      </c>
      <c r="E1025" s="2" t="s">
        <v>76</v>
      </c>
      <c r="F1025" s="4">
        <v>400</v>
      </c>
      <c r="G1025" s="4">
        <v>0</v>
      </c>
      <c r="H1025" s="4">
        <v>400</v>
      </c>
      <c r="I1025" s="4">
        <v>0</v>
      </c>
      <c r="J1025" s="4">
        <v>0</v>
      </c>
      <c r="K1025" s="4">
        <v>0</v>
      </c>
      <c r="L1025" s="4">
        <v>0</v>
      </c>
      <c r="M1025" s="4">
        <v>400</v>
      </c>
    </row>
    <row r="1026" spans="1:13" x14ac:dyDescent="0.25">
      <c r="A1026" s="2">
        <v>2</v>
      </c>
      <c r="B1026" s="2">
        <v>43112</v>
      </c>
      <c r="C1026" s="2">
        <v>2219900</v>
      </c>
      <c r="D1026" s="2" t="str">
        <f t="shared" si="15"/>
        <v>2431122219900</v>
      </c>
      <c r="E1026" s="2" t="s">
        <v>152</v>
      </c>
      <c r="F1026" s="4">
        <v>1600</v>
      </c>
      <c r="G1026" s="4">
        <v>0</v>
      </c>
      <c r="H1026" s="4">
        <v>1600</v>
      </c>
      <c r="I1026" s="4">
        <v>2454.13</v>
      </c>
      <c r="J1026" s="4">
        <v>2454.13</v>
      </c>
      <c r="K1026" s="4">
        <v>2454.13</v>
      </c>
      <c r="L1026" s="4">
        <v>0</v>
      </c>
      <c r="M1026" s="4">
        <v>-854.13</v>
      </c>
    </row>
    <row r="1027" spans="1:13" x14ac:dyDescent="0.25">
      <c r="A1027" s="2">
        <v>2</v>
      </c>
      <c r="B1027" s="2">
        <v>43112</v>
      </c>
      <c r="C1027" s="2">
        <v>2260101</v>
      </c>
      <c r="D1027" s="2" t="str">
        <f t="shared" ref="D1027:D1090" si="16">_xlfn.CONCAT(A1027,B1027,C1027)</f>
        <v>2431122260101</v>
      </c>
      <c r="E1027" s="2" t="s">
        <v>61</v>
      </c>
      <c r="F1027" s="4">
        <v>700</v>
      </c>
      <c r="G1027" s="4">
        <v>0</v>
      </c>
      <c r="H1027" s="4">
        <v>700</v>
      </c>
      <c r="I1027" s="4">
        <v>473.86</v>
      </c>
      <c r="J1027" s="4">
        <v>473.86</v>
      </c>
      <c r="K1027" s="4">
        <v>473.86</v>
      </c>
      <c r="L1027" s="4">
        <v>0</v>
      </c>
      <c r="M1027" s="4">
        <v>226.14</v>
      </c>
    </row>
    <row r="1028" spans="1:13" x14ac:dyDescent="0.25">
      <c r="A1028" s="2">
        <v>2</v>
      </c>
      <c r="B1028" s="2">
        <v>43112</v>
      </c>
      <c r="C1028" s="2">
        <v>2260201</v>
      </c>
      <c r="D1028" s="2" t="str">
        <f t="shared" si="16"/>
        <v>2431122260201</v>
      </c>
      <c r="E1028" s="2" t="s">
        <v>62</v>
      </c>
      <c r="F1028" s="4">
        <v>5000</v>
      </c>
      <c r="G1028" s="4">
        <v>0</v>
      </c>
      <c r="H1028" s="4">
        <v>5000</v>
      </c>
      <c r="I1028" s="4">
        <v>4809.13</v>
      </c>
      <c r="J1028" s="4">
        <v>4809.13</v>
      </c>
      <c r="K1028" s="4">
        <v>4809.13</v>
      </c>
      <c r="L1028" s="4">
        <v>0</v>
      </c>
      <c r="M1028" s="4">
        <v>190.87</v>
      </c>
    </row>
    <row r="1029" spans="1:13" x14ac:dyDescent="0.25">
      <c r="A1029" s="2">
        <v>2</v>
      </c>
      <c r="B1029" s="2">
        <v>43112</v>
      </c>
      <c r="C1029" s="2">
        <v>2269900</v>
      </c>
      <c r="D1029" s="2" t="str">
        <f t="shared" si="16"/>
        <v>2431122269900</v>
      </c>
      <c r="E1029" s="2" t="s">
        <v>153</v>
      </c>
      <c r="F1029" s="4">
        <v>0</v>
      </c>
      <c r="G1029" s="4">
        <v>0</v>
      </c>
      <c r="H1029" s="4">
        <v>0</v>
      </c>
      <c r="I1029" s="4">
        <v>113.46</v>
      </c>
      <c r="J1029" s="4">
        <v>113.46</v>
      </c>
      <c r="K1029" s="4">
        <v>113.46</v>
      </c>
      <c r="L1029" s="4">
        <v>0</v>
      </c>
      <c r="M1029" s="4">
        <v>-113.46</v>
      </c>
    </row>
    <row r="1030" spans="1:13" x14ac:dyDescent="0.25">
      <c r="A1030" s="2">
        <v>2</v>
      </c>
      <c r="B1030" s="2">
        <v>43112</v>
      </c>
      <c r="C1030" s="2">
        <v>2269902</v>
      </c>
      <c r="D1030" s="2" t="str">
        <f t="shared" si="16"/>
        <v>2431122269902</v>
      </c>
      <c r="E1030" s="2" t="s">
        <v>151</v>
      </c>
      <c r="F1030" s="4">
        <v>5000</v>
      </c>
      <c r="G1030" s="4">
        <v>0</v>
      </c>
      <c r="H1030" s="4">
        <v>5000</v>
      </c>
      <c r="I1030" s="4">
        <v>6006.4</v>
      </c>
      <c r="J1030" s="4">
        <v>6006.4</v>
      </c>
      <c r="K1030" s="4">
        <v>6006.4</v>
      </c>
      <c r="L1030" s="4">
        <v>0</v>
      </c>
      <c r="M1030" s="4">
        <v>-1006.4</v>
      </c>
    </row>
    <row r="1031" spans="1:13" x14ac:dyDescent="0.25">
      <c r="A1031" s="2">
        <v>2</v>
      </c>
      <c r="B1031" s="2">
        <v>43112</v>
      </c>
      <c r="C1031" s="2">
        <v>2270101</v>
      </c>
      <c r="D1031" s="2" t="str">
        <f t="shared" si="16"/>
        <v>2431122270101</v>
      </c>
      <c r="E1031" s="2" t="s">
        <v>66</v>
      </c>
      <c r="F1031" s="4">
        <v>3200</v>
      </c>
      <c r="G1031" s="4">
        <v>0</v>
      </c>
      <c r="H1031" s="4">
        <v>3200</v>
      </c>
      <c r="I1031" s="4">
        <v>1237.5</v>
      </c>
      <c r="J1031" s="4">
        <v>1237.5</v>
      </c>
      <c r="K1031" s="4">
        <v>1237.5</v>
      </c>
      <c r="L1031" s="4">
        <v>0</v>
      </c>
      <c r="M1031" s="4">
        <v>1962.5</v>
      </c>
    </row>
    <row r="1032" spans="1:13" x14ac:dyDescent="0.25">
      <c r="A1032" s="2">
        <v>2</v>
      </c>
      <c r="B1032" s="2">
        <v>43112</v>
      </c>
      <c r="C1032" s="2">
        <v>2279900</v>
      </c>
      <c r="D1032" s="2" t="str">
        <f t="shared" si="16"/>
        <v>2431122279900</v>
      </c>
      <c r="E1032" s="2" t="s">
        <v>68</v>
      </c>
      <c r="F1032" s="4">
        <v>1000</v>
      </c>
      <c r="G1032" s="4">
        <v>0</v>
      </c>
      <c r="H1032" s="4">
        <v>1000</v>
      </c>
      <c r="I1032" s="4">
        <v>0</v>
      </c>
      <c r="J1032" s="4">
        <v>0</v>
      </c>
      <c r="K1032" s="4">
        <v>0</v>
      </c>
      <c r="L1032" s="4">
        <v>0</v>
      </c>
      <c r="M1032" s="4">
        <v>1000</v>
      </c>
    </row>
    <row r="1033" spans="1:13" x14ac:dyDescent="0.25">
      <c r="A1033" s="2">
        <v>2</v>
      </c>
      <c r="B1033" s="2">
        <v>43113</v>
      </c>
      <c r="C1033" s="2">
        <v>2260201</v>
      </c>
      <c r="D1033" s="2" t="str">
        <f t="shared" si="16"/>
        <v>2431132260201</v>
      </c>
      <c r="E1033" s="2" t="s">
        <v>62</v>
      </c>
      <c r="F1033" s="4">
        <v>700</v>
      </c>
      <c r="G1033" s="4">
        <v>0</v>
      </c>
      <c r="H1033" s="4">
        <v>700</v>
      </c>
      <c r="I1033" s="4">
        <v>0</v>
      </c>
      <c r="J1033" s="4">
        <v>0</v>
      </c>
      <c r="K1033" s="4">
        <v>0</v>
      </c>
      <c r="L1033" s="4">
        <v>0</v>
      </c>
      <c r="M1033" s="4">
        <v>700</v>
      </c>
    </row>
    <row r="1034" spans="1:13" x14ac:dyDescent="0.25">
      <c r="A1034" s="2">
        <v>2</v>
      </c>
      <c r="B1034" s="2">
        <v>43113</v>
      </c>
      <c r="C1034" s="2">
        <v>2269900</v>
      </c>
      <c r="D1034" s="2" t="str">
        <f t="shared" si="16"/>
        <v>2431132269900</v>
      </c>
      <c r="E1034" s="2" t="s">
        <v>65</v>
      </c>
      <c r="F1034" s="4">
        <v>5000</v>
      </c>
      <c r="G1034" s="4">
        <v>0</v>
      </c>
      <c r="H1034" s="4">
        <v>5000</v>
      </c>
      <c r="I1034" s="4">
        <v>423.5</v>
      </c>
      <c r="J1034" s="4">
        <v>237.87</v>
      </c>
      <c r="K1034" s="4">
        <v>237.87</v>
      </c>
      <c r="L1034" s="4">
        <v>0</v>
      </c>
      <c r="M1034" s="4">
        <v>4762.13</v>
      </c>
    </row>
    <row r="1035" spans="1:13" x14ac:dyDescent="0.25">
      <c r="A1035" s="2">
        <v>2</v>
      </c>
      <c r="B1035" s="2">
        <v>43113</v>
      </c>
      <c r="C1035" s="2">
        <v>2269905</v>
      </c>
      <c r="D1035" s="2" t="str">
        <f t="shared" si="16"/>
        <v>2431132269905</v>
      </c>
      <c r="E1035" s="2" t="s">
        <v>154</v>
      </c>
      <c r="F1035" s="4">
        <v>2000</v>
      </c>
      <c r="G1035" s="4">
        <v>0</v>
      </c>
      <c r="H1035" s="4">
        <v>2000</v>
      </c>
      <c r="I1035" s="4">
        <v>0</v>
      </c>
      <c r="J1035" s="4">
        <v>0</v>
      </c>
      <c r="K1035" s="4">
        <v>0</v>
      </c>
      <c r="L1035" s="4">
        <v>0</v>
      </c>
      <c r="M1035" s="4">
        <v>2000</v>
      </c>
    </row>
    <row r="1036" spans="1:13" x14ac:dyDescent="0.25">
      <c r="A1036" s="2">
        <v>2</v>
      </c>
      <c r="B1036" s="2">
        <v>43113</v>
      </c>
      <c r="C1036" s="2">
        <v>4800058</v>
      </c>
      <c r="D1036" s="2" t="str">
        <f t="shared" si="16"/>
        <v>2431134800058</v>
      </c>
      <c r="E1036" s="2" t="s">
        <v>155</v>
      </c>
      <c r="F1036" s="4">
        <v>2000</v>
      </c>
      <c r="G1036" s="4">
        <v>0</v>
      </c>
      <c r="H1036" s="4">
        <v>2000</v>
      </c>
      <c r="I1036" s="4">
        <v>2000</v>
      </c>
      <c r="J1036" s="4">
        <v>2000</v>
      </c>
      <c r="K1036" s="4">
        <v>2000</v>
      </c>
      <c r="L1036" s="4">
        <v>0</v>
      </c>
      <c r="M1036" s="4">
        <v>0</v>
      </c>
    </row>
    <row r="1037" spans="1:13" x14ac:dyDescent="0.25">
      <c r="A1037" s="2">
        <v>2</v>
      </c>
      <c r="B1037" s="2">
        <v>43113</v>
      </c>
      <c r="C1037" s="2">
        <v>4800141</v>
      </c>
      <c r="D1037" s="2" t="str">
        <f t="shared" si="16"/>
        <v>2431134800141</v>
      </c>
      <c r="E1037" s="2" t="s">
        <v>156</v>
      </c>
      <c r="F1037" s="4">
        <v>10000</v>
      </c>
      <c r="G1037" s="4">
        <v>0</v>
      </c>
      <c r="H1037" s="4">
        <v>10000</v>
      </c>
      <c r="I1037" s="4">
        <v>10000</v>
      </c>
      <c r="J1037" s="4">
        <v>9908.52</v>
      </c>
      <c r="K1037" s="4">
        <v>9908.52</v>
      </c>
      <c r="L1037" s="4">
        <v>0</v>
      </c>
      <c r="M1037" s="4">
        <v>91.48</v>
      </c>
    </row>
    <row r="1038" spans="1:13" x14ac:dyDescent="0.25">
      <c r="A1038" s="2">
        <v>2</v>
      </c>
      <c r="B1038" s="2">
        <v>43114</v>
      </c>
      <c r="C1038" s="2">
        <v>2030001</v>
      </c>
      <c r="D1038" s="2" t="str">
        <f t="shared" si="16"/>
        <v>2431142030001</v>
      </c>
      <c r="E1038" s="2" t="s">
        <v>149</v>
      </c>
      <c r="F1038" s="4">
        <v>4500</v>
      </c>
      <c r="G1038" s="4">
        <v>0</v>
      </c>
      <c r="H1038" s="4">
        <v>4500</v>
      </c>
      <c r="I1038" s="4">
        <v>2820</v>
      </c>
      <c r="J1038" s="4">
        <v>2820</v>
      </c>
      <c r="K1038" s="4">
        <v>2820</v>
      </c>
      <c r="L1038" s="4">
        <v>0</v>
      </c>
      <c r="M1038" s="4">
        <v>1680</v>
      </c>
    </row>
    <row r="1039" spans="1:13" x14ac:dyDescent="0.25">
      <c r="A1039" s="2">
        <v>2</v>
      </c>
      <c r="B1039" s="2">
        <v>43114</v>
      </c>
      <c r="C1039" s="2">
        <v>2211001</v>
      </c>
      <c r="D1039" s="2" t="str">
        <f t="shared" si="16"/>
        <v>2431142211001</v>
      </c>
      <c r="E1039" s="2" t="s">
        <v>76</v>
      </c>
      <c r="F1039" s="4">
        <v>170</v>
      </c>
      <c r="G1039" s="4">
        <v>0</v>
      </c>
      <c r="H1039" s="4">
        <v>170</v>
      </c>
      <c r="I1039" s="4">
        <v>0</v>
      </c>
      <c r="J1039" s="4">
        <v>0</v>
      </c>
      <c r="K1039" s="4">
        <v>0</v>
      </c>
      <c r="L1039" s="4">
        <v>0</v>
      </c>
      <c r="M1039" s="4">
        <v>170</v>
      </c>
    </row>
    <row r="1040" spans="1:13" x14ac:dyDescent="0.25">
      <c r="A1040" s="2">
        <v>2</v>
      </c>
      <c r="B1040" s="2">
        <v>43114</v>
      </c>
      <c r="C1040" s="2">
        <v>2219900</v>
      </c>
      <c r="D1040" s="2" t="str">
        <f t="shared" si="16"/>
        <v>2431142219900</v>
      </c>
      <c r="E1040" s="2" t="s">
        <v>152</v>
      </c>
      <c r="F1040" s="4">
        <v>1700</v>
      </c>
      <c r="G1040" s="4">
        <v>0</v>
      </c>
      <c r="H1040" s="4">
        <v>1700</v>
      </c>
      <c r="I1040" s="4">
        <v>2443.91</v>
      </c>
      <c r="J1040" s="4">
        <v>2443.91</v>
      </c>
      <c r="K1040" s="4">
        <v>2443.91</v>
      </c>
      <c r="L1040" s="4">
        <v>0</v>
      </c>
      <c r="M1040" s="4">
        <v>-743.91</v>
      </c>
    </row>
    <row r="1041" spans="1:13" x14ac:dyDescent="0.25">
      <c r="A1041" s="2">
        <v>2</v>
      </c>
      <c r="B1041" s="2">
        <v>43114</v>
      </c>
      <c r="C1041" s="2">
        <v>2260101</v>
      </c>
      <c r="D1041" s="2" t="str">
        <f t="shared" si="16"/>
        <v>2431142260101</v>
      </c>
      <c r="E1041" s="2" t="s">
        <v>61</v>
      </c>
      <c r="F1041" s="4">
        <v>400</v>
      </c>
      <c r="G1041" s="4">
        <v>0</v>
      </c>
      <c r="H1041" s="4">
        <v>400</v>
      </c>
      <c r="I1041" s="4">
        <v>401.21</v>
      </c>
      <c r="J1041" s="4">
        <v>401.21</v>
      </c>
      <c r="K1041" s="4">
        <v>401.21</v>
      </c>
      <c r="L1041" s="4">
        <v>0</v>
      </c>
      <c r="M1041" s="4">
        <v>-1.21</v>
      </c>
    </row>
    <row r="1042" spans="1:13" x14ac:dyDescent="0.25">
      <c r="A1042" s="2">
        <v>2</v>
      </c>
      <c r="B1042" s="2">
        <v>43114</v>
      </c>
      <c r="C1042" s="2">
        <v>2260201</v>
      </c>
      <c r="D1042" s="2" t="str">
        <f t="shared" si="16"/>
        <v>2431142260201</v>
      </c>
      <c r="E1042" s="2" t="s">
        <v>62</v>
      </c>
      <c r="F1042" s="4">
        <v>6500</v>
      </c>
      <c r="G1042" s="4">
        <v>0</v>
      </c>
      <c r="H1042" s="4">
        <v>6500</v>
      </c>
      <c r="I1042" s="4">
        <v>6216.6</v>
      </c>
      <c r="J1042" s="4">
        <v>6216.6</v>
      </c>
      <c r="K1042" s="4">
        <v>6216.6</v>
      </c>
      <c r="L1042" s="4">
        <v>0</v>
      </c>
      <c r="M1042" s="4">
        <v>283.39999999999998</v>
      </c>
    </row>
    <row r="1043" spans="1:13" x14ac:dyDescent="0.25">
      <c r="A1043" s="2">
        <v>2</v>
      </c>
      <c r="B1043" s="2">
        <v>43114</v>
      </c>
      <c r="C1043" s="2">
        <v>2269900</v>
      </c>
      <c r="D1043" s="2" t="str">
        <f t="shared" si="16"/>
        <v>2431142269900</v>
      </c>
      <c r="E1043" s="2" t="s">
        <v>65</v>
      </c>
      <c r="F1043" s="4">
        <v>800</v>
      </c>
      <c r="G1043" s="4">
        <v>0</v>
      </c>
      <c r="H1043" s="4">
        <v>800</v>
      </c>
      <c r="I1043" s="4">
        <v>422</v>
      </c>
      <c r="J1043" s="4">
        <v>422</v>
      </c>
      <c r="K1043" s="4">
        <v>422</v>
      </c>
      <c r="L1043" s="4">
        <v>0</v>
      </c>
      <c r="M1043" s="4">
        <v>378</v>
      </c>
    </row>
    <row r="1044" spans="1:13" x14ac:dyDescent="0.25">
      <c r="A1044" s="2">
        <v>2</v>
      </c>
      <c r="B1044" s="2">
        <v>43114</v>
      </c>
      <c r="C1044" s="2">
        <v>2270101</v>
      </c>
      <c r="D1044" s="2" t="str">
        <f t="shared" si="16"/>
        <v>2431142270101</v>
      </c>
      <c r="E1044" s="2" t="s">
        <v>66</v>
      </c>
      <c r="F1044" s="4">
        <v>2600</v>
      </c>
      <c r="G1044" s="4">
        <v>0</v>
      </c>
      <c r="H1044" s="4">
        <v>2600</v>
      </c>
      <c r="I1044" s="4">
        <v>2566.8000000000002</v>
      </c>
      <c r="J1044" s="4">
        <v>2566.8000000000002</v>
      </c>
      <c r="K1044" s="4">
        <v>2566.8000000000002</v>
      </c>
      <c r="L1044" s="4">
        <v>0</v>
      </c>
      <c r="M1044" s="4">
        <v>33.200000000000003</v>
      </c>
    </row>
    <row r="1045" spans="1:13" x14ac:dyDescent="0.25">
      <c r="A1045" s="2">
        <v>2</v>
      </c>
      <c r="B1045" s="2">
        <v>43114</v>
      </c>
      <c r="C1045" s="2">
        <v>2279900</v>
      </c>
      <c r="D1045" s="2" t="str">
        <f t="shared" si="16"/>
        <v>2431142279900</v>
      </c>
      <c r="E1045" s="2" t="s">
        <v>68</v>
      </c>
      <c r="F1045" s="4">
        <v>830</v>
      </c>
      <c r="G1045" s="4">
        <v>0</v>
      </c>
      <c r="H1045" s="4">
        <v>830</v>
      </c>
      <c r="I1045" s="4">
        <v>0</v>
      </c>
      <c r="J1045" s="4">
        <v>0</v>
      </c>
      <c r="K1045" s="4">
        <v>0</v>
      </c>
      <c r="L1045" s="4">
        <v>0</v>
      </c>
      <c r="M1045" s="4">
        <v>830</v>
      </c>
    </row>
    <row r="1046" spans="1:13" x14ac:dyDescent="0.25">
      <c r="A1046" s="2">
        <v>2</v>
      </c>
      <c r="B1046" s="2">
        <v>43114</v>
      </c>
      <c r="C1046" s="2">
        <v>4800103</v>
      </c>
      <c r="D1046" s="2" t="str">
        <f t="shared" si="16"/>
        <v>2431144800103</v>
      </c>
      <c r="E1046" s="2" t="s">
        <v>157</v>
      </c>
      <c r="F1046" s="4">
        <v>2000</v>
      </c>
      <c r="G1046" s="4">
        <v>0</v>
      </c>
      <c r="H1046" s="4">
        <v>2000</v>
      </c>
      <c r="I1046" s="4">
        <v>2000</v>
      </c>
      <c r="J1046" s="4">
        <v>2000</v>
      </c>
      <c r="K1046" s="4">
        <v>2000</v>
      </c>
      <c r="L1046" s="4">
        <v>0</v>
      </c>
      <c r="M1046" s="4">
        <v>0</v>
      </c>
    </row>
    <row r="1047" spans="1:13" x14ac:dyDescent="0.25">
      <c r="A1047" s="2">
        <v>2</v>
      </c>
      <c r="B1047" s="2">
        <v>43301</v>
      </c>
      <c r="C1047" s="2">
        <v>2130001</v>
      </c>
      <c r="D1047" s="2" t="str">
        <f t="shared" si="16"/>
        <v>2433012130001</v>
      </c>
      <c r="E1047" s="2" t="s">
        <v>74</v>
      </c>
      <c r="F1047" s="4">
        <v>2000</v>
      </c>
      <c r="G1047" s="4">
        <v>0</v>
      </c>
      <c r="H1047" s="4">
        <v>2000</v>
      </c>
      <c r="I1047" s="4">
        <v>3780.92</v>
      </c>
      <c r="J1047" s="4">
        <v>3780.92</v>
      </c>
      <c r="K1047" s="4">
        <v>3780.92</v>
      </c>
      <c r="L1047" s="4">
        <v>0</v>
      </c>
      <c r="M1047" s="4">
        <v>-1780.92</v>
      </c>
    </row>
    <row r="1048" spans="1:13" x14ac:dyDescent="0.25">
      <c r="A1048" s="2">
        <v>2</v>
      </c>
      <c r="B1048" s="2">
        <v>43301</v>
      </c>
      <c r="C1048" s="2">
        <v>2200001</v>
      </c>
      <c r="D1048" s="2" t="str">
        <f t="shared" si="16"/>
        <v>2433012200001</v>
      </c>
      <c r="E1048" s="2" t="s">
        <v>37</v>
      </c>
      <c r="F1048" s="4">
        <v>60</v>
      </c>
      <c r="G1048" s="4">
        <v>0</v>
      </c>
      <c r="H1048" s="4">
        <v>60</v>
      </c>
      <c r="I1048" s="4">
        <v>77.69</v>
      </c>
      <c r="J1048" s="4">
        <v>77.69</v>
      </c>
      <c r="K1048" s="4">
        <v>77.69</v>
      </c>
      <c r="L1048" s="4">
        <v>0</v>
      </c>
      <c r="M1048" s="4">
        <v>-17.690000000000001</v>
      </c>
    </row>
    <row r="1049" spans="1:13" x14ac:dyDescent="0.25">
      <c r="A1049" s="2">
        <v>2</v>
      </c>
      <c r="B1049" s="2">
        <v>43301</v>
      </c>
      <c r="C1049" s="2">
        <v>2210501</v>
      </c>
      <c r="D1049" s="2" t="str">
        <f t="shared" si="16"/>
        <v>2433012210501</v>
      </c>
      <c r="E1049" s="2" t="s">
        <v>108</v>
      </c>
      <c r="F1049" s="4">
        <v>100</v>
      </c>
      <c r="G1049" s="4">
        <v>0</v>
      </c>
      <c r="H1049" s="4">
        <v>100</v>
      </c>
      <c r="I1049" s="4">
        <v>0</v>
      </c>
      <c r="J1049" s="4">
        <v>0</v>
      </c>
      <c r="K1049" s="4">
        <v>0</v>
      </c>
      <c r="L1049" s="4">
        <v>0</v>
      </c>
      <c r="M1049" s="4">
        <v>100</v>
      </c>
    </row>
    <row r="1050" spans="1:13" x14ac:dyDescent="0.25">
      <c r="A1050" s="2">
        <v>2</v>
      </c>
      <c r="B1050" s="2">
        <v>43301</v>
      </c>
      <c r="C1050" s="2">
        <v>2260201</v>
      </c>
      <c r="D1050" s="2" t="str">
        <f t="shared" si="16"/>
        <v>2433012260201</v>
      </c>
      <c r="E1050" s="2" t="s">
        <v>158</v>
      </c>
      <c r="F1050" s="4">
        <v>0</v>
      </c>
      <c r="G1050" s="4">
        <v>0</v>
      </c>
      <c r="H1050" s="4">
        <v>0</v>
      </c>
      <c r="I1050" s="4">
        <v>551.07000000000005</v>
      </c>
      <c r="J1050" s="4">
        <v>551.07000000000005</v>
      </c>
      <c r="K1050" s="4">
        <v>551.07000000000005</v>
      </c>
      <c r="L1050" s="4">
        <v>0</v>
      </c>
      <c r="M1050" s="4">
        <v>-551.07000000000005</v>
      </c>
    </row>
    <row r="1051" spans="1:13" x14ac:dyDescent="0.25">
      <c r="A1051" s="2">
        <v>2</v>
      </c>
      <c r="B1051" s="2">
        <v>44110</v>
      </c>
      <c r="C1051" s="2">
        <v>2211001</v>
      </c>
      <c r="D1051" s="2" t="str">
        <f t="shared" si="16"/>
        <v>2441102211001</v>
      </c>
      <c r="E1051" s="2" t="s">
        <v>76</v>
      </c>
      <c r="F1051" s="4">
        <v>95</v>
      </c>
      <c r="G1051" s="4">
        <v>0</v>
      </c>
      <c r="H1051" s="4">
        <v>95</v>
      </c>
      <c r="I1051" s="4">
        <v>0</v>
      </c>
      <c r="J1051" s="4">
        <v>0</v>
      </c>
      <c r="K1051" s="4">
        <v>0</v>
      </c>
      <c r="L1051" s="4">
        <v>0</v>
      </c>
      <c r="M1051" s="4">
        <v>95</v>
      </c>
    </row>
    <row r="1052" spans="1:13" x14ac:dyDescent="0.25">
      <c r="A1052" s="2">
        <v>2</v>
      </c>
      <c r="B1052" s="2">
        <v>44110</v>
      </c>
      <c r="C1052" s="2">
        <v>4670002</v>
      </c>
      <c r="D1052" s="2" t="str">
        <f t="shared" si="16"/>
        <v>2441104670002</v>
      </c>
      <c r="E1052" s="2" t="s">
        <v>159</v>
      </c>
      <c r="F1052" s="4">
        <v>18000</v>
      </c>
      <c r="G1052" s="4">
        <v>14000</v>
      </c>
      <c r="H1052" s="4">
        <v>32000</v>
      </c>
      <c r="I1052" s="4">
        <v>17574.68</v>
      </c>
      <c r="J1052" s="4">
        <v>17574.68</v>
      </c>
      <c r="K1052" s="4">
        <v>17574.68</v>
      </c>
      <c r="L1052" s="4">
        <v>0</v>
      </c>
      <c r="M1052" s="4">
        <v>14425.32</v>
      </c>
    </row>
    <row r="1053" spans="1:13" x14ac:dyDescent="0.25">
      <c r="A1053" s="2">
        <v>2</v>
      </c>
      <c r="B1053" s="2">
        <v>44110</v>
      </c>
      <c r="C1053" s="2">
        <v>4720001</v>
      </c>
      <c r="D1053" s="2" t="str">
        <f t="shared" si="16"/>
        <v>2441104720001</v>
      </c>
      <c r="E1053" s="2" t="s">
        <v>160</v>
      </c>
      <c r="F1053" s="4">
        <v>93000</v>
      </c>
      <c r="G1053" s="4">
        <v>0</v>
      </c>
      <c r="H1053" s="4">
        <v>93000</v>
      </c>
      <c r="I1053" s="4">
        <v>106992.47</v>
      </c>
      <c r="J1053" s="4">
        <v>94688.62</v>
      </c>
      <c r="K1053" s="4">
        <v>94688.62</v>
      </c>
      <c r="L1053" s="4">
        <v>0</v>
      </c>
      <c r="M1053" s="4">
        <v>-1688.62</v>
      </c>
    </row>
    <row r="1054" spans="1:13" x14ac:dyDescent="0.25">
      <c r="A1054" s="2">
        <v>2</v>
      </c>
      <c r="B1054" s="2">
        <v>44200</v>
      </c>
      <c r="C1054" s="2">
        <v>2130001</v>
      </c>
      <c r="D1054" s="2" t="str">
        <f t="shared" si="16"/>
        <v>2442002130001</v>
      </c>
      <c r="E1054" s="2" t="s">
        <v>74</v>
      </c>
      <c r="F1054" s="4">
        <v>500</v>
      </c>
      <c r="G1054" s="4">
        <v>0</v>
      </c>
      <c r="H1054" s="4">
        <v>500</v>
      </c>
      <c r="I1054" s="4">
        <v>0</v>
      </c>
      <c r="J1054" s="4">
        <v>0</v>
      </c>
      <c r="K1054" s="4">
        <v>0</v>
      </c>
      <c r="L1054" s="4">
        <v>0</v>
      </c>
      <c r="M1054" s="4">
        <v>500</v>
      </c>
    </row>
    <row r="1055" spans="1:13" x14ac:dyDescent="0.25">
      <c r="A1055" s="2">
        <v>2</v>
      </c>
      <c r="B1055" s="2">
        <v>44200</v>
      </c>
      <c r="C1055" s="2">
        <v>2211001</v>
      </c>
      <c r="D1055" s="2" t="str">
        <f t="shared" si="16"/>
        <v>2442002211001</v>
      </c>
      <c r="E1055" s="2" t="s">
        <v>76</v>
      </c>
      <c r="F1055" s="4">
        <v>0</v>
      </c>
      <c r="G1055" s="4">
        <v>0</v>
      </c>
      <c r="H1055" s="4">
        <v>0</v>
      </c>
      <c r="I1055" s="4">
        <v>48.72</v>
      </c>
      <c r="J1055" s="4">
        <v>48.72</v>
      </c>
      <c r="K1055" s="4">
        <v>48.72</v>
      </c>
      <c r="L1055" s="4">
        <v>0</v>
      </c>
      <c r="M1055" s="4">
        <v>-48.72</v>
      </c>
    </row>
    <row r="1056" spans="1:13" x14ac:dyDescent="0.25">
      <c r="A1056" s="2">
        <v>2</v>
      </c>
      <c r="B1056" s="2">
        <v>45901</v>
      </c>
      <c r="C1056" s="2">
        <v>2130001</v>
      </c>
      <c r="D1056" s="2" t="str">
        <f t="shared" si="16"/>
        <v>2459012130001</v>
      </c>
      <c r="E1056" s="2" t="s">
        <v>74</v>
      </c>
      <c r="F1056" s="4">
        <v>4500</v>
      </c>
      <c r="G1056" s="4">
        <v>77.92</v>
      </c>
      <c r="H1056" s="4">
        <v>4577.92</v>
      </c>
      <c r="I1056" s="4">
        <v>3712.7</v>
      </c>
      <c r="J1056" s="4">
        <v>3214.81</v>
      </c>
      <c r="K1056" s="4">
        <v>3214.81</v>
      </c>
      <c r="L1056" s="4">
        <v>0</v>
      </c>
      <c r="M1056" s="4">
        <v>1363.11</v>
      </c>
    </row>
    <row r="1057" spans="1:13" x14ac:dyDescent="0.25">
      <c r="A1057" s="2">
        <v>2</v>
      </c>
      <c r="B1057" s="2">
        <v>45901</v>
      </c>
      <c r="C1057" s="2">
        <v>2200001</v>
      </c>
      <c r="D1057" s="2" t="str">
        <f t="shared" si="16"/>
        <v>2459012200001</v>
      </c>
      <c r="E1057" s="2" t="s">
        <v>37</v>
      </c>
      <c r="F1057" s="4">
        <v>200</v>
      </c>
      <c r="G1057" s="4">
        <v>0</v>
      </c>
      <c r="H1057" s="4">
        <v>200</v>
      </c>
      <c r="I1057" s="4">
        <v>337.63</v>
      </c>
      <c r="J1057" s="4">
        <v>337.63</v>
      </c>
      <c r="K1057" s="4">
        <v>337.63</v>
      </c>
      <c r="L1057" s="4">
        <v>0</v>
      </c>
      <c r="M1057" s="4">
        <v>-137.63</v>
      </c>
    </row>
    <row r="1058" spans="1:13" x14ac:dyDescent="0.25">
      <c r="A1058" s="2">
        <v>2</v>
      </c>
      <c r="B1058" s="2">
        <v>45901</v>
      </c>
      <c r="C1058" s="2">
        <v>2260201</v>
      </c>
      <c r="D1058" s="2" t="str">
        <f t="shared" si="16"/>
        <v>2459012260201</v>
      </c>
      <c r="E1058" s="2" t="s">
        <v>62</v>
      </c>
      <c r="F1058" s="4">
        <v>100</v>
      </c>
      <c r="G1058" s="4">
        <v>0</v>
      </c>
      <c r="H1058" s="4">
        <v>100</v>
      </c>
      <c r="I1058" s="4">
        <v>0</v>
      </c>
      <c r="J1058" s="4">
        <v>0</v>
      </c>
      <c r="K1058" s="4">
        <v>0</v>
      </c>
      <c r="L1058" s="4">
        <v>0</v>
      </c>
      <c r="M1058" s="4">
        <v>100</v>
      </c>
    </row>
    <row r="1059" spans="1:13" x14ac:dyDescent="0.25">
      <c r="A1059" s="2">
        <v>3</v>
      </c>
      <c r="B1059" s="2">
        <v>1100</v>
      </c>
      <c r="C1059" s="2">
        <v>3100001</v>
      </c>
      <c r="D1059" s="2" t="str">
        <f t="shared" si="16"/>
        <v>311003100001</v>
      </c>
      <c r="E1059" s="2" t="s">
        <v>161</v>
      </c>
      <c r="F1059" s="4">
        <v>37616.120000000003</v>
      </c>
      <c r="G1059" s="4">
        <v>15000</v>
      </c>
      <c r="H1059" s="4">
        <v>52616.12</v>
      </c>
      <c r="I1059" s="4">
        <v>44183.28</v>
      </c>
      <c r="J1059" s="4">
        <v>44183.28</v>
      </c>
      <c r="K1059" s="4">
        <v>44183.28</v>
      </c>
      <c r="L1059" s="4">
        <v>0</v>
      </c>
      <c r="M1059" s="4">
        <v>8432.84</v>
      </c>
    </row>
    <row r="1060" spans="1:13" x14ac:dyDescent="0.25">
      <c r="A1060" s="2">
        <v>3</v>
      </c>
      <c r="B1060" s="2">
        <v>1100</v>
      </c>
      <c r="C1060" s="2">
        <v>3100002</v>
      </c>
      <c r="D1060" s="2" t="str">
        <f t="shared" si="16"/>
        <v>311003100002</v>
      </c>
      <c r="E1060" s="2" t="s">
        <v>162</v>
      </c>
      <c r="F1060" s="4">
        <v>409.5</v>
      </c>
      <c r="G1060" s="4">
        <v>0</v>
      </c>
      <c r="H1060" s="4">
        <v>409.5</v>
      </c>
      <c r="I1060" s="4">
        <v>465.99</v>
      </c>
      <c r="J1060" s="4">
        <v>465.99</v>
      </c>
      <c r="K1060" s="4">
        <v>465.99</v>
      </c>
      <c r="L1060" s="4">
        <v>0</v>
      </c>
      <c r="M1060" s="4">
        <v>-56.49</v>
      </c>
    </row>
    <row r="1061" spans="1:13" x14ac:dyDescent="0.25">
      <c r="A1061" s="2">
        <v>3</v>
      </c>
      <c r="B1061" s="2">
        <v>1100</v>
      </c>
      <c r="C1061" s="2">
        <v>3100004</v>
      </c>
      <c r="D1061" s="2" t="str">
        <f t="shared" si="16"/>
        <v>311003100004</v>
      </c>
      <c r="E1061" s="2" t="s">
        <v>163</v>
      </c>
      <c r="F1061" s="4">
        <v>5761.98</v>
      </c>
      <c r="G1061" s="4">
        <v>0</v>
      </c>
      <c r="H1061" s="4">
        <v>5761.98</v>
      </c>
      <c r="I1061" s="4">
        <v>6769.03</v>
      </c>
      <c r="J1061" s="4">
        <v>6769.03</v>
      </c>
      <c r="K1061" s="4">
        <v>6769.03</v>
      </c>
      <c r="L1061" s="4">
        <v>0</v>
      </c>
      <c r="M1061" s="4">
        <v>-1007.05</v>
      </c>
    </row>
    <row r="1062" spans="1:13" x14ac:dyDescent="0.25">
      <c r="A1062" s="2">
        <v>3</v>
      </c>
      <c r="B1062" s="2">
        <v>1100</v>
      </c>
      <c r="C1062" s="2">
        <v>3100009</v>
      </c>
      <c r="D1062" s="2" t="str">
        <f t="shared" si="16"/>
        <v>311003100009</v>
      </c>
      <c r="E1062" s="2" t="s">
        <v>164</v>
      </c>
      <c r="F1062" s="4">
        <v>10041.540000000001</v>
      </c>
      <c r="G1062" s="4">
        <v>0</v>
      </c>
      <c r="H1062" s="4">
        <v>10041.540000000001</v>
      </c>
      <c r="I1062" s="4">
        <v>12120.64</v>
      </c>
      <c r="J1062" s="4">
        <v>12120.64</v>
      </c>
      <c r="K1062" s="4">
        <v>12120.64</v>
      </c>
      <c r="L1062" s="4">
        <v>0</v>
      </c>
      <c r="M1062" s="4">
        <v>-2079.1</v>
      </c>
    </row>
    <row r="1063" spans="1:13" x14ac:dyDescent="0.25">
      <c r="A1063" s="2">
        <v>3</v>
      </c>
      <c r="B1063" s="2">
        <v>1100</v>
      </c>
      <c r="C1063" s="2">
        <v>3100010</v>
      </c>
      <c r="D1063" s="2" t="str">
        <f t="shared" si="16"/>
        <v>311003100010</v>
      </c>
      <c r="E1063" s="2" t="s">
        <v>165</v>
      </c>
      <c r="F1063" s="4">
        <v>2406.7199999999998</v>
      </c>
      <c r="G1063" s="4">
        <v>0</v>
      </c>
      <c r="H1063" s="4">
        <v>2406.7199999999998</v>
      </c>
      <c r="I1063" s="4">
        <v>2895.01</v>
      </c>
      <c r="J1063" s="4">
        <v>2895.01</v>
      </c>
      <c r="K1063" s="4">
        <v>2895.01</v>
      </c>
      <c r="L1063" s="4">
        <v>0</v>
      </c>
      <c r="M1063" s="4">
        <v>-488.29</v>
      </c>
    </row>
    <row r="1064" spans="1:13" x14ac:dyDescent="0.25">
      <c r="A1064" s="2">
        <v>3</v>
      </c>
      <c r="B1064" s="2">
        <v>1100</v>
      </c>
      <c r="C1064" s="2">
        <v>3100012</v>
      </c>
      <c r="D1064" s="2" t="str">
        <f t="shared" si="16"/>
        <v>311003100012</v>
      </c>
      <c r="E1064" s="2" t="s">
        <v>166</v>
      </c>
      <c r="F1064" s="4">
        <v>5236.3100000000004</v>
      </c>
      <c r="G1064" s="4">
        <v>0</v>
      </c>
      <c r="H1064" s="4">
        <v>5236.3100000000004</v>
      </c>
      <c r="I1064" s="4">
        <v>5779.53</v>
      </c>
      <c r="J1064" s="4">
        <v>5779.53</v>
      </c>
      <c r="K1064" s="4">
        <v>5779.53</v>
      </c>
      <c r="L1064" s="4">
        <v>0</v>
      </c>
      <c r="M1064" s="4">
        <v>-543.22</v>
      </c>
    </row>
    <row r="1065" spans="1:13" x14ac:dyDescent="0.25">
      <c r="A1065" s="2">
        <v>3</v>
      </c>
      <c r="B1065" s="2">
        <v>1100</v>
      </c>
      <c r="C1065" s="2">
        <v>3100013</v>
      </c>
      <c r="D1065" s="2" t="str">
        <f t="shared" si="16"/>
        <v>311003100013</v>
      </c>
      <c r="E1065" s="2" t="s">
        <v>167</v>
      </c>
      <c r="F1065" s="4">
        <v>13539.77</v>
      </c>
      <c r="G1065" s="4">
        <v>0</v>
      </c>
      <c r="H1065" s="4">
        <v>13539.77</v>
      </c>
      <c r="I1065" s="4">
        <v>0.02</v>
      </c>
      <c r="J1065" s="4">
        <v>0.02</v>
      </c>
      <c r="K1065" s="4">
        <v>0.02</v>
      </c>
      <c r="L1065" s="4">
        <v>0</v>
      </c>
      <c r="M1065" s="4">
        <v>13539.75</v>
      </c>
    </row>
    <row r="1066" spans="1:13" x14ac:dyDescent="0.25">
      <c r="A1066" s="2">
        <v>3</v>
      </c>
      <c r="B1066" s="2">
        <v>1100</v>
      </c>
      <c r="C1066" s="2">
        <v>3100014</v>
      </c>
      <c r="D1066" s="2" t="str">
        <f t="shared" si="16"/>
        <v>311003100014</v>
      </c>
      <c r="E1066" s="2" t="s">
        <v>168</v>
      </c>
      <c r="F1066" s="4">
        <v>0</v>
      </c>
      <c r="G1066" s="4">
        <v>0</v>
      </c>
      <c r="H1066" s="4">
        <v>0</v>
      </c>
      <c r="I1066" s="4">
        <v>6926.5</v>
      </c>
      <c r="J1066" s="4">
        <v>6926.5</v>
      </c>
      <c r="K1066" s="4">
        <v>6926.5</v>
      </c>
      <c r="L1066" s="4">
        <v>0</v>
      </c>
      <c r="M1066" s="4">
        <v>-6926.5</v>
      </c>
    </row>
    <row r="1067" spans="1:13" x14ac:dyDescent="0.25">
      <c r="A1067" s="2">
        <v>3</v>
      </c>
      <c r="B1067" s="2">
        <v>1100</v>
      </c>
      <c r="C1067" s="2">
        <v>3103701</v>
      </c>
      <c r="D1067" s="2" t="str">
        <f t="shared" si="16"/>
        <v>311003103701</v>
      </c>
      <c r="E1067" s="2" t="s">
        <v>169</v>
      </c>
      <c r="F1067" s="4">
        <v>500</v>
      </c>
      <c r="G1067" s="4">
        <v>0</v>
      </c>
      <c r="H1067" s="4">
        <v>500</v>
      </c>
      <c r="I1067" s="4">
        <v>0</v>
      </c>
      <c r="J1067" s="4">
        <v>0</v>
      </c>
      <c r="K1067" s="4">
        <v>0</v>
      </c>
      <c r="L1067" s="4">
        <v>0</v>
      </c>
      <c r="M1067" s="4">
        <v>500</v>
      </c>
    </row>
    <row r="1068" spans="1:13" x14ac:dyDescent="0.25">
      <c r="A1068" s="2">
        <v>3</v>
      </c>
      <c r="B1068" s="2">
        <v>1100</v>
      </c>
      <c r="C1068" s="2">
        <v>3105101</v>
      </c>
      <c r="D1068" s="2" t="str">
        <f t="shared" si="16"/>
        <v>311003105101</v>
      </c>
      <c r="E1068" s="2" t="s">
        <v>170</v>
      </c>
      <c r="F1068" s="4">
        <v>20945.349999999999</v>
      </c>
      <c r="G1068" s="4">
        <v>0</v>
      </c>
      <c r="H1068" s="4">
        <v>20945.349999999999</v>
      </c>
      <c r="I1068" s="4">
        <v>24565.37</v>
      </c>
      <c r="J1068" s="4">
        <v>24565.37</v>
      </c>
      <c r="K1068" s="4">
        <v>24565.37</v>
      </c>
      <c r="L1068" s="4">
        <v>0</v>
      </c>
      <c r="M1068" s="4">
        <v>-3620.02</v>
      </c>
    </row>
    <row r="1069" spans="1:13" x14ac:dyDescent="0.25">
      <c r="A1069" s="2">
        <v>3</v>
      </c>
      <c r="B1069" s="2">
        <v>1100</v>
      </c>
      <c r="C1069" s="2">
        <v>3105901</v>
      </c>
      <c r="D1069" s="2" t="str">
        <f t="shared" si="16"/>
        <v>311003105901</v>
      </c>
      <c r="E1069" s="2" t="s">
        <v>171</v>
      </c>
      <c r="F1069" s="4">
        <v>775.63</v>
      </c>
      <c r="G1069" s="4">
        <v>0</v>
      </c>
      <c r="H1069" s="4">
        <v>775.63</v>
      </c>
      <c r="I1069" s="4">
        <v>834.63</v>
      </c>
      <c r="J1069" s="4">
        <v>834.63</v>
      </c>
      <c r="K1069" s="4">
        <v>834.63</v>
      </c>
      <c r="L1069" s="4">
        <v>0</v>
      </c>
      <c r="M1069" s="4">
        <v>-59</v>
      </c>
    </row>
    <row r="1070" spans="1:13" x14ac:dyDescent="0.25">
      <c r="A1070" s="2">
        <v>3</v>
      </c>
      <c r="B1070" s="2">
        <v>1100</v>
      </c>
      <c r="C1070" s="2">
        <v>3106201</v>
      </c>
      <c r="D1070" s="2" t="str">
        <f t="shared" si="16"/>
        <v>311003106201</v>
      </c>
      <c r="E1070" s="2" t="s">
        <v>172</v>
      </c>
      <c r="F1070" s="4">
        <v>9378.98</v>
      </c>
      <c r="G1070" s="4">
        <v>0</v>
      </c>
      <c r="H1070" s="4">
        <v>9378.98</v>
      </c>
      <c r="I1070" s="4">
        <v>11932.81</v>
      </c>
      <c r="J1070" s="4">
        <v>11932.81</v>
      </c>
      <c r="K1070" s="4">
        <v>11932.81</v>
      </c>
      <c r="L1070" s="4">
        <v>0</v>
      </c>
      <c r="M1070" s="4">
        <v>-2553.83</v>
      </c>
    </row>
    <row r="1071" spans="1:13" x14ac:dyDescent="0.25">
      <c r="A1071" s="2">
        <v>3</v>
      </c>
      <c r="B1071" s="2">
        <v>1100</v>
      </c>
      <c r="C1071" s="2">
        <v>3110001</v>
      </c>
      <c r="D1071" s="2" t="str">
        <f t="shared" si="16"/>
        <v>311003110001</v>
      </c>
      <c r="E1071" s="2" t="s">
        <v>173</v>
      </c>
      <c r="F1071" s="4">
        <v>1000</v>
      </c>
      <c r="G1071" s="4">
        <v>0</v>
      </c>
      <c r="H1071" s="4">
        <v>1000</v>
      </c>
      <c r="I1071" s="4">
        <v>0</v>
      </c>
      <c r="J1071" s="4">
        <v>0</v>
      </c>
      <c r="K1071" s="4">
        <v>0</v>
      </c>
      <c r="L1071" s="4">
        <v>0</v>
      </c>
      <c r="M1071" s="4">
        <v>1000</v>
      </c>
    </row>
    <row r="1072" spans="1:13" x14ac:dyDescent="0.25">
      <c r="A1072" s="2">
        <v>3</v>
      </c>
      <c r="B1072" s="2">
        <v>1102</v>
      </c>
      <c r="C1072" s="2">
        <v>9130001</v>
      </c>
      <c r="D1072" s="2" t="str">
        <f t="shared" si="16"/>
        <v>311029130001</v>
      </c>
      <c r="E1072" s="2" t="s">
        <v>174</v>
      </c>
      <c r="F1072" s="4">
        <v>222662.9</v>
      </c>
      <c r="G1072" s="4">
        <v>0</v>
      </c>
      <c r="H1072" s="4">
        <v>222662.9</v>
      </c>
      <c r="I1072" s="4">
        <v>222662.9</v>
      </c>
      <c r="J1072" s="4">
        <v>222662.9</v>
      </c>
      <c r="K1072" s="4">
        <v>222662.9</v>
      </c>
      <c r="L1072" s="4">
        <v>0</v>
      </c>
      <c r="M1072" s="4">
        <v>0</v>
      </c>
    </row>
    <row r="1073" spans="1:13" x14ac:dyDescent="0.25">
      <c r="A1073" s="2">
        <v>3</v>
      </c>
      <c r="B1073" s="2">
        <v>1102</v>
      </c>
      <c r="C1073" s="2">
        <v>9130002</v>
      </c>
      <c r="D1073" s="2" t="str">
        <f t="shared" si="16"/>
        <v>311029130002</v>
      </c>
      <c r="E1073" s="2" t="s">
        <v>175</v>
      </c>
      <c r="F1073" s="4">
        <v>10000</v>
      </c>
      <c r="G1073" s="4">
        <v>0</v>
      </c>
      <c r="H1073" s="4">
        <v>10000</v>
      </c>
      <c r="I1073" s="4">
        <v>10000</v>
      </c>
      <c r="J1073" s="4">
        <v>10000</v>
      </c>
      <c r="K1073" s="4">
        <v>10000</v>
      </c>
      <c r="L1073" s="4">
        <v>0</v>
      </c>
      <c r="M1073" s="4">
        <v>0</v>
      </c>
    </row>
    <row r="1074" spans="1:13" x14ac:dyDescent="0.25">
      <c r="A1074" s="2">
        <v>3</v>
      </c>
      <c r="B1074" s="2">
        <v>1102</v>
      </c>
      <c r="C1074" s="2">
        <v>9130004</v>
      </c>
      <c r="D1074" s="2" t="str">
        <f t="shared" si="16"/>
        <v>311029130004</v>
      </c>
      <c r="E1074" s="2" t="s">
        <v>176</v>
      </c>
      <c r="F1074" s="4">
        <v>27200</v>
      </c>
      <c r="G1074" s="4">
        <v>0</v>
      </c>
      <c r="H1074" s="4">
        <v>27200</v>
      </c>
      <c r="I1074" s="4">
        <v>27200</v>
      </c>
      <c r="J1074" s="4">
        <v>27200</v>
      </c>
      <c r="K1074" s="4">
        <v>27200</v>
      </c>
      <c r="L1074" s="4">
        <v>0</v>
      </c>
      <c r="M1074" s="4">
        <v>0</v>
      </c>
    </row>
    <row r="1075" spans="1:13" x14ac:dyDescent="0.25">
      <c r="A1075" s="2">
        <v>3</v>
      </c>
      <c r="B1075" s="2">
        <v>1102</v>
      </c>
      <c r="C1075" s="2">
        <v>9130009</v>
      </c>
      <c r="D1075" s="2" t="str">
        <f t="shared" si="16"/>
        <v>311029130009</v>
      </c>
      <c r="E1075" s="2" t="s">
        <v>177</v>
      </c>
      <c r="F1075" s="4">
        <v>12250</v>
      </c>
      <c r="G1075" s="4">
        <v>0</v>
      </c>
      <c r="H1075" s="4">
        <v>12250</v>
      </c>
      <c r="I1075" s="4">
        <v>12250</v>
      </c>
      <c r="J1075" s="4">
        <v>12250</v>
      </c>
      <c r="K1075" s="4">
        <v>12250</v>
      </c>
      <c r="L1075" s="4">
        <v>0</v>
      </c>
      <c r="M1075" s="4">
        <v>0</v>
      </c>
    </row>
    <row r="1076" spans="1:13" x14ac:dyDescent="0.25">
      <c r="A1076" s="2">
        <v>3</v>
      </c>
      <c r="B1076" s="2">
        <v>1102</v>
      </c>
      <c r="C1076" s="2">
        <v>9130010</v>
      </c>
      <c r="D1076" s="2" t="str">
        <f t="shared" si="16"/>
        <v>311029130010</v>
      </c>
      <c r="E1076" s="2" t="s">
        <v>178</v>
      </c>
      <c r="F1076" s="4">
        <v>9887.8799999999992</v>
      </c>
      <c r="G1076" s="4">
        <v>0</v>
      </c>
      <c r="H1076" s="4">
        <v>9887.8799999999992</v>
      </c>
      <c r="I1076" s="4">
        <v>9619.41</v>
      </c>
      <c r="J1076" s="4">
        <v>9619.41</v>
      </c>
      <c r="K1076" s="4">
        <v>9619.41</v>
      </c>
      <c r="L1076" s="4">
        <v>0</v>
      </c>
      <c r="M1076" s="4">
        <v>268.47000000000003</v>
      </c>
    </row>
    <row r="1077" spans="1:13" x14ac:dyDescent="0.25">
      <c r="A1077" s="2">
        <v>3</v>
      </c>
      <c r="B1077" s="2">
        <v>1102</v>
      </c>
      <c r="C1077" s="2">
        <v>9130011</v>
      </c>
      <c r="D1077" s="2" t="str">
        <f t="shared" si="16"/>
        <v>311029130011</v>
      </c>
      <c r="E1077" s="2" t="s">
        <v>179</v>
      </c>
      <c r="F1077" s="4">
        <v>748016.89</v>
      </c>
      <c r="G1077" s="4">
        <v>0</v>
      </c>
      <c r="H1077" s="4">
        <v>748016.89</v>
      </c>
      <c r="I1077" s="4">
        <v>748016.89</v>
      </c>
      <c r="J1077" s="4">
        <v>748016.89</v>
      </c>
      <c r="K1077" s="4">
        <v>748016.89</v>
      </c>
      <c r="L1077" s="4">
        <v>0</v>
      </c>
      <c r="M1077" s="4">
        <v>0</v>
      </c>
    </row>
    <row r="1078" spans="1:13" x14ac:dyDescent="0.25">
      <c r="A1078" s="2">
        <v>3</v>
      </c>
      <c r="B1078" s="2">
        <v>1102</v>
      </c>
      <c r="C1078" s="2">
        <v>9130012</v>
      </c>
      <c r="D1078" s="2" t="str">
        <f t="shared" si="16"/>
        <v>311029130012</v>
      </c>
      <c r="E1078" s="2" t="s">
        <v>180</v>
      </c>
      <c r="F1078" s="4">
        <v>21400</v>
      </c>
      <c r="G1078" s="4">
        <v>0</v>
      </c>
      <c r="H1078" s="4">
        <v>21400</v>
      </c>
      <c r="I1078" s="4">
        <v>21400</v>
      </c>
      <c r="J1078" s="4">
        <v>21400</v>
      </c>
      <c r="K1078" s="4">
        <v>21400</v>
      </c>
      <c r="L1078" s="4">
        <v>0</v>
      </c>
      <c r="M1078" s="4">
        <v>0</v>
      </c>
    </row>
    <row r="1079" spans="1:13" x14ac:dyDescent="0.25">
      <c r="A1079" s="2">
        <v>3</v>
      </c>
      <c r="B1079" s="2">
        <v>1102</v>
      </c>
      <c r="C1079" s="2">
        <v>9130013</v>
      </c>
      <c r="D1079" s="2" t="str">
        <f t="shared" si="16"/>
        <v>311029130013</v>
      </c>
      <c r="E1079" s="2" t="s">
        <v>181</v>
      </c>
      <c r="F1079" s="4">
        <v>58000</v>
      </c>
      <c r="G1079" s="4">
        <v>-15000</v>
      </c>
      <c r="H1079" s="4">
        <v>43000</v>
      </c>
      <c r="I1079" s="4">
        <v>0</v>
      </c>
      <c r="J1079" s="4">
        <v>0</v>
      </c>
      <c r="K1079" s="4">
        <v>0</v>
      </c>
      <c r="L1079" s="4">
        <v>0</v>
      </c>
      <c r="M1079" s="4">
        <v>43000</v>
      </c>
    </row>
    <row r="1080" spans="1:13" x14ac:dyDescent="0.25">
      <c r="A1080" s="2">
        <v>3</v>
      </c>
      <c r="B1080" s="2">
        <v>1102</v>
      </c>
      <c r="C1080" s="2">
        <v>9136101</v>
      </c>
      <c r="D1080" s="2" t="str">
        <f t="shared" si="16"/>
        <v>311029136101</v>
      </c>
      <c r="E1080" s="2" t="s">
        <v>171</v>
      </c>
      <c r="F1080" s="4">
        <v>84827.36</v>
      </c>
      <c r="G1080" s="4">
        <v>0</v>
      </c>
      <c r="H1080" s="4">
        <v>84827.36</v>
      </c>
      <c r="I1080" s="4">
        <v>84826.81</v>
      </c>
      <c r="J1080" s="4">
        <v>84826.81</v>
      </c>
      <c r="K1080" s="4">
        <v>84826.81</v>
      </c>
      <c r="L1080" s="4">
        <v>0</v>
      </c>
      <c r="M1080" s="4">
        <v>0.55000000000000004</v>
      </c>
    </row>
    <row r="1081" spans="1:13" x14ac:dyDescent="0.25">
      <c r="A1081" s="2">
        <v>3</v>
      </c>
      <c r="B1081" s="2">
        <v>1102</v>
      </c>
      <c r="C1081" s="2">
        <v>9136401</v>
      </c>
      <c r="D1081" s="2" t="str">
        <f t="shared" si="16"/>
        <v>311029136401</v>
      </c>
      <c r="E1081" s="2" t="s">
        <v>172</v>
      </c>
      <c r="F1081" s="4">
        <v>77922.740000000005</v>
      </c>
      <c r="G1081" s="4">
        <v>0</v>
      </c>
      <c r="H1081" s="4">
        <v>77922.740000000005</v>
      </c>
      <c r="I1081" s="4">
        <v>76854.11</v>
      </c>
      <c r="J1081" s="4">
        <v>76854.11</v>
      </c>
      <c r="K1081" s="4">
        <v>76854.11</v>
      </c>
      <c r="L1081" s="4">
        <v>0</v>
      </c>
      <c r="M1081" s="4">
        <v>1068.6300000000001</v>
      </c>
    </row>
    <row r="1082" spans="1:13" x14ac:dyDescent="0.25">
      <c r="A1082" s="2">
        <v>3</v>
      </c>
      <c r="B1082" s="2">
        <v>1102</v>
      </c>
      <c r="C1082" s="2">
        <v>9136801</v>
      </c>
      <c r="D1082" s="2" t="str">
        <f t="shared" si="16"/>
        <v>311029136801</v>
      </c>
      <c r="E1082" s="2" t="s">
        <v>182</v>
      </c>
      <c r="F1082" s="4">
        <v>333934.8</v>
      </c>
      <c r="G1082" s="4">
        <v>0</v>
      </c>
      <c r="H1082" s="4">
        <v>333934.8</v>
      </c>
      <c r="I1082" s="4">
        <v>333934.78999999998</v>
      </c>
      <c r="J1082" s="4">
        <v>333934.78999999998</v>
      </c>
      <c r="K1082" s="4">
        <v>333934.78999999998</v>
      </c>
      <c r="L1082" s="4">
        <v>0</v>
      </c>
      <c r="M1082" s="4">
        <v>0.01</v>
      </c>
    </row>
    <row r="1083" spans="1:13" x14ac:dyDescent="0.25">
      <c r="A1083" s="2">
        <v>3</v>
      </c>
      <c r="B1083" s="2">
        <v>32302</v>
      </c>
      <c r="C1083" s="2">
        <v>6320021</v>
      </c>
      <c r="D1083" s="2" t="str">
        <f t="shared" si="16"/>
        <v>3323026320021</v>
      </c>
      <c r="E1083" s="2" t="s">
        <v>183</v>
      </c>
      <c r="F1083" s="4">
        <v>7000</v>
      </c>
      <c r="G1083" s="4">
        <v>0</v>
      </c>
      <c r="H1083" s="4">
        <v>7000</v>
      </c>
      <c r="I1083" s="4">
        <v>6695</v>
      </c>
      <c r="J1083" s="4">
        <v>6695</v>
      </c>
      <c r="K1083" s="4">
        <v>6695</v>
      </c>
      <c r="L1083" s="4">
        <v>0</v>
      </c>
      <c r="M1083" s="4">
        <v>305</v>
      </c>
    </row>
    <row r="1084" spans="1:13" x14ac:dyDescent="0.25">
      <c r="A1084" s="2">
        <v>3</v>
      </c>
      <c r="B1084" s="2">
        <v>92407</v>
      </c>
      <c r="C1084" s="2">
        <v>4680001</v>
      </c>
      <c r="D1084" s="2" t="str">
        <f t="shared" si="16"/>
        <v>3924074680001</v>
      </c>
      <c r="E1084" s="2" t="s">
        <v>184</v>
      </c>
      <c r="F1084" s="4">
        <v>90000</v>
      </c>
      <c r="G1084" s="4">
        <v>15059.8</v>
      </c>
      <c r="H1084" s="4">
        <v>105059.8</v>
      </c>
      <c r="I1084" s="4">
        <v>105059.8</v>
      </c>
      <c r="J1084" s="4">
        <v>105059.8</v>
      </c>
      <c r="K1084" s="4">
        <v>105059.8</v>
      </c>
      <c r="L1084" s="4">
        <v>0</v>
      </c>
      <c r="M1084" s="4">
        <v>0</v>
      </c>
    </row>
    <row r="1085" spans="1:13" x14ac:dyDescent="0.25">
      <c r="A1085" s="2">
        <v>3</v>
      </c>
      <c r="B1085" s="2">
        <v>92900</v>
      </c>
      <c r="C1085" s="2">
        <v>2269935</v>
      </c>
      <c r="D1085" s="2" t="str">
        <f t="shared" si="16"/>
        <v>3929002269935</v>
      </c>
      <c r="E1085" s="2" t="s">
        <v>185</v>
      </c>
      <c r="F1085" s="4">
        <v>1400</v>
      </c>
      <c r="G1085" s="4">
        <v>0</v>
      </c>
      <c r="H1085" s="4">
        <v>1400</v>
      </c>
      <c r="I1085" s="4">
        <v>1400</v>
      </c>
      <c r="J1085" s="4">
        <v>1400</v>
      </c>
      <c r="K1085" s="4">
        <v>0</v>
      </c>
      <c r="L1085" s="4">
        <v>1400</v>
      </c>
      <c r="M1085" s="4">
        <v>0</v>
      </c>
    </row>
    <row r="1086" spans="1:13" x14ac:dyDescent="0.25">
      <c r="A1086" s="2">
        <v>3</v>
      </c>
      <c r="B1086" s="2">
        <v>92900</v>
      </c>
      <c r="C1086" s="2">
        <v>500</v>
      </c>
      <c r="D1086" s="2" t="str">
        <f t="shared" si="16"/>
        <v>392900500</v>
      </c>
      <c r="E1086" s="2" t="s">
        <v>186</v>
      </c>
      <c r="F1086" s="4">
        <v>48400</v>
      </c>
      <c r="G1086" s="4">
        <v>0</v>
      </c>
      <c r="H1086" s="4">
        <v>48400</v>
      </c>
      <c r="I1086" s="4">
        <v>0</v>
      </c>
      <c r="J1086" s="4">
        <v>0</v>
      </c>
      <c r="K1086" s="4">
        <v>0</v>
      </c>
      <c r="L1086" s="4">
        <v>0</v>
      </c>
      <c r="M1086" s="4">
        <v>48400</v>
      </c>
    </row>
    <row r="1087" spans="1:13" x14ac:dyDescent="0.25">
      <c r="A1087" s="2">
        <v>3</v>
      </c>
      <c r="B1087" s="2">
        <v>93100</v>
      </c>
      <c r="C1087" s="2">
        <v>1620001</v>
      </c>
      <c r="D1087" s="2" t="str">
        <f t="shared" si="16"/>
        <v>3931001620001</v>
      </c>
      <c r="E1087" s="2" t="s">
        <v>45</v>
      </c>
      <c r="F1087" s="4">
        <v>2000</v>
      </c>
      <c r="G1087" s="4">
        <v>0</v>
      </c>
      <c r="H1087" s="4">
        <v>2000</v>
      </c>
      <c r="I1087" s="4">
        <v>870</v>
      </c>
      <c r="J1087" s="4">
        <v>870</v>
      </c>
      <c r="K1087" s="4">
        <v>870</v>
      </c>
      <c r="L1087" s="4">
        <v>0</v>
      </c>
      <c r="M1087" s="4">
        <v>1130</v>
      </c>
    </row>
    <row r="1088" spans="1:13" x14ac:dyDescent="0.25">
      <c r="A1088" s="2">
        <v>3</v>
      </c>
      <c r="B1088" s="2">
        <v>93100</v>
      </c>
      <c r="C1088" s="2">
        <v>2250200</v>
      </c>
      <c r="D1088" s="2" t="str">
        <f t="shared" si="16"/>
        <v>3931002250200</v>
      </c>
      <c r="E1088" s="2" t="s">
        <v>187</v>
      </c>
      <c r="F1088" s="4">
        <v>36000</v>
      </c>
      <c r="G1088" s="4">
        <v>0</v>
      </c>
      <c r="H1088" s="4">
        <v>36000</v>
      </c>
      <c r="I1088" s="4">
        <v>17237.64</v>
      </c>
      <c r="J1088" s="4">
        <v>17237.64</v>
      </c>
      <c r="K1088" s="4">
        <v>7136.09</v>
      </c>
      <c r="L1088" s="4">
        <v>10101.549999999999</v>
      </c>
      <c r="M1088" s="4">
        <v>18762.36</v>
      </c>
    </row>
    <row r="1089" spans="1:13" x14ac:dyDescent="0.25">
      <c r="A1089" s="2">
        <v>3</v>
      </c>
      <c r="B1089" s="2">
        <v>93100</v>
      </c>
      <c r="C1089" s="2">
        <v>2270801</v>
      </c>
      <c r="D1089" s="2" t="str">
        <f t="shared" si="16"/>
        <v>3931002270801</v>
      </c>
      <c r="E1089" s="2" t="s">
        <v>188</v>
      </c>
      <c r="F1089" s="4">
        <v>350000</v>
      </c>
      <c r="G1089" s="4">
        <v>0</v>
      </c>
      <c r="H1089" s="4">
        <v>350000</v>
      </c>
      <c r="I1089" s="4">
        <v>343351.25</v>
      </c>
      <c r="J1089" s="4">
        <v>343351.25</v>
      </c>
      <c r="K1089" s="4">
        <v>343351.25</v>
      </c>
      <c r="L1089" s="4">
        <v>0</v>
      </c>
      <c r="M1089" s="4">
        <v>6648.75</v>
      </c>
    </row>
    <row r="1090" spans="1:13" x14ac:dyDescent="0.25">
      <c r="A1090" s="2">
        <v>3</v>
      </c>
      <c r="B1090" s="2">
        <v>93100</v>
      </c>
      <c r="C1090" s="2">
        <v>2279900</v>
      </c>
      <c r="D1090" s="2" t="str">
        <f t="shared" si="16"/>
        <v>3931002279900</v>
      </c>
      <c r="E1090" s="2" t="s">
        <v>68</v>
      </c>
      <c r="F1090" s="4">
        <v>18000</v>
      </c>
      <c r="G1090" s="4">
        <v>16214</v>
      </c>
      <c r="H1090" s="4">
        <v>34214</v>
      </c>
      <c r="I1090" s="4">
        <v>47319.47</v>
      </c>
      <c r="J1090" s="4">
        <v>35171.07</v>
      </c>
      <c r="K1090" s="4">
        <v>35171.07</v>
      </c>
      <c r="L1090" s="4">
        <v>0</v>
      </c>
      <c r="M1090" s="4">
        <v>-957.07</v>
      </c>
    </row>
    <row r="1091" spans="1:13" x14ac:dyDescent="0.25">
      <c r="A1091" s="2">
        <v>3</v>
      </c>
      <c r="B1091" s="2">
        <v>93100</v>
      </c>
      <c r="C1091" s="2">
        <v>2279939</v>
      </c>
      <c r="D1091" s="2" t="str">
        <f t="shared" ref="D1091:D1154" si="17">_xlfn.CONCAT(A1091,B1091,C1091)</f>
        <v>3931002279939</v>
      </c>
      <c r="E1091" s="2" t="s">
        <v>117</v>
      </c>
      <c r="F1091" s="4">
        <v>6800</v>
      </c>
      <c r="G1091" s="4">
        <v>0</v>
      </c>
      <c r="H1091" s="4">
        <v>6800</v>
      </c>
      <c r="I1091" s="4">
        <v>7246.62</v>
      </c>
      <c r="J1091" s="4">
        <v>7246.62</v>
      </c>
      <c r="K1091" s="4">
        <v>7246.62</v>
      </c>
      <c r="L1091" s="4">
        <v>0</v>
      </c>
      <c r="M1091" s="4">
        <v>-446.62</v>
      </c>
    </row>
    <row r="1092" spans="1:13" x14ac:dyDescent="0.25">
      <c r="A1092" s="2">
        <v>3</v>
      </c>
      <c r="B1092" s="2">
        <v>93100</v>
      </c>
      <c r="C1092" s="2">
        <v>2302000</v>
      </c>
      <c r="D1092" s="2" t="str">
        <f t="shared" si="17"/>
        <v>3931002302000</v>
      </c>
      <c r="E1092" s="2" t="s">
        <v>72</v>
      </c>
      <c r="F1092" s="4">
        <v>150</v>
      </c>
      <c r="G1092" s="4">
        <v>0</v>
      </c>
      <c r="H1092" s="4">
        <v>150</v>
      </c>
      <c r="I1092" s="4">
        <v>40.85</v>
      </c>
      <c r="J1092" s="4">
        <v>40.85</v>
      </c>
      <c r="K1092" s="4">
        <v>40.85</v>
      </c>
      <c r="L1092" s="4">
        <v>0</v>
      </c>
      <c r="M1092" s="4">
        <v>109.15</v>
      </c>
    </row>
    <row r="1093" spans="1:13" x14ac:dyDescent="0.25">
      <c r="A1093" s="2">
        <v>3</v>
      </c>
      <c r="B1093" s="2">
        <v>93100</v>
      </c>
      <c r="C1093" s="2">
        <v>2312000</v>
      </c>
      <c r="D1093" s="2" t="str">
        <f t="shared" si="17"/>
        <v>3931002312000</v>
      </c>
      <c r="E1093" s="2" t="s">
        <v>73</v>
      </c>
      <c r="F1093" s="4">
        <v>250</v>
      </c>
      <c r="G1093" s="4">
        <v>0</v>
      </c>
      <c r="H1093" s="4">
        <v>250</v>
      </c>
      <c r="I1093" s="4">
        <v>213.6</v>
      </c>
      <c r="J1093" s="4">
        <v>213.6</v>
      </c>
      <c r="K1093" s="4">
        <v>213.6</v>
      </c>
      <c r="L1093" s="4">
        <v>0</v>
      </c>
      <c r="M1093" s="4">
        <v>36.4</v>
      </c>
    </row>
    <row r="1094" spans="1:13" x14ac:dyDescent="0.25">
      <c r="A1094" s="2">
        <v>3</v>
      </c>
      <c r="B1094" s="2">
        <v>93100</v>
      </c>
      <c r="C1094" s="2">
        <v>3520001</v>
      </c>
      <c r="D1094" s="2" t="str">
        <f t="shared" si="17"/>
        <v>3931003520001</v>
      </c>
      <c r="E1094" s="2" t="s">
        <v>189</v>
      </c>
      <c r="F1094" s="4">
        <v>25000</v>
      </c>
      <c r="G1094" s="4">
        <v>0</v>
      </c>
      <c r="H1094" s="4">
        <v>25000</v>
      </c>
      <c r="I1094" s="4">
        <v>3279.65</v>
      </c>
      <c r="J1094" s="4">
        <v>3279.65</v>
      </c>
      <c r="K1094" s="4">
        <v>3279.65</v>
      </c>
      <c r="L1094" s="4">
        <v>0</v>
      </c>
      <c r="M1094" s="4">
        <v>21720.35</v>
      </c>
    </row>
    <row r="1095" spans="1:13" x14ac:dyDescent="0.25">
      <c r="A1095" s="2">
        <v>3</v>
      </c>
      <c r="B1095" s="2">
        <v>93100</v>
      </c>
      <c r="C1095" s="2">
        <v>3590001</v>
      </c>
      <c r="D1095" s="2" t="str">
        <f t="shared" si="17"/>
        <v>3931003590001</v>
      </c>
      <c r="E1095" s="2" t="s">
        <v>190</v>
      </c>
      <c r="F1095" s="4">
        <v>25000</v>
      </c>
      <c r="G1095" s="4">
        <v>0</v>
      </c>
      <c r="H1095" s="4">
        <v>25000</v>
      </c>
      <c r="I1095" s="4">
        <v>10541.41</v>
      </c>
      <c r="J1095" s="4">
        <v>10541.41</v>
      </c>
      <c r="K1095" s="4">
        <v>10541.41</v>
      </c>
      <c r="L1095" s="4">
        <v>0</v>
      </c>
      <c r="M1095" s="4">
        <v>14458.59</v>
      </c>
    </row>
    <row r="1096" spans="1:13" x14ac:dyDescent="0.25">
      <c r="A1096" s="2">
        <v>4</v>
      </c>
      <c r="B1096" s="2">
        <v>13200</v>
      </c>
      <c r="C1096" s="2">
        <v>2120000</v>
      </c>
      <c r="D1096" s="2" t="str">
        <f t="shared" si="17"/>
        <v>4132002120000</v>
      </c>
      <c r="E1096" s="2" t="s">
        <v>191</v>
      </c>
      <c r="F1096" s="4">
        <v>4000</v>
      </c>
      <c r="G1096" s="4">
        <v>0</v>
      </c>
      <c r="H1096" s="4">
        <v>4000</v>
      </c>
      <c r="I1096" s="4">
        <v>1892.41</v>
      </c>
      <c r="J1096" s="4">
        <v>1892.41</v>
      </c>
      <c r="K1096" s="4">
        <v>1892.41</v>
      </c>
      <c r="L1096" s="4">
        <v>0</v>
      </c>
      <c r="M1096" s="4">
        <v>2107.59</v>
      </c>
    </row>
    <row r="1097" spans="1:13" x14ac:dyDescent="0.25">
      <c r="A1097" s="2">
        <v>4</v>
      </c>
      <c r="B1097" s="2">
        <v>13200</v>
      </c>
      <c r="C1097" s="2">
        <v>2130001</v>
      </c>
      <c r="D1097" s="2" t="str">
        <f t="shared" si="17"/>
        <v>4132002130001</v>
      </c>
      <c r="E1097" s="2" t="s">
        <v>74</v>
      </c>
      <c r="F1097" s="4">
        <v>2000</v>
      </c>
      <c r="G1097" s="4">
        <v>0</v>
      </c>
      <c r="H1097" s="4">
        <v>2000</v>
      </c>
      <c r="I1097" s="4">
        <v>475.42</v>
      </c>
      <c r="J1097" s="4">
        <v>475.42</v>
      </c>
      <c r="K1097" s="4">
        <v>475.42</v>
      </c>
      <c r="L1097" s="4">
        <v>0</v>
      </c>
      <c r="M1097" s="4">
        <v>1524.58</v>
      </c>
    </row>
    <row r="1098" spans="1:13" x14ac:dyDescent="0.25">
      <c r="A1098" s="2">
        <v>4</v>
      </c>
      <c r="B1098" s="2">
        <v>13200</v>
      </c>
      <c r="C1098" s="2">
        <v>2210001</v>
      </c>
      <c r="D1098" s="2" t="str">
        <f t="shared" si="17"/>
        <v>4132002210001</v>
      </c>
      <c r="E1098" s="2" t="s">
        <v>192</v>
      </c>
      <c r="F1098" s="4">
        <v>4000</v>
      </c>
      <c r="G1098" s="4">
        <v>7.99</v>
      </c>
      <c r="H1098" s="4">
        <v>4007.99</v>
      </c>
      <c r="I1098" s="4">
        <v>4663.38</v>
      </c>
      <c r="J1098" s="4">
        <v>2965.35</v>
      </c>
      <c r="K1098" s="4">
        <v>2965.35</v>
      </c>
      <c r="L1098" s="4">
        <v>0</v>
      </c>
      <c r="M1098" s="4">
        <v>1042.6400000000001</v>
      </c>
    </row>
    <row r="1099" spans="1:13" x14ac:dyDescent="0.25">
      <c r="A1099" s="2">
        <v>4</v>
      </c>
      <c r="B1099" s="2">
        <v>13200</v>
      </c>
      <c r="C1099" s="2">
        <v>2210101</v>
      </c>
      <c r="D1099" s="2" t="str">
        <f t="shared" si="17"/>
        <v>4132002210101</v>
      </c>
      <c r="E1099" s="2" t="s">
        <v>193</v>
      </c>
      <c r="F1099" s="4">
        <v>300</v>
      </c>
      <c r="G1099" s="4">
        <v>0</v>
      </c>
      <c r="H1099" s="4">
        <v>300</v>
      </c>
      <c r="I1099" s="4">
        <v>88.73</v>
      </c>
      <c r="J1099" s="4">
        <v>88.73</v>
      </c>
      <c r="K1099" s="4">
        <v>88.73</v>
      </c>
      <c r="L1099" s="4">
        <v>0</v>
      </c>
      <c r="M1099" s="4">
        <v>211.27</v>
      </c>
    </row>
    <row r="1100" spans="1:13" x14ac:dyDescent="0.25">
      <c r="A1100" s="2">
        <v>4</v>
      </c>
      <c r="B1100" s="2">
        <v>13200</v>
      </c>
      <c r="C1100" s="2">
        <v>2210301</v>
      </c>
      <c r="D1100" s="2" t="str">
        <f t="shared" si="17"/>
        <v>4132002210301</v>
      </c>
      <c r="E1100" s="2" t="s">
        <v>194</v>
      </c>
      <c r="F1100" s="4">
        <v>14000</v>
      </c>
      <c r="G1100" s="4">
        <v>892.36</v>
      </c>
      <c r="H1100" s="4">
        <v>14892.36</v>
      </c>
      <c r="I1100" s="4">
        <v>5080.3599999999997</v>
      </c>
      <c r="J1100" s="4">
        <v>3870.06</v>
      </c>
      <c r="K1100" s="4">
        <v>3870.06</v>
      </c>
      <c r="L1100" s="4">
        <v>0</v>
      </c>
      <c r="M1100" s="4">
        <v>11022.3</v>
      </c>
    </row>
    <row r="1101" spans="1:13" x14ac:dyDescent="0.25">
      <c r="A1101" s="2">
        <v>4</v>
      </c>
      <c r="B1101" s="2">
        <v>15320</v>
      </c>
      <c r="C1101" s="2">
        <v>2020001</v>
      </c>
      <c r="D1101" s="2" t="str">
        <f t="shared" si="17"/>
        <v>4153202020001</v>
      </c>
      <c r="E1101" s="2" t="s">
        <v>195</v>
      </c>
      <c r="F1101" s="4">
        <v>37752</v>
      </c>
      <c r="G1101" s="4">
        <v>0</v>
      </c>
      <c r="H1101" s="4">
        <v>37752</v>
      </c>
      <c r="I1101" s="4">
        <v>37761.449999999997</v>
      </c>
      <c r="J1101" s="4">
        <v>37761.449999999997</v>
      </c>
      <c r="K1101" s="4">
        <v>37761.449999999997</v>
      </c>
      <c r="L1101" s="4">
        <v>0</v>
      </c>
      <c r="M1101" s="4">
        <v>-9.4499999999999993</v>
      </c>
    </row>
    <row r="1102" spans="1:13" x14ac:dyDescent="0.25">
      <c r="A1102" s="2">
        <v>4</v>
      </c>
      <c r="B1102" s="2">
        <v>15320</v>
      </c>
      <c r="C1102" s="2">
        <v>2100001</v>
      </c>
      <c r="D1102" s="2" t="str">
        <f t="shared" si="17"/>
        <v>4153202100001</v>
      </c>
      <c r="E1102" s="2" t="s">
        <v>130</v>
      </c>
      <c r="F1102" s="4">
        <v>60000</v>
      </c>
      <c r="G1102" s="4">
        <v>0</v>
      </c>
      <c r="H1102" s="4">
        <v>60000</v>
      </c>
      <c r="I1102" s="4">
        <v>50526.22</v>
      </c>
      <c r="J1102" s="4">
        <v>50526.22</v>
      </c>
      <c r="K1102" s="4">
        <v>50500.34</v>
      </c>
      <c r="L1102" s="4">
        <v>25.88</v>
      </c>
      <c r="M1102" s="4">
        <v>9473.7800000000007</v>
      </c>
    </row>
    <row r="1103" spans="1:13" x14ac:dyDescent="0.25">
      <c r="A1103" s="2">
        <v>4</v>
      </c>
      <c r="B1103" s="2">
        <v>15320</v>
      </c>
      <c r="C1103" s="2">
        <v>2100003</v>
      </c>
      <c r="D1103" s="2" t="str">
        <f t="shared" si="17"/>
        <v>4153202100003</v>
      </c>
      <c r="E1103" s="2" t="s">
        <v>196</v>
      </c>
      <c r="F1103" s="4">
        <v>2500</v>
      </c>
      <c r="G1103" s="4">
        <v>0</v>
      </c>
      <c r="H1103" s="4">
        <v>2500</v>
      </c>
      <c r="I1103" s="4">
        <v>1707.48</v>
      </c>
      <c r="J1103" s="4">
        <v>1707.48</v>
      </c>
      <c r="K1103" s="4">
        <v>1707.48</v>
      </c>
      <c r="L1103" s="4">
        <v>0</v>
      </c>
      <c r="M1103" s="4">
        <v>792.52</v>
      </c>
    </row>
    <row r="1104" spans="1:13" x14ac:dyDescent="0.25">
      <c r="A1104" s="2">
        <v>4</v>
      </c>
      <c r="B1104" s="2">
        <v>15320</v>
      </c>
      <c r="C1104" s="2">
        <v>2120000</v>
      </c>
      <c r="D1104" s="2" t="str">
        <f t="shared" si="17"/>
        <v>4153202120000</v>
      </c>
      <c r="E1104" s="2" t="s">
        <v>191</v>
      </c>
      <c r="F1104" s="4">
        <v>3000</v>
      </c>
      <c r="G1104" s="4">
        <v>0</v>
      </c>
      <c r="H1104" s="4">
        <v>3000</v>
      </c>
      <c r="I1104" s="4">
        <v>6493.47</v>
      </c>
      <c r="J1104" s="4">
        <v>6493.47</v>
      </c>
      <c r="K1104" s="4">
        <v>6493.47</v>
      </c>
      <c r="L1104" s="4">
        <v>0</v>
      </c>
      <c r="M1104" s="4">
        <v>-3493.47</v>
      </c>
    </row>
    <row r="1105" spans="1:13" x14ac:dyDescent="0.25">
      <c r="A1105" s="2">
        <v>4</v>
      </c>
      <c r="B1105" s="2">
        <v>15320</v>
      </c>
      <c r="C1105" s="2">
        <v>2130001</v>
      </c>
      <c r="D1105" s="2" t="str">
        <f t="shared" si="17"/>
        <v>4153202130001</v>
      </c>
      <c r="E1105" s="2" t="s">
        <v>74</v>
      </c>
      <c r="F1105" s="4">
        <v>4000</v>
      </c>
      <c r="G1105" s="4">
        <v>0</v>
      </c>
      <c r="H1105" s="4">
        <v>4000</v>
      </c>
      <c r="I1105" s="4">
        <v>1314.24</v>
      </c>
      <c r="J1105" s="4">
        <v>1314.24</v>
      </c>
      <c r="K1105" s="4">
        <v>1314.24</v>
      </c>
      <c r="L1105" s="4">
        <v>0</v>
      </c>
      <c r="M1105" s="4">
        <v>2685.76</v>
      </c>
    </row>
    <row r="1106" spans="1:13" x14ac:dyDescent="0.25">
      <c r="A1106" s="2">
        <v>4</v>
      </c>
      <c r="B1106" s="2">
        <v>15320</v>
      </c>
      <c r="C1106" s="2">
        <v>2140001</v>
      </c>
      <c r="D1106" s="2" t="str">
        <f t="shared" si="17"/>
        <v>4153202140001</v>
      </c>
      <c r="E1106" s="2" t="s">
        <v>95</v>
      </c>
      <c r="F1106" s="4">
        <v>13000</v>
      </c>
      <c r="G1106" s="4">
        <v>0</v>
      </c>
      <c r="H1106" s="4">
        <v>13000</v>
      </c>
      <c r="I1106" s="4">
        <v>24837.82</v>
      </c>
      <c r="J1106" s="4">
        <v>24837.82</v>
      </c>
      <c r="K1106" s="4">
        <v>24837.82</v>
      </c>
      <c r="L1106" s="4">
        <v>0</v>
      </c>
      <c r="M1106" s="4">
        <v>-11837.82</v>
      </c>
    </row>
    <row r="1107" spans="1:13" x14ac:dyDescent="0.25">
      <c r="A1107" s="2">
        <v>4</v>
      </c>
      <c r="B1107" s="2">
        <v>15320</v>
      </c>
      <c r="C1107" s="2">
        <v>2150001</v>
      </c>
      <c r="D1107" s="2" t="str">
        <f t="shared" si="17"/>
        <v>4153202150001</v>
      </c>
      <c r="E1107" s="2" t="s">
        <v>56</v>
      </c>
      <c r="F1107" s="4">
        <v>1000</v>
      </c>
      <c r="G1107" s="4">
        <v>0</v>
      </c>
      <c r="H1107" s="4">
        <v>1000</v>
      </c>
      <c r="I1107" s="4">
        <v>1376.78</v>
      </c>
      <c r="J1107" s="4">
        <v>1376.78</v>
      </c>
      <c r="K1107" s="4">
        <v>1376.78</v>
      </c>
      <c r="L1107" s="4">
        <v>0</v>
      </c>
      <c r="M1107" s="4">
        <v>-376.78</v>
      </c>
    </row>
    <row r="1108" spans="1:13" x14ac:dyDescent="0.25">
      <c r="A1108" s="2">
        <v>4</v>
      </c>
      <c r="B1108" s="2">
        <v>15320</v>
      </c>
      <c r="C1108" s="2">
        <v>2200001</v>
      </c>
      <c r="D1108" s="2" t="str">
        <f t="shared" si="17"/>
        <v>4153202200001</v>
      </c>
      <c r="E1108" s="2" t="s">
        <v>37</v>
      </c>
      <c r="F1108" s="4">
        <v>500</v>
      </c>
      <c r="G1108" s="4">
        <v>0</v>
      </c>
      <c r="H1108" s="4">
        <v>500</v>
      </c>
      <c r="I1108" s="4">
        <v>163.96</v>
      </c>
      <c r="J1108" s="4">
        <v>22.74</v>
      </c>
      <c r="K1108" s="4">
        <v>22.74</v>
      </c>
      <c r="L1108" s="4">
        <v>0</v>
      </c>
      <c r="M1108" s="4">
        <v>477.26</v>
      </c>
    </row>
    <row r="1109" spans="1:13" x14ac:dyDescent="0.25">
      <c r="A1109" s="2">
        <v>4</v>
      </c>
      <c r="B1109" s="2">
        <v>15320</v>
      </c>
      <c r="C1109" s="2">
        <v>2210001</v>
      </c>
      <c r="D1109" s="2" t="str">
        <f t="shared" si="17"/>
        <v>4153202210001</v>
      </c>
      <c r="E1109" s="2" t="s">
        <v>192</v>
      </c>
      <c r="F1109" s="4">
        <v>12000</v>
      </c>
      <c r="G1109" s="4">
        <v>0</v>
      </c>
      <c r="H1109" s="4">
        <v>12000</v>
      </c>
      <c r="I1109" s="4">
        <v>15624.57</v>
      </c>
      <c r="J1109" s="4">
        <v>12976.35</v>
      </c>
      <c r="K1109" s="4">
        <v>12976.35</v>
      </c>
      <c r="L1109" s="4">
        <v>0</v>
      </c>
      <c r="M1109" s="4">
        <v>-976.35</v>
      </c>
    </row>
    <row r="1110" spans="1:13" x14ac:dyDescent="0.25">
      <c r="A1110" s="2">
        <v>4</v>
      </c>
      <c r="B1110" s="2">
        <v>15320</v>
      </c>
      <c r="C1110" s="2">
        <v>2210101</v>
      </c>
      <c r="D1110" s="2" t="str">
        <f t="shared" si="17"/>
        <v>4153202210101</v>
      </c>
      <c r="E1110" s="2" t="s">
        <v>193</v>
      </c>
      <c r="F1110" s="4">
        <v>2000</v>
      </c>
      <c r="G1110" s="4">
        <v>0</v>
      </c>
      <c r="H1110" s="4">
        <v>2000</v>
      </c>
      <c r="I1110" s="4">
        <v>1137.8699999999999</v>
      </c>
      <c r="J1110" s="4">
        <v>1137.8699999999999</v>
      </c>
      <c r="K1110" s="4">
        <v>1137.8699999999999</v>
      </c>
      <c r="L1110" s="4">
        <v>0</v>
      </c>
      <c r="M1110" s="4">
        <v>862.13</v>
      </c>
    </row>
    <row r="1111" spans="1:13" x14ac:dyDescent="0.25">
      <c r="A1111" s="2">
        <v>4</v>
      </c>
      <c r="B1111" s="2">
        <v>15320</v>
      </c>
      <c r="C1111" s="2">
        <v>2210102</v>
      </c>
      <c r="D1111" s="2" t="str">
        <f t="shared" si="17"/>
        <v>4153202210102</v>
      </c>
      <c r="E1111" s="2" t="s">
        <v>197</v>
      </c>
      <c r="F1111" s="4">
        <v>3000</v>
      </c>
      <c r="G1111" s="4">
        <v>0</v>
      </c>
      <c r="H1111" s="4">
        <v>3000</v>
      </c>
      <c r="I1111" s="4">
        <v>3653.42</v>
      </c>
      <c r="J1111" s="4">
        <v>3653.42</v>
      </c>
      <c r="K1111" s="4">
        <v>3653.42</v>
      </c>
      <c r="L1111" s="4">
        <v>0</v>
      </c>
      <c r="M1111" s="4">
        <v>-653.41999999999996</v>
      </c>
    </row>
    <row r="1112" spans="1:13" x14ac:dyDescent="0.25">
      <c r="A1112" s="2">
        <v>4</v>
      </c>
      <c r="B1112" s="2">
        <v>15320</v>
      </c>
      <c r="C1112" s="2">
        <v>2210301</v>
      </c>
      <c r="D1112" s="2" t="str">
        <f t="shared" si="17"/>
        <v>4153202210301</v>
      </c>
      <c r="E1112" s="2" t="s">
        <v>194</v>
      </c>
      <c r="F1112" s="4">
        <v>25000</v>
      </c>
      <c r="G1112" s="4">
        <v>1349.07</v>
      </c>
      <c r="H1112" s="4">
        <v>26349.07</v>
      </c>
      <c r="I1112" s="4">
        <v>34769.4</v>
      </c>
      <c r="J1112" s="4">
        <v>30327.9</v>
      </c>
      <c r="K1112" s="4">
        <v>30327.9</v>
      </c>
      <c r="L1112" s="4">
        <v>0</v>
      </c>
      <c r="M1112" s="4">
        <v>-3978.83</v>
      </c>
    </row>
    <row r="1113" spans="1:13" x14ac:dyDescent="0.25">
      <c r="A1113" s="2">
        <v>4</v>
      </c>
      <c r="B1113" s="2">
        <v>15320</v>
      </c>
      <c r="C1113" s="2">
        <v>2210401</v>
      </c>
      <c r="D1113" s="2" t="str">
        <f t="shared" si="17"/>
        <v>4153202210401</v>
      </c>
      <c r="E1113" s="2" t="s">
        <v>133</v>
      </c>
      <c r="F1113" s="4">
        <v>6500</v>
      </c>
      <c r="G1113" s="4">
        <v>0</v>
      </c>
      <c r="H1113" s="4">
        <v>6500</v>
      </c>
      <c r="I1113" s="4">
        <v>5689.21</v>
      </c>
      <c r="J1113" s="4">
        <v>5689.2</v>
      </c>
      <c r="K1113" s="4">
        <v>5689.2</v>
      </c>
      <c r="L1113" s="4">
        <v>0</v>
      </c>
      <c r="M1113" s="4">
        <v>810.8</v>
      </c>
    </row>
    <row r="1114" spans="1:13" x14ac:dyDescent="0.25">
      <c r="A1114" s="2">
        <v>4</v>
      </c>
      <c r="B1114" s="2">
        <v>15320</v>
      </c>
      <c r="C1114" s="2">
        <v>2211101</v>
      </c>
      <c r="D1114" s="2" t="str">
        <f t="shared" si="17"/>
        <v>4153202211101</v>
      </c>
      <c r="E1114" s="2" t="s">
        <v>198</v>
      </c>
      <c r="F1114" s="4">
        <v>1500</v>
      </c>
      <c r="G1114" s="4">
        <v>0</v>
      </c>
      <c r="H1114" s="4">
        <v>1500</v>
      </c>
      <c r="I1114" s="4">
        <v>859.63</v>
      </c>
      <c r="J1114" s="4">
        <v>859.63</v>
      </c>
      <c r="K1114" s="4">
        <v>859.63</v>
      </c>
      <c r="L1114" s="4">
        <v>0</v>
      </c>
      <c r="M1114" s="4">
        <v>640.37</v>
      </c>
    </row>
    <row r="1115" spans="1:13" x14ac:dyDescent="0.25">
      <c r="A1115" s="2">
        <v>4</v>
      </c>
      <c r="B1115" s="2">
        <v>15320</v>
      </c>
      <c r="C1115" s="2">
        <v>2219901</v>
      </c>
      <c r="D1115" s="2" t="str">
        <f t="shared" si="17"/>
        <v>4153202219901</v>
      </c>
      <c r="E1115" s="2" t="s">
        <v>134</v>
      </c>
      <c r="F1115" s="4">
        <v>4500</v>
      </c>
      <c r="G1115" s="4">
        <v>0</v>
      </c>
      <c r="H1115" s="4">
        <v>4500</v>
      </c>
      <c r="I1115" s="4">
        <v>3590.56</v>
      </c>
      <c r="J1115" s="4">
        <v>3590.56</v>
      </c>
      <c r="K1115" s="4">
        <v>3590.56</v>
      </c>
      <c r="L1115" s="4">
        <v>0</v>
      </c>
      <c r="M1115" s="4">
        <v>909.44</v>
      </c>
    </row>
    <row r="1116" spans="1:13" x14ac:dyDescent="0.25">
      <c r="A1116" s="2">
        <v>4</v>
      </c>
      <c r="B1116" s="2">
        <v>15320</v>
      </c>
      <c r="C1116" s="2">
        <v>2219905</v>
      </c>
      <c r="D1116" s="2" t="str">
        <f t="shared" si="17"/>
        <v>4153202219905</v>
      </c>
      <c r="E1116" s="2" t="s">
        <v>77</v>
      </c>
      <c r="F1116" s="4">
        <v>100</v>
      </c>
      <c r="G1116" s="4">
        <v>0</v>
      </c>
      <c r="H1116" s="4">
        <v>100</v>
      </c>
      <c r="I1116" s="4">
        <v>0</v>
      </c>
      <c r="J1116" s="4">
        <v>0</v>
      </c>
      <c r="K1116" s="4">
        <v>0</v>
      </c>
      <c r="L1116" s="4">
        <v>0</v>
      </c>
      <c r="M1116" s="4">
        <v>100</v>
      </c>
    </row>
    <row r="1117" spans="1:13" x14ac:dyDescent="0.25">
      <c r="A1117" s="2">
        <v>4</v>
      </c>
      <c r="B1117" s="2">
        <v>15320</v>
      </c>
      <c r="C1117" s="2">
        <v>2240001</v>
      </c>
      <c r="D1117" s="2" t="str">
        <f t="shared" si="17"/>
        <v>4153202240001</v>
      </c>
      <c r="E1117" s="2" t="s">
        <v>96</v>
      </c>
      <c r="F1117" s="4">
        <v>7500</v>
      </c>
      <c r="G1117" s="4">
        <v>0</v>
      </c>
      <c r="H1117" s="4">
        <v>7500</v>
      </c>
      <c r="I1117" s="4">
        <v>7196.32</v>
      </c>
      <c r="J1117" s="4">
        <v>7083.63</v>
      </c>
      <c r="K1117" s="4">
        <v>7083.63</v>
      </c>
      <c r="L1117" s="4">
        <v>0</v>
      </c>
      <c r="M1117" s="4">
        <v>416.37</v>
      </c>
    </row>
    <row r="1118" spans="1:13" x14ac:dyDescent="0.25">
      <c r="A1118" s="2">
        <v>4</v>
      </c>
      <c r="B1118" s="2">
        <v>15320</v>
      </c>
      <c r="C1118" s="2">
        <v>2250100</v>
      </c>
      <c r="D1118" s="2" t="str">
        <f t="shared" si="17"/>
        <v>4153202250100</v>
      </c>
      <c r="E1118" s="2" t="s">
        <v>199</v>
      </c>
      <c r="F1118" s="4">
        <v>0</v>
      </c>
      <c r="G1118" s="4">
        <v>0</v>
      </c>
      <c r="H1118" s="4">
        <v>0</v>
      </c>
      <c r="I1118" s="4">
        <v>384.79</v>
      </c>
      <c r="J1118" s="4">
        <v>384.79</v>
      </c>
      <c r="K1118" s="4">
        <v>351.19</v>
      </c>
      <c r="L1118" s="4">
        <v>33.6</v>
      </c>
      <c r="M1118" s="4">
        <v>-384.79</v>
      </c>
    </row>
    <row r="1119" spans="1:13" x14ac:dyDescent="0.25">
      <c r="A1119" s="2">
        <v>4</v>
      </c>
      <c r="B1119" s="2">
        <v>15320</v>
      </c>
      <c r="C1119" s="2">
        <v>2269900</v>
      </c>
      <c r="D1119" s="2" t="str">
        <f t="shared" si="17"/>
        <v>4153202269900</v>
      </c>
      <c r="E1119" s="2" t="s">
        <v>65</v>
      </c>
      <c r="F1119" s="4">
        <v>1500</v>
      </c>
      <c r="G1119" s="4">
        <v>0</v>
      </c>
      <c r="H1119" s="4">
        <v>1500</v>
      </c>
      <c r="I1119" s="4">
        <v>0</v>
      </c>
      <c r="J1119" s="4">
        <v>0</v>
      </c>
      <c r="K1119" s="4">
        <v>0</v>
      </c>
      <c r="L1119" s="4">
        <v>0</v>
      </c>
      <c r="M1119" s="4">
        <v>1500</v>
      </c>
    </row>
    <row r="1120" spans="1:13" x14ac:dyDescent="0.25">
      <c r="A1120" s="2">
        <v>4</v>
      </c>
      <c r="B1120" s="2">
        <v>15320</v>
      </c>
      <c r="C1120" s="2">
        <v>2270600</v>
      </c>
      <c r="D1120" s="2" t="str">
        <f t="shared" si="17"/>
        <v>4153202270600</v>
      </c>
      <c r="E1120" s="2" t="s">
        <v>67</v>
      </c>
      <c r="F1120" s="4">
        <v>5000</v>
      </c>
      <c r="G1120" s="4">
        <v>0</v>
      </c>
      <c r="H1120" s="4">
        <v>5000</v>
      </c>
      <c r="I1120" s="4">
        <v>0</v>
      </c>
      <c r="J1120" s="4">
        <v>0</v>
      </c>
      <c r="K1120" s="4">
        <v>0</v>
      </c>
      <c r="L1120" s="4">
        <v>0</v>
      </c>
      <c r="M1120" s="4">
        <v>5000</v>
      </c>
    </row>
    <row r="1121" spans="1:13" x14ac:dyDescent="0.25">
      <c r="A1121" s="2">
        <v>4</v>
      </c>
      <c r="B1121" s="2">
        <v>15320</v>
      </c>
      <c r="C1121" s="2">
        <v>2279900</v>
      </c>
      <c r="D1121" s="2" t="str">
        <f t="shared" si="17"/>
        <v>4153202279900</v>
      </c>
      <c r="E1121" s="2" t="s">
        <v>68</v>
      </c>
      <c r="F1121" s="4">
        <v>2500</v>
      </c>
      <c r="G1121" s="4">
        <v>0</v>
      </c>
      <c r="H1121" s="4">
        <v>2500</v>
      </c>
      <c r="I1121" s="4">
        <v>0</v>
      </c>
      <c r="J1121" s="4">
        <v>0</v>
      </c>
      <c r="K1121" s="4">
        <v>0</v>
      </c>
      <c r="L1121" s="4">
        <v>0</v>
      </c>
      <c r="M1121" s="4">
        <v>2500</v>
      </c>
    </row>
    <row r="1122" spans="1:13" x14ac:dyDescent="0.25">
      <c r="A1122" s="2">
        <v>4</v>
      </c>
      <c r="B1122" s="2">
        <v>15320</v>
      </c>
      <c r="C1122" s="2">
        <v>2302000</v>
      </c>
      <c r="D1122" s="2" t="str">
        <f t="shared" si="17"/>
        <v>4153202302000</v>
      </c>
      <c r="E1122" s="2" t="s">
        <v>72</v>
      </c>
      <c r="F1122" s="4">
        <v>50</v>
      </c>
      <c r="G1122" s="4">
        <v>0</v>
      </c>
      <c r="H1122" s="4">
        <v>50</v>
      </c>
      <c r="I1122" s="4">
        <v>88</v>
      </c>
      <c r="J1122" s="4">
        <v>88</v>
      </c>
      <c r="K1122" s="4">
        <v>88</v>
      </c>
      <c r="L1122" s="4">
        <v>0</v>
      </c>
      <c r="M1122" s="4">
        <v>-38</v>
      </c>
    </row>
    <row r="1123" spans="1:13" x14ac:dyDescent="0.25">
      <c r="A1123" s="2">
        <v>4</v>
      </c>
      <c r="B1123" s="2">
        <v>15320</v>
      </c>
      <c r="C1123" s="2">
        <v>2312000</v>
      </c>
      <c r="D1123" s="2" t="str">
        <f t="shared" si="17"/>
        <v>4153202312000</v>
      </c>
      <c r="E1123" s="2" t="s">
        <v>73</v>
      </c>
      <c r="F1123" s="4">
        <v>50</v>
      </c>
      <c r="G1123" s="4">
        <v>0</v>
      </c>
      <c r="H1123" s="4">
        <v>50</v>
      </c>
      <c r="I1123" s="4">
        <v>0</v>
      </c>
      <c r="J1123" s="4">
        <v>0</v>
      </c>
      <c r="K1123" s="4">
        <v>0</v>
      </c>
      <c r="L1123" s="4">
        <v>0</v>
      </c>
      <c r="M1123" s="4">
        <v>50</v>
      </c>
    </row>
    <row r="1124" spans="1:13" x14ac:dyDescent="0.25">
      <c r="A1124" s="2">
        <v>4</v>
      </c>
      <c r="B1124" s="2">
        <v>15320</v>
      </c>
      <c r="C1124" s="2">
        <v>6190039</v>
      </c>
      <c r="D1124" s="2" t="str">
        <f t="shared" si="17"/>
        <v>4153206190039</v>
      </c>
      <c r="E1124" s="2" t="s">
        <v>200</v>
      </c>
      <c r="F1124" s="4">
        <v>5000</v>
      </c>
      <c r="G1124" s="4">
        <v>0</v>
      </c>
      <c r="H1124" s="4">
        <v>5000</v>
      </c>
      <c r="I1124" s="4">
        <v>4808.08</v>
      </c>
      <c r="J1124" s="4">
        <v>4808.08</v>
      </c>
      <c r="K1124" s="4">
        <v>4808.08</v>
      </c>
      <c r="L1124" s="4">
        <v>0</v>
      </c>
      <c r="M1124" s="4">
        <v>191.92</v>
      </c>
    </row>
    <row r="1125" spans="1:13" x14ac:dyDescent="0.25">
      <c r="A1125" s="2">
        <v>4</v>
      </c>
      <c r="B1125" s="2">
        <v>15320</v>
      </c>
      <c r="C1125" s="2">
        <v>6230000</v>
      </c>
      <c r="D1125" s="2" t="str">
        <f t="shared" si="17"/>
        <v>4153206230000</v>
      </c>
      <c r="E1125" s="2" t="s">
        <v>201</v>
      </c>
      <c r="F1125" s="4">
        <v>5000</v>
      </c>
      <c r="G1125" s="4">
        <v>2816.88</v>
      </c>
      <c r="H1125" s="4">
        <v>7816.88</v>
      </c>
      <c r="I1125" s="4">
        <v>5788.04</v>
      </c>
      <c r="J1125" s="4">
        <v>5788.04</v>
      </c>
      <c r="K1125" s="4">
        <v>5788.04</v>
      </c>
      <c r="L1125" s="4">
        <v>0</v>
      </c>
      <c r="M1125" s="4">
        <v>2028.84</v>
      </c>
    </row>
    <row r="1126" spans="1:13" x14ac:dyDescent="0.25">
      <c r="A1126" s="2">
        <v>4</v>
      </c>
      <c r="B1126" s="2">
        <v>15320</v>
      </c>
      <c r="C1126" s="2">
        <v>6250000</v>
      </c>
      <c r="D1126" s="2" t="str">
        <f t="shared" si="17"/>
        <v>4153206250000</v>
      </c>
      <c r="E1126" s="2" t="s">
        <v>86</v>
      </c>
      <c r="F1126" s="4">
        <v>5000</v>
      </c>
      <c r="G1126" s="4">
        <v>0</v>
      </c>
      <c r="H1126" s="4">
        <v>5000</v>
      </c>
      <c r="I1126" s="4">
        <v>2883.67</v>
      </c>
      <c r="J1126" s="4">
        <v>2883.67</v>
      </c>
      <c r="K1126" s="4">
        <v>2883.67</v>
      </c>
      <c r="L1126" s="4">
        <v>0</v>
      </c>
      <c r="M1126" s="4">
        <v>2116.33</v>
      </c>
    </row>
    <row r="1127" spans="1:13" x14ac:dyDescent="0.25">
      <c r="A1127" s="2">
        <v>4</v>
      </c>
      <c r="B1127" s="2">
        <v>15320</v>
      </c>
      <c r="C1127" s="2">
        <v>6340000</v>
      </c>
      <c r="D1127" s="2" t="str">
        <f t="shared" si="17"/>
        <v>4153206340000</v>
      </c>
      <c r="E1127" s="2" t="s">
        <v>202</v>
      </c>
      <c r="F1127" s="4">
        <v>30000</v>
      </c>
      <c r="G1127" s="4">
        <v>35000</v>
      </c>
      <c r="H1127" s="4">
        <v>65000</v>
      </c>
      <c r="I1127" s="4">
        <v>31453.95</v>
      </c>
      <c r="J1127" s="4">
        <v>31453.95</v>
      </c>
      <c r="K1127" s="4">
        <v>31453.95</v>
      </c>
      <c r="L1127" s="4">
        <v>0</v>
      </c>
      <c r="M1127" s="4">
        <v>33546.050000000003</v>
      </c>
    </row>
    <row r="1128" spans="1:13" x14ac:dyDescent="0.25">
      <c r="A1128" s="2">
        <v>4</v>
      </c>
      <c r="B1128" s="2">
        <v>16100</v>
      </c>
      <c r="C1128" s="2">
        <v>2279900</v>
      </c>
      <c r="D1128" s="2" t="str">
        <f t="shared" si="17"/>
        <v>4161002279900</v>
      </c>
      <c r="E1128" s="2" t="s">
        <v>203</v>
      </c>
      <c r="F1128" s="4">
        <v>15000</v>
      </c>
      <c r="G1128" s="4">
        <v>10786.91</v>
      </c>
      <c r="H1128" s="4">
        <v>25786.91</v>
      </c>
      <c r="I1128" s="4">
        <v>24640.68</v>
      </c>
      <c r="J1128" s="4">
        <v>12690.47</v>
      </c>
      <c r="K1128" s="4">
        <v>12690.47</v>
      </c>
      <c r="L1128" s="4">
        <v>0</v>
      </c>
      <c r="M1128" s="4">
        <v>13096.44</v>
      </c>
    </row>
    <row r="1129" spans="1:13" x14ac:dyDescent="0.25">
      <c r="A1129" s="2">
        <v>4</v>
      </c>
      <c r="B1129" s="2">
        <v>16200</v>
      </c>
      <c r="C1129" s="2">
        <v>2210001</v>
      </c>
      <c r="D1129" s="2" t="str">
        <f t="shared" si="17"/>
        <v>4162002210001</v>
      </c>
      <c r="E1129" s="2" t="s">
        <v>192</v>
      </c>
      <c r="F1129" s="4">
        <v>2500</v>
      </c>
      <c r="G1129" s="4">
        <v>948.37</v>
      </c>
      <c r="H1129" s="4">
        <v>3448.37</v>
      </c>
      <c r="I1129" s="4">
        <v>3628.28</v>
      </c>
      <c r="J1129" s="4">
        <v>1709.24</v>
      </c>
      <c r="K1129" s="4">
        <v>1709.24</v>
      </c>
      <c r="L1129" s="4">
        <v>0</v>
      </c>
      <c r="M1129" s="4">
        <v>1739.13</v>
      </c>
    </row>
    <row r="1130" spans="1:13" x14ac:dyDescent="0.25">
      <c r="A1130" s="2">
        <v>4</v>
      </c>
      <c r="B1130" s="2">
        <v>16200</v>
      </c>
      <c r="C1130" s="2">
        <v>2210101</v>
      </c>
      <c r="D1130" s="2" t="str">
        <f t="shared" si="17"/>
        <v>4162002210101</v>
      </c>
      <c r="E1130" s="2" t="s">
        <v>193</v>
      </c>
      <c r="F1130" s="4">
        <v>100</v>
      </c>
      <c r="G1130" s="4">
        <v>0</v>
      </c>
      <c r="H1130" s="4">
        <v>100</v>
      </c>
      <c r="I1130" s="4">
        <v>21.7</v>
      </c>
      <c r="J1130" s="4">
        <v>21.7</v>
      </c>
      <c r="K1130" s="4">
        <v>21.7</v>
      </c>
      <c r="L1130" s="4">
        <v>0</v>
      </c>
      <c r="M1130" s="4">
        <v>78.3</v>
      </c>
    </row>
    <row r="1131" spans="1:13" x14ac:dyDescent="0.25">
      <c r="A1131" s="2">
        <v>4</v>
      </c>
      <c r="B1131" s="2">
        <v>16200</v>
      </c>
      <c r="C1131" s="2">
        <v>2279900</v>
      </c>
      <c r="D1131" s="2" t="str">
        <f t="shared" si="17"/>
        <v>4162002279900</v>
      </c>
      <c r="E1131" s="2" t="s">
        <v>204</v>
      </c>
      <c r="F1131" s="4">
        <v>2500</v>
      </c>
      <c r="G1131" s="4">
        <v>0</v>
      </c>
      <c r="H1131" s="4">
        <v>2500</v>
      </c>
      <c r="I1131" s="4">
        <v>0</v>
      </c>
      <c r="J1131" s="4">
        <v>0</v>
      </c>
      <c r="K1131" s="4">
        <v>0</v>
      </c>
      <c r="L1131" s="4">
        <v>0</v>
      </c>
      <c r="M1131" s="4">
        <v>2500</v>
      </c>
    </row>
    <row r="1132" spans="1:13" x14ac:dyDescent="0.25">
      <c r="A1132" s="2">
        <v>4</v>
      </c>
      <c r="B1132" s="2">
        <v>16200</v>
      </c>
      <c r="C1132" s="2">
        <v>2279901</v>
      </c>
      <c r="D1132" s="2" t="str">
        <f t="shared" si="17"/>
        <v>4162002279901</v>
      </c>
      <c r="E1132" s="2" t="s">
        <v>205</v>
      </c>
      <c r="F1132" s="4">
        <v>120000</v>
      </c>
      <c r="G1132" s="4">
        <v>-4655.95</v>
      </c>
      <c r="H1132" s="4">
        <v>115344.05</v>
      </c>
      <c r="I1132" s="4">
        <v>115344.05</v>
      </c>
      <c r="J1132" s="4">
        <v>103031.52</v>
      </c>
      <c r="K1132" s="4">
        <v>103031.52</v>
      </c>
      <c r="L1132" s="4">
        <v>0</v>
      </c>
      <c r="M1132" s="4">
        <v>12312.53</v>
      </c>
    </row>
    <row r="1133" spans="1:13" x14ac:dyDescent="0.25">
      <c r="A1133" s="2">
        <v>4</v>
      </c>
      <c r="B1133" s="2">
        <v>16200</v>
      </c>
      <c r="C1133" s="2">
        <v>2500101</v>
      </c>
      <c r="D1133" s="2" t="str">
        <f t="shared" si="17"/>
        <v>4162002500101</v>
      </c>
      <c r="E1133" s="2" t="s">
        <v>206</v>
      </c>
      <c r="F1133" s="4">
        <v>1025714.87</v>
      </c>
      <c r="G1133" s="4">
        <v>56779.47</v>
      </c>
      <c r="H1133" s="4">
        <v>1082494.3400000001</v>
      </c>
      <c r="I1133" s="4">
        <v>960850.62</v>
      </c>
      <c r="J1133" s="4">
        <v>926124.23</v>
      </c>
      <c r="K1133" s="4">
        <v>926124.23</v>
      </c>
      <c r="L1133" s="4">
        <v>0</v>
      </c>
      <c r="M1133" s="4">
        <v>156370.10999999999</v>
      </c>
    </row>
    <row r="1134" spans="1:13" x14ac:dyDescent="0.25">
      <c r="A1134" s="2">
        <v>4</v>
      </c>
      <c r="B1134" s="2">
        <v>16200</v>
      </c>
      <c r="C1134" s="2">
        <v>2500301</v>
      </c>
      <c r="D1134" s="2" t="str">
        <f t="shared" si="17"/>
        <v>4162002500301</v>
      </c>
      <c r="E1134" s="2" t="s">
        <v>207</v>
      </c>
      <c r="F1134" s="4">
        <v>287900</v>
      </c>
      <c r="G1134" s="4">
        <v>0</v>
      </c>
      <c r="H1134" s="4">
        <v>287900</v>
      </c>
      <c r="I1134" s="4">
        <v>409543.72</v>
      </c>
      <c r="J1134" s="4">
        <v>409543.72</v>
      </c>
      <c r="K1134" s="4">
        <v>409543.72</v>
      </c>
      <c r="L1134" s="4">
        <v>0</v>
      </c>
      <c r="M1134" s="4">
        <v>-121643.72</v>
      </c>
    </row>
    <row r="1135" spans="1:13" x14ac:dyDescent="0.25">
      <c r="A1135" s="2">
        <v>4</v>
      </c>
      <c r="B1135" s="2">
        <v>16200</v>
      </c>
      <c r="C1135" s="2">
        <v>2600001</v>
      </c>
      <c r="D1135" s="2" t="str">
        <f t="shared" si="17"/>
        <v>4162002600001</v>
      </c>
      <c r="E1135" s="2" t="s">
        <v>208</v>
      </c>
      <c r="F1135" s="4">
        <v>31000</v>
      </c>
      <c r="G1135" s="4">
        <v>0</v>
      </c>
      <c r="H1135" s="4">
        <v>31000</v>
      </c>
      <c r="I1135" s="4">
        <v>34571.11</v>
      </c>
      <c r="J1135" s="4">
        <v>31824.23</v>
      </c>
      <c r="K1135" s="4">
        <v>31824.23</v>
      </c>
      <c r="L1135" s="4">
        <v>0</v>
      </c>
      <c r="M1135" s="4">
        <v>-824.23</v>
      </c>
    </row>
    <row r="1136" spans="1:13" x14ac:dyDescent="0.25">
      <c r="A1136" s="2">
        <v>4</v>
      </c>
      <c r="B1136" s="2">
        <v>16200</v>
      </c>
      <c r="C1136" s="2">
        <v>4800055</v>
      </c>
      <c r="D1136" s="2" t="str">
        <f t="shared" si="17"/>
        <v>4162004800055</v>
      </c>
      <c r="E1136" s="2" t="s">
        <v>209</v>
      </c>
      <c r="F1136" s="4">
        <v>5000</v>
      </c>
      <c r="G1136" s="4">
        <v>0</v>
      </c>
      <c r="H1136" s="4">
        <v>5000</v>
      </c>
      <c r="I1136" s="4">
        <v>0</v>
      </c>
      <c r="J1136" s="4">
        <v>0</v>
      </c>
      <c r="K1136" s="4">
        <v>0</v>
      </c>
      <c r="L1136" s="4">
        <v>0</v>
      </c>
      <c r="M1136" s="4">
        <v>5000</v>
      </c>
    </row>
    <row r="1137" spans="1:13" x14ac:dyDescent="0.25">
      <c r="A1137" s="2">
        <v>4</v>
      </c>
      <c r="B1137" s="2">
        <v>16300</v>
      </c>
      <c r="C1137" s="2">
        <v>2030001</v>
      </c>
      <c r="D1137" s="2" t="str">
        <f t="shared" si="17"/>
        <v>4163002030001</v>
      </c>
      <c r="E1137" s="2" t="s">
        <v>149</v>
      </c>
      <c r="F1137" s="4">
        <v>2500</v>
      </c>
      <c r="G1137" s="4">
        <v>0</v>
      </c>
      <c r="H1137" s="4">
        <v>2500</v>
      </c>
      <c r="I1137" s="4">
        <v>0</v>
      </c>
      <c r="J1137" s="4">
        <v>0</v>
      </c>
      <c r="K1137" s="4">
        <v>0</v>
      </c>
      <c r="L1137" s="4">
        <v>0</v>
      </c>
      <c r="M1137" s="4">
        <v>2500</v>
      </c>
    </row>
    <row r="1138" spans="1:13" x14ac:dyDescent="0.25">
      <c r="A1138" s="2">
        <v>4</v>
      </c>
      <c r="B1138" s="2">
        <v>16300</v>
      </c>
      <c r="C1138" s="2">
        <v>2140001</v>
      </c>
      <c r="D1138" s="2" t="str">
        <f t="shared" si="17"/>
        <v>4163002140001</v>
      </c>
      <c r="E1138" s="2" t="s">
        <v>95</v>
      </c>
      <c r="F1138" s="4">
        <v>8000</v>
      </c>
      <c r="G1138" s="4">
        <v>0</v>
      </c>
      <c r="H1138" s="4">
        <v>8000</v>
      </c>
      <c r="I1138" s="4">
        <v>18219.96</v>
      </c>
      <c r="J1138" s="4">
        <v>18219.96</v>
      </c>
      <c r="K1138" s="4">
        <v>18219.96</v>
      </c>
      <c r="L1138" s="4">
        <v>0</v>
      </c>
      <c r="M1138" s="4">
        <v>-10219.959999999999</v>
      </c>
    </row>
    <row r="1139" spans="1:13" x14ac:dyDescent="0.25">
      <c r="A1139" s="2">
        <v>4</v>
      </c>
      <c r="B1139" s="2">
        <v>16300</v>
      </c>
      <c r="C1139" s="2">
        <v>2210301</v>
      </c>
      <c r="D1139" s="2" t="str">
        <f t="shared" si="17"/>
        <v>4163002210301</v>
      </c>
      <c r="E1139" s="2" t="s">
        <v>194</v>
      </c>
      <c r="F1139" s="4">
        <v>20000</v>
      </c>
      <c r="G1139" s="4">
        <v>0</v>
      </c>
      <c r="H1139" s="4">
        <v>20000</v>
      </c>
      <c r="I1139" s="4">
        <v>32377.58</v>
      </c>
      <c r="J1139" s="4">
        <v>31035.7</v>
      </c>
      <c r="K1139" s="4">
        <v>31035.7</v>
      </c>
      <c r="L1139" s="4">
        <v>0</v>
      </c>
      <c r="M1139" s="4">
        <v>-11035.7</v>
      </c>
    </row>
    <row r="1140" spans="1:13" x14ac:dyDescent="0.25">
      <c r="A1140" s="2">
        <v>4</v>
      </c>
      <c r="B1140" s="2">
        <v>16300</v>
      </c>
      <c r="C1140" s="2">
        <v>2210401</v>
      </c>
      <c r="D1140" s="2" t="str">
        <f t="shared" si="17"/>
        <v>4163002210401</v>
      </c>
      <c r="E1140" s="2" t="s">
        <v>133</v>
      </c>
      <c r="F1140" s="4">
        <v>1500</v>
      </c>
      <c r="G1140" s="4">
        <v>0</v>
      </c>
      <c r="H1140" s="4">
        <v>1500</v>
      </c>
      <c r="I1140" s="4">
        <v>1500</v>
      </c>
      <c r="J1140" s="4">
        <v>1500</v>
      </c>
      <c r="K1140" s="4">
        <v>1500</v>
      </c>
      <c r="L1140" s="4">
        <v>0</v>
      </c>
      <c r="M1140" s="4">
        <v>0</v>
      </c>
    </row>
    <row r="1141" spans="1:13" x14ac:dyDescent="0.25">
      <c r="A1141" s="2">
        <v>4</v>
      </c>
      <c r="B1141" s="2">
        <v>16300</v>
      </c>
      <c r="C1141" s="2">
        <v>2211101</v>
      </c>
      <c r="D1141" s="2" t="str">
        <f t="shared" si="17"/>
        <v>4163002211101</v>
      </c>
      <c r="E1141" s="2" t="s">
        <v>198</v>
      </c>
      <c r="F1141" s="4">
        <v>300</v>
      </c>
      <c r="G1141" s="4">
        <v>0</v>
      </c>
      <c r="H1141" s="4">
        <v>300</v>
      </c>
      <c r="I1141" s="4">
        <v>0</v>
      </c>
      <c r="J1141" s="4">
        <v>0</v>
      </c>
      <c r="K1141" s="4">
        <v>0</v>
      </c>
      <c r="L1141" s="4">
        <v>0</v>
      </c>
      <c r="M1141" s="4">
        <v>300</v>
      </c>
    </row>
    <row r="1142" spans="1:13" x14ac:dyDescent="0.25">
      <c r="A1142" s="2">
        <v>4</v>
      </c>
      <c r="B1142" s="2">
        <v>16300</v>
      </c>
      <c r="C1142" s="2">
        <v>2219901</v>
      </c>
      <c r="D1142" s="2" t="str">
        <f t="shared" si="17"/>
        <v>4163002219901</v>
      </c>
      <c r="E1142" s="2" t="s">
        <v>134</v>
      </c>
      <c r="F1142" s="4">
        <v>12000</v>
      </c>
      <c r="G1142" s="4">
        <v>0</v>
      </c>
      <c r="H1142" s="4">
        <v>12000</v>
      </c>
      <c r="I1142" s="4">
        <v>9738.92</v>
      </c>
      <c r="J1142" s="4">
        <v>9738.92</v>
      </c>
      <c r="K1142" s="4">
        <v>9738.92</v>
      </c>
      <c r="L1142" s="4">
        <v>0</v>
      </c>
      <c r="M1142" s="4">
        <v>2261.08</v>
      </c>
    </row>
    <row r="1143" spans="1:13" x14ac:dyDescent="0.25">
      <c r="A1143" s="2">
        <v>4</v>
      </c>
      <c r="B1143" s="2">
        <v>16300</v>
      </c>
      <c r="C1143" s="2">
        <v>2219905</v>
      </c>
      <c r="D1143" s="2" t="str">
        <f t="shared" si="17"/>
        <v>4163002219905</v>
      </c>
      <c r="E1143" s="2" t="s">
        <v>77</v>
      </c>
      <c r="F1143" s="4">
        <v>100</v>
      </c>
      <c r="G1143" s="4">
        <v>0</v>
      </c>
      <c r="H1143" s="4">
        <v>100</v>
      </c>
      <c r="I1143" s="4">
        <v>0</v>
      </c>
      <c r="J1143" s="4">
        <v>0</v>
      </c>
      <c r="K1143" s="4">
        <v>0</v>
      </c>
      <c r="L1143" s="4">
        <v>0</v>
      </c>
      <c r="M1143" s="4">
        <v>100</v>
      </c>
    </row>
    <row r="1144" spans="1:13" x14ac:dyDescent="0.25">
      <c r="A1144" s="2">
        <v>4</v>
      </c>
      <c r="B1144" s="2">
        <v>16300</v>
      </c>
      <c r="C1144" s="2">
        <v>2240001</v>
      </c>
      <c r="D1144" s="2" t="str">
        <f t="shared" si="17"/>
        <v>4163002240001</v>
      </c>
      <c r="E1144" s="2" t="s">
        <v>96</v>
      </c>
      <c r="F1144" s="4">
        <v>1200</v>
      </c>
      <c r="G1144" s="4">
        <v>0</v>
      </c>
      <c r="H1144" s="4">
        <v>1200</v>
      </c>
      <c r="I1144" s="4">
        <v>736.39</v>
      </c>
      <c r="J1144" s="4">
        <v>680.72</v>
      </c>
      <c r="K1144" s="4">
        <v>680.72</v>
      </c>
      <c r="L1144" s="4">
        <v>0</v>
      </c>
      <c r="M1144" s="4">
        <v>519.28</v>
      </c>
    </row>
    <row r="1145" spans="1:13" x14ac:dyDescent="0.25">
      <c r="A1145" s="2">
        <v>4</v>
      </c>
      <c r="B1145" s="2">
        <v>16300</v>
      </c>
      <c r="C1145" s="2">
        <v>2302000</v>
      </c>
      <c r="D1145" s="2" t="str">
        <f t="shared" si="17"/>
        <v>4163002302000</v>
      </c>
      <c r="E1145" s="2" t="s">
        <v>72</v>
      </c>
      <c r="F1145" s="4">
        <v>50</v>
      </c>
      <c r="G1145" s="4">
        <v>0</v>
      </c>
      <c r="H1145" s="4">
        <v>50</v>
      </c>
      <c r="I1145" s="4">
        <v>0</v>
      </c>
      <c r="J1145" s="4">
        <v>0</v>
      </c>
      <c r="K1145" s="4">
        <v>0</v>
      </c>
      <c r="L1145" s="4">
        <v>0</v>
      </c>
      <c r="M1145" s="4">
        <v>50</v>
      </c>
    </row>
    <row r="1146" spans="1:13" x14ac:dyDescent="0.25">
      <c r="A1146" s="2">
        <v>4</v>
      </c>
      <c r="B1146" s="2">
        <v>16300</v>
      </c>
      <c r="C1146" s="2">
        <v>6230000</v>
      </c>
      <c r="D1146" s="2" t="str">
        <f t="shared" si="17"/>
        <v>4163006230000</v>
      </c>
      <c r="E1146" s="2" t="s">
        <v>201</v>
      </c>
      <c r="F1146" s="4">
        <v>3000</v>
      </c>
      <c r="G1146" s="4">
        <v>0</v>
      </c>
      <c r="H1146" s="4">
        <v>3000</v>
      </c>
      <c r="I1146" s="4">
        <v>0</v>
      </c>
      <c r="J1146" s="4">
        <v>0</v>
      </c>
      <c r="K1146" s="4">
        <v>0</v>
      </c>
      <c r="L1146" s="4">
        <v>0</v>
      </c>
      <c r="M1146" s="4">
        <v>3000</v>
      </c>
    </row>
    <row r="1147" spans="1:13" x14ac:dyDescent="0.25">
      <c r="A1147" s="2">
        <v>4</v>
      </c>
      <c r="B1147" s="2">
        <v>16400</v>
      </c>
      <c r="C1147" s="2">
        <v>2100001</v>
      </c>
      <c r="D1147" s="2" t="str">
        <f t="shared" si="17"/>
        <v>4164002100001</v>
      </c>
      <c r="E1147" s="2" t="s">
        <v>130</v>
      </c>
      <c r="F1147" s="4">
        <v>3500</v>
      </c>
      <c r="G1147" s="4">
        <v>0</v>
      </c>
      <c r="H1147" s="4">
        <v>3500</v>
      </c>
      <c r="I1147" s="4">
        <v>1063.8</v>
      </c>
      <c r="J1147" s="4">
        <v>1063.8</v>
      </c>
      <c r="K1147" s="4">
        <v>1063.8</v>
      </c>
      <c r="L1147" s="4">
        <v>0</v>
      </c>
      <c r="M1147" s="4">
        <v>2436.1999999999998</v>
      </c>
    </row>
    <row r="1148" spans="1:13" x14ac:dyDescent="0.25">
      <c r="A1148" s="2">
        <v>4</v>
      </c>
      <c r="B1148" s="2">
        <v>16400</v>
      </c>
      <c r="C1148" s="2">
        <v>2120000</v>
      </c>
      <c r="D1148" s="2" t="str">
        <f t="shared" si="17"/>
        <v>4164002120000</v>
      </c>
      <c r="E1148" s="2" t="s">
        <v>191</v>
      </c>
      <c r="F1148" s="4">
        <v>250</v>
      </c>
      <c r="G1148" s="4">
        <v>0</v>
      </c>
      <c r="H1148" s="4">
        <v>250</v>
      </c>
      <c r="I1148" s="4">
        <v>83.32</v>
      </c>
      <c r="J1148" s="4">
        <v>83.32</v>
      </c>
      <c r="K1148" s="4">
        <v>83.32</v>
      </c>
      <c r="L1148" s="4">
        <v>0</v>
      </c>
      <c r="M1148" s="4">
        <v>166.68</v>
      </c>
    </row>
    <row r="1149" spans="1:13" x14ac:dyDescent="0.25">
      <c r="A1149" s="2">
        <v>4</v>
      </c>
      <c r="B1149" s="2">
        <v>16400</v>
      </c>
      <c r="C1149" s="2">
        <v>2130001</v>
      </c>
      <c r="D1149" s="2" t="str">
        <f t="shared" si="17"/>
        <v>4164002130001</v>
      </c>
      <c r="E1149" s="2" t="s">
        <v>74</v>
      </c>
      <c r="F1149" s="4">
        <v>750</v>
      </c>
      <c r="G1149" s="4">
        <v>0</v>
      </c>
      <c r="H1149" s="4">
        <v>750</v>
      </c>
      <c r="I1149" s="4">
        <v>820.55</v>
      </c>
      <c r="J1149" s="4">
        <v>820.55</v>
      </c>
      <c r="K1149" s="4">
        <v>820.55</v>
      </c>
      <c r="L1149" s="4">
        <v>0</v>
      </c>
      <c r="M1149" s="4">
        <v>-70.55</v>
      </c>
    </row>
    <row r="1150" spans="1:13" x14ac:dyDescent="0.25">
      <c r="A1150" s="2">
        <v>4</v>
      </c>
      <c r="B1150" s="2">
        <v>16400</v>
      </c>
      <c r="C1150" s="2">
        <v>2210101</v>
      </c>
      <c r="D1150" s="2" t="str">
        <f t="shared" si="17"/>
        <v>4164002210101</v>
      </c>
      <c r="E1150" s="2" t="s">
        <v>193</v>
      </c>
      <c r="F1150" s="4">
        <v>350</v>
      </c>
      <c r="G1150" s="4">
        <v>0</v>
      </c>
      <c r="H1150" s="4">
        <v>350</v>
      </c>
      <c r="I1150" s="4">
        <v>58.6</v>
      </c>
      <c r="J1150" s="4">
        <v>58.6</v>
      </c>
      <c r="K1150" s="4">
        <v>58.6</v>
      </c>
      <c r="L1150" s="4">
        <v>0</v>
      </c>
      <c r="M1150" s="4">
        <v>291.39999999999998</v>
      </c>
    </row>
    <row r="1151" spans="1:13" x14ac:dyDescent="0.25">
      <c r="A1151" s="2">
        <v>4</v>
      </c>
      <c r="B1151" s="2">
        <v>16400</v>
      </c>
      <c r="C1151" s="2">
        <v>2210301</v>
      </c>
      <c r="D1151" s="2" t="str">
        <f t="shared" si="17"/>
        <v>4164002210301</v>
      </c>
      <c r="E1151" s="2" t="s">
        <v>194</v>
      </c>
      <c r="F1151" s="4">
        <v>500</v>
      </c>
      <c r="G1151" s="4">
        <v>0</v>
      </c>
      <c r="H1151" s="4">
        <v>500</v>
      </c>
      <c r="I1151" s="4">
        <v>0</v>
      </c>
      <c r="J1151" s="4">
        <v>0</v>
      </c>
      <c r="K1151" s="4">
        <v>0</v>
      </c>
      <c r="L1151" s="4">
        <v>0</v>
      </c>
      <c r="M1151" s="4">
        <v>500</v>
      </c>
    </row>
    <row r="1152" spans="1:13" x14ac:dyDescent="0.25">
      <c r="A1152" s="2">
        <v>4</v>
      </c>
      <c r="B1152" s="2">
        <v>16400</v>
      </c>
      <c r="C1152" s="2">
        <v>2210401</v>
      </c>
      <c r="D1152" s="2" t="str">
        <f t="shared" si="17"/>
        <v>4164002210401</v>
      </c>
      <c r="E1152" s="2" t="s">
        <v>133</v>
      </c>
      <c r="F1152" s="4">
        <v>350</v>
      </c>
      <c r="G1152" s="4">
        <v>0</v>
      </c>
      <c r="H1152" s="4">
        <v>350</v>
      </c>
      <c r="I1152" s="4">
        <v>348.2</v>
      </c>
      <c r="J1152" s="4">
        <v>348.2</v>
      </c>
      <c r="K1152" s="4">
        <v>348.2</v>
      </c>
      <c r="L1152" s="4">
        <v>0</v>
      </c>
      <c r="M1152" s="4">
        <v>1.8</v>
      </c>
    </row>
    <row r="1153" spans="1:13" x14ac:dyDescent="0.25">
      <c r="A1153" s="2">
        <v>4</v>
      </c>
      <c r="B1153" s="2">
        <v>16400</v>
      </c>
      <c r="C1153" s="2">
        <v>2211101</v>
      </c>
      <c r="D1153" s="2" t="str">
        <f t="shared" si="17"/>
        <v>4164002211101</v>
      </c>
      <c r="E1153" s="2" t="s">
        <v>198</v>
      </c>
      <c r="F1153" s="4">
        <v>300</v>
      </c>
      <c r="G1153" s="4">
        <v>0</v>
      </c>
      <c r="H1153" s="4">
        <v>300</v>
      </c>
      <c r="I1153" s="4">
        <v>0</v>
      </c>
      <c r="J1153" s="4">
        <v>0</v>
      </c>
      <c r="K1153" s="4">
        <v>0</v>
      </c>
      <c r="L1153" s="4">
        <v>0</v>
      </c>
      <c r="M1153" s="4">
        <v>300</v>
      </c>
    </row>
    <row r="1154" spans="1:13" x14ac:dyDescent="0.25">
      <c r="A1154" s="2">
        <v>4</v>
      </c>
      <c r="B1154" s="2">
        <v>16400</v>
      </c>
      <c r="C1154" s="2">
        <v>2219901</v>
      </c>
      <c r="D1154" s="2" t="str">
        <f t="shared" si="17"/>
        <v>4164002219901</v>
      </c>
      <c r="E1154" s="2" t="s">
        <v>134</v>
      </c>
      <c r="F1154" s="4">
        <v>1000</v>
      </c>
      <c r="G1154" s="4">
        <v>0</v>
      </c>
      <c r="H1154" s="4">
        <v>1000</v>
      </c>
      <c r="I1154" s="4">
        <v>0</v>
      </c>
      <c r="J1154" s="4">
        <v>0</v>
      </c>
      <c r="K1154" s="4">
        <v>0</v>
      </c>
      <c r="L1154" s="4">
        <v>0</v>
      </c>
      <c r="M1154" s="4">
        <v>1000</v>
      </c>
    </row>
    <row r="1155" spans="1:13" x14ac:dyDescent="0.25">
      <c r="A1155" s="2">
        <v>4</v>
      </c>
      <c r="B1155" s="2">
        <v>16400</v>
      </c>
      <c r="C1155" s="2">
        <v>2302000</v>
      </c>
      <c r="D1155" s="2" t="str">
        <f t="shared" ref="D1155:D1218" si="18">_xlfn.CONCAT(A1155,B1155,C1155)</f>
        <v>4164002302000</v>
      </c>
      <c r="E1155" s="2" t="s">
        <v>72</v>
      </c>
      <c r="F1155" s="4">
        <v>50</v>
      </c>
      <c r="G1155" s="4">
        <v>0</v>
      </c>
      <c r="H1155" s="4">
        <v>50</v>
      </c>
      <c r="I1155" s="4">
        <v>0</v>
      </c>
      <c r="J1155" s="4">
        <v>0</v>
      </c>
      <c r="K1155" s="4">
        <v>0</v>
      </c>
      <c r="L1155" s="4">
        <v>0</v>
      </c>
      <c r="M1155" s="4">
        <v>50</v>
      </c>
    </row>
    <row r="1156" spans="1:13" x14ac:dyDescent="0.25">
      <c r="A1156" s="2">
        <v>4</v>
      </c>
      <c r="B1156" s="2">
        <v>16500</v>
      </c>
      <c r="C1156" s="2">
        <v>2090001</v>
      </c>
      <c r="D1156" s="2" t="str">
        <f t="shared" si="18"/>
        <v>4165002090001</v>
      </c>
      <c r="E1156" s="2" t="s">
        <v>210</v>
      </c>
      <c r="F1156" s="4">
        <v>5000</v>
      </c>
      <c r="G1156" s="4">
        <v>0</v>
      </c>
      <c r="H1156" s="4">
        <v>5000</v>
      </c>
      <c r="I1156" s="4">
        <v>4533.0200000000004</v>
      </c>
      <c r="J1156" s="4">
        <v>4533.0200000000004</v>
      </c>
      <c r="K1156" s="4">
        <v>4533.0200000000004</v>
      </c>
      <c r="L1156" s="4">
        <v>0</v>
      </c>
      <c r="M1156" s="4">
        <v>466.98</v>
      </c>
    </row>
    <row r="1157" spans="1:13" x14ac:dyDescent="0.25">
      <c r="A1157" s="2">
        <v>4</v>
      </c>
      <c r="B1157" s="2">
        <v>16500</v>
      </c>
      <c r="C1157" s="2">
        <v>2100001</v>
      </c>
      <c r="D1157" s="2" t="str">
        <f t="shared" si="18"/>
        <v>4165002100001</v>
      </c>
      <c r="E1157" s="2" t="s">
        <v>211</v>
      </c>
      <c r="F1157" s="4">
        <v>0</v>
      </c>
      <c r="G1157" s="4">
        <v>0</v>
      </c>
      <c r="H1157" s="4">
        <v>0</v>
      </c>
      <c r="I1157" s="4">
        <v>326.7</v>
      </c>
      <c r="J1157" s="4">
        <v>326.7</v>
      </c>
      <c r="K1157" s="4">
        <v>326.7</v>
      </c>
      <c r="L1157" s="4">
        <v>0</v>
      </c>
      <c r="M1157" s="4">
        <v>-326.7</v>
      </c>
    </row>
    <row r="1158" spans="1:13" x14ac:dyDescent="0.25">
      <c r="A1158" s="2">
        <v>4</v>
      </c>
      <c r="B1158" s="2">
        <v>16500</v>
      </c>
      <c r="C1158" s="2">
        <v>2120000</v>
      </c>
      <c r="D1158" s="2" t="str">
        <f t="shared" si="18"/>
        <v>4165002120000</v>
      </c>
      <c r="E1158" s="2" t="s">
        <v>212</v>
      </c>
      <c r="F1158" s="4">
        <v>0</v>
      </c>
      <c r="G1158" s="4">
        <v>0</v>
      </c>
      <c r="H1158" s="4">
        <v>0</v>
      </c>
      <c r="I1158" s="4">
        <v>121.77</v>
      </c>
      <c r="J1158" s="4">
        <v>121.77</v>
      </c>
      <c r="K1158" s="4">
        <v>121.77</v>
      </c>
      <c r="L1158" s="4">
        <v>0</v>
      </c>
      <c r="M1158" s="4">
        <v>-121.77</v>
      </c>
    </row>
    <row r="1159" spans="1:13" x14ac:dyDescent="0.25">
      <c r="A1159" s="2">
        <v>4</v>
      </c>
      <c r="B1159" s="2">
        <v>16500</v>
      </c>
      <c r="C1159" s="2">
        <v>2130001</v>
      </c>
      <c r="D1159" s="2" t="str">
        <f t="shared" si="18"/>
        <v>4165002130001</v>
      </c>
      <c r="E1159" s="2" t="s">
        <v>74</v>
      </c>
      <c r="F1159" s="4">
        <v>750</v>
      </c>
      <c r="G1159" s="4">
        <v>0</v>
      </c>
      <c r="H1159" s="4">
        <v>750</v>
      </c>
      <c r="I1159" s="4">
        <v>0</v>
      </c>
      <c r="J1159" s="4">
        <v>0</v>
      </c>
      <c r="K1159" s="4">
        <v>0</v>
      </c>
      <c r="L1159" s="4">
        <v>0</v>
      </c>
      <c r="M1159" s="4">
        <v>750</v>
      </c>
    </row>
    <row r="1160" spans="1:13" x14ac:dyDescent="0.25">
      <c r="A1160" s="2">
        <v>4</v>
      </c>
      <c r="B1160" s="2">
        <v>16500</v>
      </c>
      <c r="C1160" s="2">
        <v>2140001</v>
      </c>
      <c r="D1160" s="2" t="str">
        <f t="shared" si="18"/>
        <v>4165002140001</v>
      </c>
      <c r="E1160" s="2" t="s">
        <v>95</v>
      </c>
      <c r="F1160" s="4">
        <v>2000</v>
      </c>
      <c r="G1160" s="4">
        <v>0</v>
      </c>
      <c r="H1160" s="4">
        <v>2000</v>
      </c>
      <c r="I1160" s="4">
        <v>3137.73</v>
      </c>
      <c r="J1160" s="4">
        <v>3137.73</v>
      </c>
      <c r="K1160" s="4">
        <v>3137.73</v>
      </c>
      <c r="L1160" s="4">
        <v>0</v>
      </c>
      <c r="M1160" s="4">
        <v>-1137.73</v>
      </c>
    </row>
    <row r="1161" spans="1:13" x14ac:dyDescent="0.25">
      <c r="A1161" s="2">
        <v>4</v>
      </c>
      <c r="B1161" s="2">
        <v>16500</v>
      </c>
      <c r="C1161" s="2">
        <v>2210001</v>
      </c>
      <c r="D1161" s="2" t="str">
        <f t="shared" si="18"/>
        <v>4165002210001</v>
      </c>
      <c r="E1161" s="2" t="s">
        <v>192</v>
      </c>
      <c r="F1161" s="4">
        <v>425000</v>
      </c>
      <c r="G1161" s="4">
        <v>15827.23</v>
      </c>
      <c r="H1161" s="4">
        <v>440827.23</v>
      </c>
      <c r="I1161" s="4">
        <v>472802.09</v>
      </c>
      <c r="J1161" s="4">
        <v>373772.01</v>
      </c>
      <c r="K1161" s="4">
        <v>373772.01</v>
      </c>
      <c r="L1161" s="4">
        <v>0</v>
      </c>
      <c r="M1161" s="4">
        <v>67055.22</v>
      </c>
    </row>
    <row r="1162" spans="1:13" x14ac:dyDescent="0.25">
      <c r="A1162" s="2">
        <v>4</v>
      </c>
      <c r="B1162" s="2">
        <v>16500</v>
      </c>
      <c r="C1162" s="2">
        <v>2210301</v>
      </c>
      <c r="D1162" s="2" t="str">
        <f t="shared" si="18"/>
        <v>4165002210301</v>
      </c>
      <c r="E1162" s="2" t="s">
        <v>194</v>
      </c>
      <c r="F1162" s="4">
        <v>1500</v>
      </c>
      <c r="G1162" s="4">
        <v>0</v>
      </c>
      <c r="H1162" s="4">
        <v>1500</v>
      </c>
      <c r="I1162" s="4">
        <v>0</v>
      </c>
      <c r="J1162" s="4">
        <v>0</v>
      </c>
      <c r="K1162" s="4">
        <v>0</v>
      </c>
      <c r="L1162" s="4">
        <v>0</v>
      </c>
      <c r="M1162" s="4">
        <v>1500</v>
      </c>
    </row>
    <row r="1163" spans="1:13" x14ac:dyDescent="0.25">
      <c r="A1163" s="2">
        <v>4</v>
      </c>
      <c r="B1163" s="2">
        <v>16500</v>
      </c>
      <c r="C1163" s="2">
        <v>2210401</v>
      </c>
      <c r="D1163" s="2" t="str">
        <f t="shared" si="18"/>
        <v>4165002210401</v>
      </c>
      <c r="E1163" s="2" t="s">
        <v>133</v>
      </c>
      <c r="F1163" s="4">
        <v>1000</v>
      </c>
      <c r="G1163" s="4">
        <v>0</v>
      </c>
      <c r="H1163" s="4">
        <v>1000</v>
      </c>
      <c r="I1163" s="4">
        <v>806.34</v>
      </c>
      <c r="J1163" s="4">
        <v>806.34</v>
      </c>
      <c r="K1163" s="4">
        <v>806.34</v>
      </c>
      <c r="L1163" s="4">
        <v>0</v>
      </c>
      <c r="M1163" s="4">
        <v>193.66</v>
      </c>
    </row>
    <row r="1164" spans="1:13" x14ac:dyDescent="0.25">
      <c r="A1164" s="2">
        <v>4</v>
      </c>
      <c r="B1164" s="2">
        <v>16500</v>
      </c>
      <c r="C1164" s="2">
        <v>2211101</v>
      </c>
      <c r="D1164" s="2" t="str">
        <f t="shared" si="18"/>
        <v>4165002211101</v>
      </c>
      <c r="E1164" s="2" t="s">
        <v>198</v>
      </c>
      <c r="F1164" s="4">
        <v>300</v>
      </c>
      <c r="G1164" s="4">
        <v>0</v>
      </c>
      <c r="H1164" s="4">
        <v>300</v>
      </c>
      <c r="I1164" s="4">
        <v>0</v>
      </c>
      <c r="J1164" s="4">
        <v>0</v>
      </c>
      <c r="K1164" s="4">
        <v>0</v>
      </c>
      <c r="L1164" s="4">
        <v>0</v>
      </c>
      <c r="M1164" s="4">
        <v>300</v>
      </c>
    </row>
    <row r="1165" spans="1:13" x14ac:dyDescent="0.25">
      <c r="A1165" s="2">
        <v>4</v>
      </c>
      <c r="B1165" s="2">
        <v>16500</v>
      </c>
      <c r="C1165" s="2">
        <v>2219901</v>
      </c>
      <c r="D1165" s="2" t="str">
        <f t="shared" si="18"/>
        <v>4165002219901</v>
      </c>
      <c r="E1165" s="2" t="s">
        <v>134</v>
      </c>
      <c r="F1165" s="4">
        <v>30000</v>
      </c>
      <c r="G1165" s="4">
        <v>0</v>
      </c>
      <c r="H1165" s="4">
        <v>30000</v>
      </c>
      <c r="I1165" s="4">
        <v>27897.040000000001</v>
      </c>
      <c r="J1165" s="4">
        <v>27897.040000000001</v>
      </c>
      <c r="K1165" s="4">
        <v>27897.040000000001</v>
      </c>
      <c r="L1165" s="4">
        <v>0</v>
      </c>
      <c r="M1165" s="4">
        <v>2102.96</v>
      </c>
    </row>
    <row r="1166" spans="1:13" x14ac:dyDescent="0.25">
      <c r="A1166" s="2">
        <v>4</v>
      </c>
      <c r="B1166" s="2">
        <v>16500</v>
      </c>
      <c r="C1166" s="2">
        <v>2240001</v>
      </c>
      <c r="D1166" s="2" t="str">
        <f t="shared" si="18"/>
        <v>4165002240001</v>
      </c>
      <c r="E1166" s="2" t="s">
        <v>96</v>
      </c>
      <c r="F1166" s="4">
        <v>850</v>
      </c>
      <c r="G1166" s="4">
        <v>0</v>
      </c>
      <c r="H1166" s="4">
        <v>850</v>
      </c>
      <c r="I1166" s="4">
        <v>714.83</v>
      </c>
      <c r="J1166" s="4">
        <v>714.83</v>
      </c>
      <c r="K1166" s="4">
        <v>714.83</v>
      </c>
      <c r="L1166" s="4">
        <v>0</v>
      </c>
      <c r="M1166" s="4">
        <v>135.16999999999999</v>
      </c>
    </row>
    <row r="1167" spans="1:13" x14ac:dyDescent="0.25">
      <c r="A1167" s="2">
        <v>4</v>
      </c>
      <c r="B1167" s="2">
        <v>16500</v>
      </c>
      <c r="C1167" s="2">
        <v>2269900</v>
      </c>
      <c r="D1167" s="2" t="str">
        <f t="shared" si="18"/>
        <v>4165002269900</v>
      </c>
      <c r="E1167" s="2" t="s">
        <v>65</v>
      </c>
      <c r="F1167" s="4">
        <v>250</v>
      </c>
      <c r="G1167" s="4">
        <v>0</v>
      </c>
      <c r="H1167" s="4">
        <v>250</v>
      </c>
      <c r="I1167" s="4">
        <v>181.5</v>
      </c>
      <c r="J1167" s="4">
        <v>181.5</v>
      </c>
      <c r="K1167" s="4">
        <v>181.5</v>
      </c>
      <c r="L1167" s="4">
        <v>0</v>
      </c>
      <c r="M1167" s="4">
        <v>68.5</v>
      </c>
    </row>
    <row r="1168" spans="1:13" x14ac:dyDescent="0.25">
      <c r="A1168" s="2">
        <v>4</v>
      </c>
      <c r="B1168" s="2">
        <v>16500</v>
      </c>
      <c r="C1168" s="2">
        <v>2270200</v>
      </c>
      <c r="D1168" s="2" t="str">
        <f t="shared" si="18"/>
        <v>4165002270200</v>
      </c>
      <c r="E1168" s="2" t="s">
        <v>213</v>
      </c>
      <c r="F1168" s="4">
        <v>500</v>
      </c>
      <c r="G1168" s="4">
        <v>0</v>
      </c>
      <c r="H1168" s="4">
        <v>500</v>
      </c>
      <c r="I1168" s="4">
        <v>0</v>
      </c>
      <c r="J1168" s="4">
        <v>0</v>
      </c>
      <c r="K1168" s="4">
        <v>0</v>
      </c>
      <c r="L1168" s="4">
        <v>0</v>
      </c>
      <c r="M1168" s="4">
        <v>500</v>
      </c>
    </row>
    <row r="1169" spans="1:13" x14ac:dyDescent="0.25">
      <c r="A1169" s="2">
        <v>4</v>
      </c>
      <c r="B1169" s="2">
        <v>16500</v>
      </c>
      <c r="C1169" s="2">
        <v>2279900</v>
      </c>
      <c r="D1169" s="2" t="str">
        <f t="shared" si="18"/>
        <v>4165002279900</v>
      </c>
      <c r="E1169" s="2" t="s">
        <v>68</v>
      </c>
      <c r="F1169" s="4">
        <v>2000</v>
      </c>
      <c r="G1169" s="4">
        <v>0</v>
      </c>
      <c r="H1169" s="4">
        <v>2000</v>
      </c>
      <c r="I1169" s="4">
        <v>0</v>
      </c>
      <c r="J1169" s="4">
        <v>0</v>
      </c>
      <c r="K1169" s="4">
        <v>0</v>
      </c>
      <c r="L1169" s="4">
        <v>0</v>
      </c>
      <c r="M1169" s="4">
        <v>2000</v>
      </c>
    </row>
    <row r="1170" spans="1:13" x14ac:dyDescent="0.25">
      <c r="A1170" s="2">
        <v>4</v>
      </c>
      <c r="B1170" s="2">
        <v>16500</v>
      </c>
      <c r="C1170" s="2">
        <v>2302000</v>
      </c>
      <c r="D1170" s="2" t="str">
        <f t="shared" si="18"/>
        <v>4165002302000</v>
      </c>
      <c r="E1170" s="2" t="s">
        <v>72</v>
      </c>
      <c r="F1170" s="4">
        <v>50</v>
      </c>
      <c r="G1170" s="4">
        <v>0</v>
      </c>
      <c r="H1170" s="4">
        <v>50</v>
      </c>
      <c r="I1170" s="4">
        <v>0</v>
      </c>
      <c r="J1170" s="4">
        <v>0</v>
      </c>
      <c r="K1170" s="4">
        <v>0</v>
      </c>
      <c r="L1170" s="4">
        <v>0</v>
      </c>
      <c r="M1170" s="4">
        <v>50</v>
      </c>
    </row>
    <row r="1171" spans="1:13" x14ac:dyDescent="0.25">
      <c r="A1171" s="2">
        <v>4</v>
      </c>
      <c r="B1171" s="2">
        <v>16500</v>
      </c>
      <c r="C1171" s="2">
        <v>6190053</v>
      </c>
      <c r="D1171" s="2" t="str">
        <f t="shared" si="18"/>
        <v>4165006190053</v>
      </c>
      <c r="E1171" s="2" t="s">
        <v>214</v>
      </c>
      <c r="F1171" s="4">
        <v>80000</v>
      </c>
      <c r="G1171" s="4">
        <v>120000</v>
      </c>
      <c r="H1171" s="4">
        <v>200000</v>
      </c>
      <c r="I1171" s="4">
        <v>16414.86</v>
      </c>
      <c r="J1171" s="4">
        <v>16414.86</v>
      </c>
      <c r="K1171" s="4">
        <v>16414.86</v>
      </c>
      <c r="L1171" s="4">
        <v>0</v>
      </c>
      <c r="M1171" s="4">
        <v>183585.14</v>
      </c>
    </row>
    <row r="1172" spans="1:13" x14ac:dyDescent="0.25">
      <c r="A1172" s="2">
        <v>4</v>
      </c>
      <c r="B1172" s="2">
        <v>17100</v>
      </c>
      <c r="C1172" s="2">
        <v>2030001</v>
      </c>
      <c r="D1172" s="2" t="str">
        <f t="shared" si="18"/>
        <v>4171002030001</v>
      </c>
      <c r="E1172" s="2" t="s">
        <v>149</v>
      </c>
      <c r="F1172" s="4">
        <v>6000</v>
      </c>
      <c r="G1172" s="4">
        <v>0</v>
      </c>
      <c r="H1172" s="4">
        <v>6000</v>
      </c>
      <c r="I1172" s="4">
        <v>6046.07</v>
      </c>
      <c r="J1172" s="4">
        <v>4697.72</v>
      </c>
      <c r="K1172" s="4">
        <v>4697.72</v>
      </c>
      <c r="L1172" s="4">
        <v>0</v>
      </c>
      <c r="M1172" s="4">
        <v>1302.28</v>
      </c>
    </row>
    <row r="1173" spans="1:13" x14ac:dyDescent="0.25">
      <c r="A1173" s="2">
        <v>4</v>
      </c>
      <c r="B1173" s="2">
        <v>17100</v>
      </c>
      <c r="C1173" s="2">
        <v>2100001</v>
      </c>
      <c r="D1173" s="2" t="str">
        <f t="shared" si="18"/>
        <v>4171002100001</v>
      </c>
      <c r="E1173" s="2" t="s">
        <v>130</v>
      </c>
      <c r="F1173" s="4">
        <v>40000</v>
      </c>
      <c r="G1173" s="4">
        <v>0</v>
      </c>
      <c r="H1173" s="4">
        <v>40000</v>
      </c>
      <c r="I1173" s="4">
        <v>29063.42</v>
      </c>
      <c r="J1173" s="4">
        <v>29063.42</v>
      </c>
      <c r="K1173" s="4">
        <v>29063.42</v>
      </c>
      <c r="L1173" s="4">
        <v>0</v>
      </c>
      <c r="M1173" s="4">
        <v>10936.58</v>
      </c>
    </row>
    <row r="1174" spans="1:13" x14ac:dyDescent="0.25">
      <c r="A1174" s="2">
        <v>4</v>
      </c>
      <c r="B1174" s="2">
        <v>17100</v>
      </c>
      <c r="C1174" s="2">
        <v>2100002</v>
      </c>
      <c r="D1174" s="2" t="str">
        <f t="shared" si="18"/>
        <v>4171002100002</v>
      </c>
      <c r="E1174" s="2" t="s">
        <v>215</v>
      </c>
      <c r="F1174" s="4">
        <v>4000</v>
      </c>
      <c r="G1174" s="4">
        <v>0</v>
      </c>
      <c r="H1174" s="4">
        <v>4000</v>
      </c>
      <c r="I1174" s="4">
        <v>0</v>
      </c>
      <c r="J1174" s="4">
        <v>0</v>
      </c>
      <c r="K1174" s="4">
        <v>0</v>
      </c>
      <c r="L1174" s="4">
        <v>0</v>
      </c>
      <c r="M1174" s="4">
        <v>4000</v>
      </c>
    </row>
    <row r="1175" spans="1:13" x14ac:dyDescent="0.25">
      <c r="A1175" s="2">
        <v>4</v>
      </c>
      <c r="B1175" s="2">
        <v>17100</v>
      </c>
      <c r="C1175" s="2">
        <v>2120000</v>
      </c>
      <c r="D1175" s="2" t="str">
        <f t="shared" si="18"/>
        <v>4171002120000</v>
      </c>
      <c r="E1175" s="2" t="s">
        <v>191</v>
      </c>
      <c r="F1175" s="4">
        <v>1000</v>
      </c>
      <c r="G1175" s="4">
        <v>0</v>
      </c>
      <c r="H1175" s="4">
        <v>1000</v>
      </c>
      <c r="I1175" s="4">
        <v>195.28</v>
      </c>
      <c r="J1175" s="4">
        <v>195.28</v>
      </c>
      <c r="K1175" s="4">
        <v>195.28</v>
      </c>
      <c r="L1175" s="4">
        <v>0</v>
      </c>
      <c r="M1175" s="4">
        <v>804.72</v>
      </c>
    </row>
    <row r="1176" spans="1:13" x14ac:dyDescent="0.25">
      <c r="A1176" s="2">
        <v>4</v>
      </c>
      <c r="B1176" s="2">
        <v>17100</v>
      </c>
      <c r="C1176" s="2">
        <v>2130001</v>
      </c>
      <c r="D1176" s="2" t="str">
        <f t="shared" si="18"/>
        <v>4171002130001</v>
      </c>
      <c r="E1176" s="2" t="s">
        <v>74</v>
      </c>
      <c r="F1176" s="4">
        <v>5000</v>
      </c>
      <c r="G1176" s="4">
        <v>0</v>
      </c>
      <c r="H1176" s="4">
        <v>5000</v>
      </c>
      <c r="I1176" s="4">
        <v>7263.93</v>
      </c>
      <c r="J1176" s="4">
        <v>7263.93</v>
      </c>
      <c r="K1176" s="4">
        <v>7263.93</v>
      </c>
      <c r="L1176" s="4">
        <v>0</v>
      </c>
      <c r="M1176" s="4">
        <v>-2263.9299999999998</v>
      </c>
    </row>
    <row r="1177" spans="1:13" x14ac:dyDescent="0.25">
      <c r="A1177" s="2">
        <v>4</v>
      </c>
      <c r="B1177" s="2">
        <v>17100</v>
      </c>
      <c r="C1177" s="2">
        <v>2140001</v>
      </c>
      <c r="D1177" s="2" t="str">
        <f t="shared" si="18"/>
        <v>4171002140001</v>
      </c>
      <c r="E1177" s="2" t="s">
        <v>95</v>
      </c>
      <c r="F1177" s="4">
        <v>7000</v>
      </c>
      <c r="G1177" s="4">
        <v>0</v>
      </c>
      <c r="H1177" s="4">
        <v>7000</v>
      </c>
      <c r="I1177" s="4">
        <v>5141.12</v>
      </c>
      <c r="J1177" s="4">
        <v>5141.12</v>
      </c>
      <c r="K1177" s="4">
        <v>5141.12</v>
      </c>
      <c r="L1177" s="4">
        <v>0</v>
      </c>
      <c r="M1177" s="4">
        <v>1858.88</v>
      </c>
    </row>
    <row r="1178" spans="1:13" x14ac:dyDescent="0.25">
      <c r="A1178" s="2">
        <v>4</v>
      </c>
      <c r="B1178" s="2">
        <v>17100</v>
      </c>
      <c r="C1178" s="2">
        <v>2150001</v>
      </c>
      <c r="D1178" s="2" t="str">
        <f t="shared" si="18"/>
        <v>4171002150001</v>
      </c>
      <c r="E1178" s="2" t="s">
        <v>56</v>
      </c>
      <c r="F1178" s="4">
        <v>1000</v>
      </c>
      <c r="G1178" s="4">
        <v>0</v>
      </c>
      <c r="H1178" s="4">
        <v>1000</v>
      </c>
      <c r="I1178" s="4">
        <v>4615.04</v>
      </c>
      <c r="J1178" s="4">
        <v>4615.04</v>
      </c>
      <c r="K1178" s="4">
        <v>4615.04</v>
      </c>
      <c r="L1178" s="4">
        <v>0</v>
      </c>
      <c r="M1178" s="4">
        <v>-3615.04</v>
      </c>
    </row>
    <row r="1179" spans="1:13" x14ac:dyDescent="0.25">
      <c r="A1179" s="2">
        <v>4</v>
      </c>
      <c r="B1179" s="2">
        <v>17100</v>
      </c>
      <c r="C1179" s="2">
        <v>2210001</v>
      </c>
      <c r="D1179" s="2" t="str">
        <f t="shared" si="18"/>
        <v>4171002210001</v>
      </c>
      <c r="E1179" s="2" t="s">
        <v>192</v>
      </c>
      <c r="F1179" s="4">
        <v>10000</v>
      </c>
      <c r="G1179" s="4">
        <v>6912.04</v>
      </c>
      <c r="H1179" s="4">
        <v>16912.04</v>
      </c>
      <c r="I1179" s="4">
        <v>17798.79</v>
      </c>
      <c r="J1179" s="4">
        <v>9473.5300000000007</v>
      </c>
      <c r="K1179" s="4">
        <v>9473.5300000000007</v>
      </c>
      <c r="L1179" s="4">
        <v>0</v>
      </c>
      <c r="M1179" s="4">
        <v>7438.51</v>
      </c>
    </row>
    <row r="1180" spans="1:13" x14ac:dyDescent="0.25">
      <c r="A1180" s="2">
        <v>4</v>
      </c>
      <c r="B1180" s="2">
        <v>17100</v>
      </c>
      <c r="C1180" s="2">
        <v>2210002</v>
      </c>
      <c r="D1180" s="2" t="str">
        <f t="shared" si="18"/>
        <v>4171002210002</v>
      </c>
      <c r="E1180" s="2" t="s">
        <v>216</v>
      </c>
      <c r="F1180" s="4">
        <v>10000</v>
      </c>
      <c r="G1180" s="4">
        <v>0</v>
      </c>
      <c r="H1180" s="4">
        <v>10000</v>
      </c>
      <c r="I1180" s="4">
        <v>10000</v>
      </c>
      <c r="J1180" s="4">
        <v>982.82</v>
      </c>
      <c r="K1180" s="4">
        <v>982.82</v>
      </c>
      <c r="L1180" s="4">
        <v>0</v>
      </c>
      <c r="M1180" s="4">
        <v>9017.18</v>
      </c>
    </row>
    <row r="1181" spans="1:13" x14ac:dyDescent="0.25">
      <c r="A1181" s="2">
        <v>4</v>
      </c>
      <c r="B1181" s="2">
        <v>17100</v>
      </c>
      <c r="C1181" s="2">
        <v>2210102</v>
      </c>
      <c r="D1181" s="2" t="str">
        <f t="shared" si="18"/>
        <v>4171002210102</v>
      </c>
      <c r="E1181" s="2" t="s">
        <v>197</v>
      </c>
      <c r="F1181" s="4">
        <v>1000</v>
      </c>
      <c r="G1181" s="4">
        <v>0</v>
      </c>
      <c r="H1181" s="4">
        <v>1000</v>
      </c>
      <c r="I1181" s="4">
        <v>538.41999999999996</v>
      </c>
      <c r="J1181" s="4">
        <v>538.41999999999996</v>
      </c>
      <c r="K1181" s="4">
        <v>538.41999999999996</v>
      </c>
      <c r="L1181" s="4">
        <v>0</v>
      </c>
      <c r="M1181" s="4">
        <v>461.58</v>
      </c>
    </row>
    <row r="1182" spans="1:13" x14ac:dyDescent="0.25">
      <c r="A1182" s="2">
        <v>4</v>
      </c>
      <c r="B1182" s="2">
        <v>17100</v>
      </c>
      <c r="C1182" s="2">
        <v>2210301</v>
      </c>
      <c r="D1182" s="2" t="str">
        <f t="shared" si="18"/>
        <v>4171002210301</v>
      </c>
      <c r="E1182" s="2" t="s">
        <v>194</v>
      </c>
      <c r="F1182" s="4">
        <v>5000</v>
      </c>
      <c r="G1182" s="4">
        <v>0</v>
      </c>
      <c r="H1182" s="4">
        <v>5000</v>
      </c>
      <c r="I1182" s="4">
        <v>4069.78</v>
      </c>
      <c r="J1182" s="4">
        <v>4069.78</v>
      </c>
      <c r="K1182" s="4">
        <v>4069.78</v>
      </c>
      <c r="L1182" s="4">
        <v>0</v>
      </c>
      <c r="M1182" s="4">
        <v>930.22</v>
      </c>
    </row>
    <row r="1183" spans="1:13" x14ac:dyDescent="0.25">
      <c r="A1183" s="2">
        <v>4</v>
      </c>
      <c r="B1183" s="2">
        <v>17100</v>
      </c>
      <c r="C1183" s="2">
        <v>2210401</v>
      </c>
      <c r="D1183" s="2" t="str">
        <f t="shared" si="18"/>
        <v>4171002210401</v>
      </c>
      <c r="E1183" s="2" t="s">
        <v>133</v>
      </c>
      <c r="F1183" s="4">
        <v>2000</v>
      </c>
      <c r="G1183" s="4">
        <v>0</v>
      </c>
      <c r="H1183" s="4">
        <v>2000</v>
      </c>
      <c r="I1183" s="4">
        <v>1179.3499999999999</v>
      </c>
      <c r="J1183" s="4">
        <v>1179.3499999999999</v>
      </c>
      <c r="K1183" s="4">
        <v>1179.3499999999999</v>
      </c>
      <c r="L1183" s="4">
        <v>0</v>
      </c>
      <c r="M1183" s="4">
        <v>820.65</v>
      </c>
    </row>
    <row r="1184" spans="1:13" x14ac:dyDescent="0.25">
      <c r="A1184" s="2">
        <v>4</v>
      </c>
      <c r="B1184" s="2">
        <v>17100</v>
      </c>
      <c r="C1184" s="2">
        <v>2211101</v>
      </c>
      <c r="D1184" s="2" t="str">
        <f t="shared" si="18"/>
        <v>4171002211101</v>
      </c>
      <c r="E1184" s="2" t="s">
        <v>198</v>
      </c>
      <c r="F1184" s="4">
        <v>750</v>
      </c>
      <c r="G1184" s="4">
        <v>0</v>
      </c>
      <c r="H1184" s="4">
        <v>750</v>
      </c>
      <c r="I1184" s="4">
        <v>0</v>
      </c>
      <c r="J1184" s="4">
        <v>0</v>
      </c>
      <c r="K1184" s="4">
        <v>0</v>
      </c>
      <c r="L1184" s="4">
        <v>0</v>
      </c>
      <c r="M1184" s="4">
        <v>750</v>
      </c>
    </row>
    <row r="1185" spans="1:13" x14ac:dyDescent="0.25">
      <c r="A1185" s="2">
        <v>4</v>
      </c>
      <c r="B1185" s="2">
        <v>17100</v>
      </c>
      <c r="C1185" s="2">
        <v>2211301</v>
      </c>
      <c r="D1185" s="2" t="str">
        <f t="shared" si="18"/>
        <v>4171002211301</v>
      </c>
      <c r="E1185" s="2" t="s">
        <v>217</v>
      </c>
      <c r="F1185" s="4">
        <v>3500</v>
      </c>
      <c r="G1185" s="4">
        <v>0</v>
      </c>
      <c r="H1185" s="4">
        <v>3500</v>
      </c>
      <c r="I1185" s="4">
        <v>2369.6999999999998</v>
      </c>
      <c r="J1185" s="4">
        <v>2369.6999999999998</v>
      </c>
      <c r="K1185" s="4">
        <v>2369.6999999999998</v>
      </c>
      <c r="L1185" s="4">
        <v>0</v>
      </c>
      <c r="M1185" s="4">
        <v>1130.3</v>
      </c>
    </row>
    <row r="1186" spans="1:13" x14ac:dyDescent="0.25">
      <c r="A1186" s="2">
        <v>4</v>
      </c>
      <c r="B1186" s="2">
        <v>17100</v>
      </c>
      <c r="C1186" s="2">
        <v>2219901</v>
      </c>
      <c r="D1186" s="2" t="str">
        <f t="shared" si="18"/>
        <v>4171002219901</v>
      </c>
      <c r="E1186" s="2" t="s">
        <v>134</v>
      </c>
      <c r="F1186" s="4">
        <v>750</v>
      </c>
      <c r="G1186" s="4">
        <v>0</v>
      </c>
      <c r="H1186" s="4">
        <v>750</v>
      </c>
      <c r="I1186" s="4">
        <v>190.68</v>
      </c>
      <c r="J1186" s="4">
        <v>190.68</v>
      </c>
      <c r="K1186" s="4">
        <v>190.68</v>
      </c>
      <c r="L1186" s="4">
        <v>0</v>
      </c>
      <c r="M1186" s="4">
        <v>559.32000000000005</v>
      </c>
    </row>
    <row r="1187" spans="1:13" x14ac:dyDescent="0.25">
      <c r="A1187" s="2">
        <v>4</v>
      </c>
      <c r="B1187" s="2">
        <v>17100</v>
      </c>
      <c r="C1187" s="2">
        <v>2240001</v>
      </c>
      <c r="D1187" s="2" t="str">
        <f t="shared" si="18"/>
        <v>4171002240001</v>
      </c>
      <c r="E1187" s="2" t="s">
        <v>96</v>
      </c>
      <c r="F1187" s="4">
        <v>3500</v>
      </c>
      <c r="G1187" s="4">
        <v>0</v>
      </c>
      <c r="H1187" s="4">
        <v>3500</v>
      </c>
      <c r="I1187" s="4">
        <v>2999.16</v>
      </c>
      <c r="J1187" s="4">
        <v>2962.28</v>
      </c>
      <c r="K1187" s="4">
        <v>2962.28</v>
      </c>
      <c r="L1187" s="4">
        <v>0</v>
      </c>
      <c r="M1187" s="4">
        <v>537.72</v>
      </c>
    </row>
    <row r="1188" spans="1:13" x14ac:dyDescent="0.25">
      <c r="A1188" s="2">
        <v>4</v>
      </c>
      <c r="B1188" s="2">
        <v>17100</v>
      </c>
      <c r="C1188" s="2">
        <v>2270600</v>
      </c>
      <c r="D1188" s="2" t="str">
        <f t="shared" si="18"/>
        <v>4171002270600</v>
      </c>
      <c r="E1188" s="2" t="s">
        <v>67</v>
      </c>
      <c r="F1188" s="4">
        <v>500</v>
      </c>
      <c r="G1188" s="4">
        <v>1300.75</v>
      </c>
      <c r="H1188" s="4">
        <v>1800.75</v>
      </c>
      <c r="I1188" s="4">
        <v>1300.75</v>
      </c>
      <c r="J1188" s="4">
        <v>1300.75</v>
      </c>
      <c r="K1188" s="4">
        <v>1300.75</v>
      </c>
      <c r="L1188" s="4">
        <v>0</v>
      </c>
      <c r="M1188" s="4">
        <v>500</v>
      </c>
    </row>
    <row r="1189" spans="1:13" x14ac:dyDescent="0.25">
      <c r="A1189" s="2">
        <v>4</v>
      </c>
      <c r="B1189" s="2">
        <v>17100</v>
      </c>
      <c r="C1189" s="2">
        <v>2279900</v>
      </c>
      <c r="D1189" s="2" t="str">
        <f t="shared" si="18"/>
        <v>4171002279900</v>
      </c>
      <c r="E1189" s="2" t="s">
        <v>218</v>
      </c>
      <c r="F1189" s="4">
        <v>54952.05</v>
      </c>
      <c r="G1189" s="4">
        <v>0</v>
      </c>
      <c r="H1189" s="4">
        <v>54952.05</v>
      </c>
      <c r="I1189" s="4">
        <v>64793.47</v>
      </c>
      <c r="J1189" s="4">
        <v>52344.9</v>
      </c>
      <c r="K1189" s="4">
        <v>52344.9</v>
      </c>
      <c r="L1189" s="4">
        <v>0</v>
      </c>
      <c r="M1189" s="4">
        <v>2607.15</v>
      </c>
    </row>
    <row r="1190" spans="1:13" x14ac:dyDescent="0.25">
      <c r="A1190" s="2">
        <v>4</v>
      </c>
      <c r="B1190" s="2">
        <v>17100</v>
      </c>
      <c r="C1190" s="2">
        <v>2279901</v>
      </c>
      <c r="D1190" s="2" t="str">
        <f t="shared" si="18"/>
        <v>4171002279901</v>
      </c>
      <c r="E1190" s="2" t="s">
        <v>68</v>
      </c>
      <c r="F1190" s="4">
        <v>15000</v>
      </c>
      <c r="G1190" s="4">
        <v>0</v>
      </c>
      <c r="H1190" s="4">
        <v>15000</v>
      </c>
      <c r="I1190" s="4">
        <v>1040.5999999999999</v>
      </c>
      <c r="J1190" s="4">
        <v>1040.5999999999999</v>
      </c>
      <c r="K1190" s="4">
        <v>1040.5999999999999</v>
      </c>
      <c r="L1190" s="4">
        <v>0</v>
      </c>
      <c r="M1190" s="4">
        <v>13959.4</v>
      </c>
    </row>
    <row r="1191" spans="1:13" x14ac:dyDescent="0.25">
      <c r="A1191" s="2">
        <v>4</v>
      </c>
      <c r="B1191" s="2">
        <v>17100</v>
      </c>
      <c r="C1191" s="2">
        <v>2302000</v>
      </c>
      <c r="D1191" s="2" t="str">
        <f t="shared" si="18"/>
        <v>4171002302000</v>
      </c>
      <c r="E1191" s="2" t="s">
        <v>72</v>
      </c>
      <c r="F1191" s="4">
        <v>50</v>
      </c>
      <c r="G1191" s="4">
        <v>0</v>
      </c>
      <c r="H1191" s="4">
        <v>50</v>
      </c>
      <c r="I1191" s="4">
        <v>88</v>
      </c>
      <c r="J1191" s="4">
        <v>88</v>
      </c>
      <c r="K1191" s="4">
        <v>88</v>
      </c>
      <c r="L1191" s="4">
        <v>0</v>
      </c>
      <c r="M1191" s="4">
        <v>-38</v>
      </c>
    </row>
    <row r="1192" spans="1:13" x14ac:dyDescent="0.25">
      <c r="A1192" s="2">
        <v>4</v>
      </c>
      <c r="B1192" s="2">
        <v>17100</v>
      </c>
      <c r="C1192" s="2">
        <v>2312000</v>
      </c>
      <c r="D1192" s="2" t="str">
        <f t="shared" si="18"/>
        <v>4171002312000</v>
      </c>
      <c r="E1192" s="2" t="s">
        <v>73</v>
      </c>
      <c r="F1192" s="4">
        <v>50</v>
      </c>
      <c r="G1192" s="4">
        <v>0</v>
      </c>
      <c r="H1192" s="4">
        <v>50</v>
      </c>
      <c r="I1192" s="4">
        <v>0</v>
      </c>
      <c r="J1192" s="4">
        <v>0</v>
      </c>
      <c r="K1192" s="4">
        <v>0</v>
      </c>
      <c r="L1192" s="4">
        <v>0</v>
      </c>
      <c r="M1192" s="4">
        <v>50</v>
      </c>
    </row>
    <row r="1193" spans="1:13" x14ac:dyDescent="0.25">
      <c r="A1193" s="2">
        <v>4</v>
      </c>
      <c r="B1193" s="2">
        <v>17100</v>
      </c>
      <c r="C1193" s="2">
        <v>6230000</v>
      </c>
      <c r="D1193" s="2" t="str">
        <f t="shared" si="18"/>
        <v>4171006230000</v>
      </c>
      <c r="E1193" s="2" t="s">
        <v>201</v>
      </c>
      <c r="F1193" s="4">
        <v>3000</v>
      </c>
      <c r="G1193" s="4">
        <v>0</v>
      </c>
      <c r="H1193" s="4">
        <v>3000</v>
      </c>
      <c r="I1193" s="4">
        <v>1891.26</v>
      </c>
      <c r="J1193" s="4">
        <v>1891.26</v>
      </c>
      <c r="K1193" s="4">
        <v>1891.26</v>
      </c>
      <c r="L1193" s="4">
        <v>0</v>
      </c>
      <c r="M1193" s="4">
        <v>1108.74</v>
      </c>
    </row>
    <row r="1194" spans="1:13" x14ac:dyDescent="0.25">
      <c r="A1194" s="2">
        <v>4</v>
      </c>
      <c r="B1194" s="2">
        <v>17100</v>
      </c>
      <c r="C1194" s="2">
        <v>7800002</v>
      </c>
      <c r="D1194" s="2" t="str">
        <f t="shared" si="18"/>
        <v>4171007800002</v>
      </c>
      <c r="E1194" s="2" t="s">
        <v>219</v>
      </c>
      <c r="F1194" s="4">
        <v>5000</v>
      </c>
      <c r="G1194" s="4">
        <v>0</v>
      </c>
      <c r="H1194" s="4">
        <v>5000</v>
      </c>
      <c r="I1194" s="4">
        <v>5000</v>
      </c>
      <c r="J1194" s="4">
        <v>5000</v>
      </c>
      <c r="K1194" s="4">
        <v>5000</v>
      </c>
      <c r="L1194" s="4">
        <v>0</v>
      </c>
      <c r="M1194" s="4">
        <v>0</v>
      </c>
    </row>
    <row r="1195" spans="1:13" x14ac:dyDescent="0.25">
      <c r="A1195" s="2">
        <v>4</v>
      </c>
      <c r="B1195" s="2">
        <v>17200</v>
      </c>
      <c r="C1195" s="2">
        <v>2100001</v>
      </c>
      <c r="D1195" s="2" t="str">
        <f t="shared" si="18"/>
        <v>4172002100001</v>
      </c>
      <c r="E1195" s="2" t="s">
        <v>130</v>
      </c>
      <c r="F1195" s="4">
        <v>28000</v>
      </c>
      <c r="G1195" s="4">
        <v>28614.7</v>
      </c>
      <c r="H1195" s="4">
        <v>56614.7</v>
      </c>
      <c r="I1195" s="4">
        <v>39820.720000000001</v>
      </c>
      <c r="J1195" s="4">
        <v>38915.64</v>
      </c>
      <c r="K1195" s="4">
        <v>38915.64</v>
      </c>
      <c r="L1195" s="4">
        <v>0</v>
      </c>
      <c r="M1195" s="4">
        <v>17699.060000000001</v>
      </c>
    </row>
    <row r="1196" spans="1:13" x14ac:dyDescent="0.25">
      <c r="A1196" s="2">
        <v>4</v>
      </c>
      <c r="B1196" s="2">
        <v>17200</v>
      </c>
      <c r="C1196" s="2">
        <v>2120000</v>
      </c>
      <c r="D1196" s="2" t="str">
        <f t="shared" si="18"/>
        <v>4172002120000</v>
      </c>
      <c r="E1196" s="2" t="s">
        <v>191</v>
      </c>
      <c r="F1196" s="4">
        <v>1000</v>
      </c>
      <c r="G1196" s="4">
        <v>0</v>
      </c>
      <c r="H1196" s="4">
        <v>1000</v>
      </c>
      <c r="I1196" s="4">
        <v>305.16000000000003</v>
      </c>
      <c r="J1196" s="4">
        <v>305.16000000000003</v>
      </c>
      <c r="K1196" s="4">
        <v>305.16000000000003</v>
      </c>
      <c r="L1196" s="4">
        <v>0</v>
      </c>
      <c r="M1196" s="4">
        <v>694.84</v>
      </c>
    </row>
    <row r="1197" spans="1:13" x14ac:dyDescent="0.25">
      <c r="A1197" s="2">
        <v>4</v>
      </c>
      <c r="B1197" s="2">
        <v>17200</v>
      </c>
      <c r="C1197" s="2">
        <v>2210102</v>
      </c>
      <c r="D1197" s="2" t="str">
        <f t="shared" si="18"/>
        <v>4172002210102</v>
      </c>
      <c r="E1197" s="2" t="s">
        <v>220</v>
      </c>
      <c r="F1197" s="4">
        <v>0</v>
      </c>
      <c r="G1197" s="4">
        <v>0</v>
      </c>
      <c r="H1197" s="4">
        <v>0</v>
      </c>
      <c r="I1197" s="4">
        <v>416.06</v>
      </c>
      <c r="J1197" s="4">
        <v>416.06</v>
      </c>
      <c r="K1197" s="4">
        <v>416.06</v>
      </c>
      <c r="L1197" s="4">
        <v>0</v>
      </c>
      <c r="M1197" s="4">
        <v>-416.06</v>
      </c>
    </row>
    <row r="1198" spans="1:13" x14ac:dyDescent="0.25">
      <c r="A1198" s="2">
        <v>4</v>
      </c>
      <c r="B1198" s="2">
        <v>17200</v>
      </c>
      <c r="C1198" s="2">
        <v>2279900</v>
      </c>
      <c r="D1198" s="2" t="str">
        <f t="shared" si="18"/>
        <v>4172002279900</v>
      </c>
      <c r="E1198" s="2" t="s">
        <v>68</v>
      </c>
      <c r="F1198" s="4">
        <v>7500</v>
      </c>
      <c r="G1198" s="4">
        <v>0</v>
      </c>
      <c r="H1198" s="4">
        <v>7500</v>
      </c>
      <c r="I1198" s="4">
        <v>12367.04</v>
      </c>
      <c r="J1198" s="4">
        <v>12367.04</v>
      </c>
      <c r="K1198" s="4">
        <v>12367.04</v>
      </c>
      <c r="L1198" s="4">
        <v>0</v>
      </c>
      <c r="M1198" s="4">
        <v>-4867.04</v>
      </c>
    </row>
    <row r="1199" spans="1:13" x14ac:dyDescent="0.25">
      <c r="A1199" s="2">
        <v>4</v>
      </c>
      <c r="B1199" s="2">
        <v>17200</v>
      </c>
      <c r="C1199" s="2">
        <v>4800139</v>
      </c>
      <c r="D1199" s="2" t="str">
        <f t="shared" si="18"/>
        <v>4172004800139</v>
      </c>
      <c r="E1199" s="2" t="s">
        <v>221</v>
      </c>
      <c r="F1199" s="4">
        <v>700</v>
      </c>
      <c r="G1199" s="4">
        <v>0</v>
      </c>
      <c r="H1199" s="4">
        <v>700</v>
      </c>
      <c r="I1199" s="4">
        <v>0</v>
      </c>
      <c r="J1199" s="4">
        <v>0</v>
      </c>
      <c r="K1199" s="4">
        <v>0</v>
      </c>
      <c r="L1199" s="4">
        <v>0</v>
      </c>
      <c r="M1199" s="4">
        <v>700</v>
      </c>
    </row>
    <row r="1200" spans="1:13" x14ac:dyDescent="0.25">
      <c r="A1200" s="2">
        <v>4</v>
      </c>
      <c r="B1200" s="2">
        <v>17200</v>
      </c>
      <c r="C1200" s="2">
        <v>4800161</v>
      </c>
      <c r="D1200" s="2" t="str">
        <f t="shared" si="18"/>
        <v>4172004800161</v>
      </c>
      <c r="E1200" s="2" t="s">
        <v>222</v>
      </c>
      <c r="F1200" s="4">
        <v>1000</v>
      </c>
      <c r="G1200" s="4">
        <v>0</v>
      </c>
      <c r="H1200" s="4">
        <v>1000</v>
      </c>
      <c r="I1200" s="4">
        <v>0</v>
      </c>
      <c r="J1200" s="4">
        <v>0</v>
      </c>
      <c r="K1200" s="4">
        <v>0</v>
      </c>
      <c r="L1200" s="4">
        <v>0</v>
      </c>
      <c r="M1200" s="4">
        <v>1000</v>
      </c>
    </row>
    <row r="1201" spans="1:13" x14ac:dyDescent="0.25">
      <c r="A1201" s="2">
        <v>4</v>
      </c>
      <c r="B1201" s="2">
        <v>17200</v>
      </c>
      <c r="C1201" s="2">
        <v>4800180</v>
      </c>
      <c r="D1201" s="2" t="str">
        <f t="shared" si="18"/>
        <v>4172004800180</v>
      </c>
      <c r="E1201" s="2" t="s">
        <v>223</v>
      </c>
      <c r="F1201" s="4">
        <v>750</v>
      </c>
      <c r="G1201" s="4">
        <v>0</v>
      </c>
      <c r="H1201" s="4">
        <v>750</v>
      </c>
      <c r="I1201" s="4">
        <v>627.74</v>
      </c>
      <c r="J1201" s="4">
        <v>627.74</v>
      </c>
      <c r="K1201" s="4">
        <v>627.74</v>
      </c>
      <c r="L1201" s="4">
        <v>0</v>
      </c>
      <c r="M1201" s="4">
        <v>122.26</v>
      </c>
    </row>
    <row r="1202" spans="1:13" x14ac:dyDescent="0.25">
      <c r="A1202" s="2">
        <v>4</v>
      </c>
      <c r="B1202" s="2">
        <v>17200</v>
      </c>
      <c r="C1202" s="2">
        <v>4800187</v>
      </c>
      <c r="D1202" s="2" t="str">
        <f t="shared" si="18"/>
        <v>4172004800187</v>
      </c>
      <c r="E1202" s="2" t="s">
        <v>224</v>
      </c>
      <c r="F1202" s="4">
        <v>1500</v>
      </c>
      <c r="G1202" s="4">
        <v>0</v>
      </c>
      <c r="H1202" s="4">
        <v>1500</v>
      </c>
      <c r="I1202" s="4">
        <v>1500</v>
      </c>
      <c r="J1202" s="4">
        <v>1500</v>
      </c>
      <c r="K1202" s="4">
        <v>1500</v>
      </c>
      <c r="L1202" s="4">
        <v>0</v>
      </c>
      <c r="M1202" s="4">
        <v>0</v>
      </c>
    </row>
    <row r="1203" spans="1:13" x14ac:dyDescent="0.25">
      <c r="A1203" s="2">
        <v>4</v>
      </c>
      <c r="B1203" s="2">
        <v>23100</v>
      </c>
      <c r="C1203" s="2">
        <v>2120000</v>
      </c>
      <c r="D1203" s="2" t="str">
        <f t="shared" si="18"/>
        <v>4231002120000</v>
      </c>
      <c r="E1203" s="2" t="s">
        <v>191</v>
      </c>
      <c r="F1203" s="4">
        <v>3000</v>
      </c>
      <c r="G1203" s="4">
        <v>0</v>
      </c>
      <c r="H1203" s="4">
        <v>3000</v>
      </c>
      <c r="I1203" s="4">
        <v>46.95</v>
      </c>
      <c r="J1203" s="4">
        <v>46.95</v>
      </c>
      <c r="K1203" s="4">
        <v>46.95</v>
      </c>
      <c r="L1203" s="4">
        <v>0</v>
      </c>
      <c r="M1203" s="4">
        <v>2953.05</v>
      </c>
    </row>
    <row r="1204" spans="1:13" x14ac:dyDescent="0.25">
      <c r="A1204" s="2">
        <v>4</v>
      </c>
      <c r="B1204" s="2">
        <v>23100</v>
      </c>
      <c r="C1204" s="2">
        <v>2130001</v>
      </c>
      <c r="D1204" s="2" t="str">
        <f t="shared" si="18"/>
        <v>4231002130001</v>
      </c>
      <c r="E1204" s="2" t="s">
        <v>74</v>
      </c>
      <c r="F1204" s="4">
        <v>500</v>
      </c>
      <c r="G1204" s="4">
        <v>0</v>
      </c>
      <c r="H1204" s="4">
        <v>500</v>
      </c>
      <c r="I1204" s="4">
        <v>21.96</v>
      </c>
      <c r="J1204" s="4">
        <v>21.96</v>
      </c>
      <c r="K1204" s="4">
        <v>21.96</v>
      </c>
      <c r="L1204" s="4">
        <v>0</v>
      </c>
      <c r="M1204" s="4">
        <v>478.04</v>
      </c>
    </row>
    <row r="1205" spans="1:13" x14ac:dyDescent="0.25">
      <c r="A1205" s="2">
        <v>4</v>
      </c>
      <c r="B1205" s="2">
        <v>23100</v>
      </c>
      <c r="C1205" s="2">
        <v>2210001</v>
      </c>
      <c r="D1205" s="2" t="str">
        <f t="shared" si="18"/>
        <v>4231002210001</v>
      </c>
      <c r="E1205" s="2" t="s">
        <v>192</v>
      </c>
      <c r="F1205" s="4">
        <v>18000</v>
      </c>
      <c r="G1205" s="4">
        <v>11373.78</v>
      </c>
      <c r="H1205" s="4">
        <v>29373.78</v>
      </c>
      <c r="I1205" s="4">
        <v>18188.25</v>
      </c>
      <c r="J1205" s="4">
        <v>4592.9399999999996</v>
      </c>
      <c r="K1205" s="4">
        <v>4592.9399999999996</v>
      </c>
      <c r="L1205" s="4">
        <v>0</v>
      </c>
      <c r="M1205" s="4">
        <v>24780.84</v>
      </c>
    </row>
    <row r="1206" spans="1:13" x14ac:dyDescent="0.25">
      <c r="A1206" s="2">
        <v>4</v>
      </c>
      <c r="B1206" s="2">
        <v>23100</v>
      </c>
      <c r="C1206" s="2">
        <v>2210101</v>
      </c>
      <c r="D1206" s="2" t="str">
        <f t="shared" si="18"/>
        <v>4231002210101</v>
      </c>
      <c r="E1206" s="2" t="s">
        <v>193</v>
      </c>
      <c r="F1206" s="4">
        <v>1250</v>
      </c>
      <c r="G1206" s="4">
        <v>0</v>
      </c>
      <c r="H1206" s="4">
        <v>1250</v>
      </c>
      <c r="I1206" s="4">
        <v>314.16000000000003</v>
      </c>
      <c r="J1206" s="4">
        <v>314.16000000000003</v>
      </c>
      <c r="K1206" s="4">
        <v>314.16000000000003</v>
      </c>
      <c r="L1206" s="4">
        <v>0</v>
      </c>
      <c r="M1206" s="4">
        <v>935.84</v>
      </c>
    </row>
    <row r="1207" spans="1:13" x14ac:dyDescent="0.25">
      <c r="A1207" s="2">
        <v>4</v>
      </c>
      <c r="B1207" s="2">
        <v>23100</v>
      </c>
      <c r="C1207" s="2">
        <v>2210201</v>
      </c>
      <c r="D1207" s="2" t="str">
        <f t="shared" si="18"/>
        <v>4231002210201</v>
      </c>
      <c r="E1207" s="2" t="s">
        <v>225</v>
      </c>
      <c r="F1207" s="4">
        <v>500</v>
      </c>
      <c r="G1207" s="4">
        <v>239.06</v>
      </c>
      <c r="H1207" s="4">
        <v>739.06</v>
      </c>
      <c r="I1207" s="4">
        <v>1939.06</v>
      </c>
      <c r="J1207" s="4">
        <v>1084.07</v>
      </c>
      <c r="K1207" s="4">
        <v>1084.07</v>
      </c>
      <c r="L1207" s="4">
        <v>0</v>
      </c>
      <c r="M1207" s="4">
        <v>-345.01</v>
      </c>
    </row>
    <row r="1208" spans="1:13" x14ac:dyDescent="0.25">
      <c r="A1208" s="2">
        <v>4</v>
      </c>
      <c r="B1208" s="2">
        <v>23103</v>
      </c>
      <c r="C1208" s="2">
        <v>2120000</v>
      </c>
      <c r="D1208" s="2" t="str">
        <f t="shared" si="18"/>
        <v>4231032120000</v>
      </c>
      <c r="E1208" s="2" t="s">
        <v>191</v>
      </c>
      <c r="F1208" s="4">
        <v>2000</v>
      </c>
      <c r="G1208" s="4">
        <v>0</v>
      </c>
      <c r="H1208" s="4">
        <v>2000</v>
      </c>
      <c r="I1208" s="4">
        <v>0</v>
      </c>
      <c r="J1208" s="4">
        <v>0</v>
      </c>
      <c r="K1208" s="4">
        <v>0</v>
      </c>
      <c r="L1208" s="4">
        <v>0</v>
      </c>
      <c r="M1208" s="4">
        <v>2000</v>
      </c>
    </row>
    <row r="1209" spans="1:13" x14ac:dyDescent="0.25">
      <c r="A1209" s="2">
        <v>4</v>
      </c>
      <c r="B1209" s="2">
        <v>23103</v>
      </c>
      <c r="C1209" s="2">
        <v>2130001</v>
      </c>
      <c r="D1209" s="2" t="str">
        <f t="shared" si="18"/>
        <v>4231032130001</v>
      </c>
      <c r="E1209" s="2" t="s">
        <v>74</v>
      </c>
      <c r="F1209" s="4">
        <v>600</v>
      </c>
      <c r="G1209" s="4">
        <v>0</v>
      </c>
      <c r="H1209" s="4">
        <v>600</v>
      </c>
      <c r="I1209" s="4">
        <v>32.1</v>
      </c>
      <c r="J1209" s="4">
        <v>32.1</v>
      </c>
      <c r="K1209" s="4">
        <v>32.1</v>
      </c>
      <c r="L1209" s="4">
        <v>0</v>
      </c>
      <c r="M1209" s="4">
        <v>567.9</v>
      </c>
    </row>
    <row r="1210" spans="1:13" x14ac:dyDescent="0.25">
      <c r="A1210" s="2">
        <v>4</v>
      </c>
      <c r="B1210" s="2">
        <v>23103</v>
      </c>
      <c r="C1210" s="2">
        <v>2210001</v>
      </c>
      <c r="D1210" s="2" t="str">
        <f t="shared" si="18"/>
        <v>4231032210001</v>
      </c>
      <c r="E1210" s="2" t="s">
        <v>192</v>
      </c>
      <c r="F1210" s="4">
        <v>2000</v>
      </c>
      <c r="G1210" s="4">
        <v>1526.11</v>
      </c>
      <c r="H1210" s="4">
        <v>3526.11</v>
      </c>
      <c r="I1210" s="4">
        <v>3236.14</v>
      </c>
      <c r="J1210" s="4">
        <v>1689.31</v>
      </c>
      <c r="K1210" s="4">
        <v>1689.31</v>
      </c>
      <c r="L1210" s="4">
        <v>0</v>
      </c>
      <c r="M1210" s="4">
        <v>1836.8</v>
      </c>
    </row>
    <row r="1211" spans="1:13" x14ac:dyDescent="0.25">
      <c r="A1211" s="2">
        <v>4</v>
      </c>
      <c r="B1211" s="2">
        <v>23103</v>
      </c>
      <c r="C1211" s="2">
        <v>2210101</v>
      </c>
      <c r="D1211" s="2" t="str">
        <f t="shared" si="18"/>
        <v>4231032210101</v>
      </c>
      <c r="E1211" s="2" t="s">
        <v>193</v>
      </c>
      <c r="F1211" s="4">
        <v>100</v>
      </c>
      <c r="G1211" s="4">
        <v>0</v>
      </c>
      <c r="H1211" s="4">
        <v>100</v>
      </c>
      <c r="I1211" s="4">
        <v>14.65</v>
      </c>
      <c r="J1211" s="4">
        <v>14.65</v>
      </c>
      <c r="K1211" s="4">
        <v>14.65</v>
      </c>
      <c r="L1211" s="4">
        <v>0</v>
      </c>
      <c r="M1211" s="4">
        <v>85.35</v>
      </c>
    </row>
    <row r="1212" spans="1:13" x14ac:dyDescent="0.25">
      <c r="A1212" s="2">
        <v>4</v>
      </c>
      <c r="B1212" s="2">
        <v>23103</v>
      </c>
      <c r="C1212" s="2">
        <v>2210201</v>
      </c>
      <c r="D1212" s="2" t="str">
        <f t="shared" si="18"/>
        <v>4231032210201</v>
      </c>
      <c r="E1212" s="2" t="s">
        <v>225</v>
      </c>
      <c r="F1212" s="4">
        <v>2700</v>
      </c>
      <c r="G1212" s="4">
        <v>543.29</v>
      </c>
      <c r="H1212" s="4">
        <v>3243.29</v>
      </c>
      <c r="I1212" s="4">
        <v>6543.29</v>
      </c>
      <c r="J1212" s="4">
        <v>5070.7299999999996</v>
      </c>
      <c r="K1212" s="4">
        <v>5070.7299999999996</v>
      </c>
      <c r="L1212" s="4">
        <v>0</v>
      </c>
      <c r="M1212" s="4">
        <v>-1827.44</v>
      </c>
    </row>
    <row r="1213" spans="1:13" x14ac:dyDescent="0.25">
      <c r="A1213" s="2">
        <v>4</v>
      </c>
      <c r="B1213" s="2">
        <v>23104</v>
      </c>
      <c r="C1213" s="2">
        <v>2120000</v>
      </c>
      <c r="D1213" s="2" t="str">
        <f t="shared" si="18"/>
        <v>4231042120000</v>
      </c>
      <c r="E1213" s="2" t="s">
        <v>191</v>
      </c>
      <c r="F1213" s="4">
        <v>3500</v>
      </c>
      <c r="G1213" s="4">
        <v>0</v>
      </c>
      <c r="H1213" s="4">
        <v>3500</v>
      </c>
      <c r="I1213" s="4">
        <v>1882.16</v>
      </c>
      <c r="J1213" s="4">
        <v>1882.16</v>
      </c>
      <c r="K1213" s="4">
        <v>1882.16</v>
      </c>
      <c r="L1213" s="4">
        <v>0</v>
      </c>
      <c r="M1213" s="4">
        <v>1617.84</v>
      </c>
    </row>
    <row r="1214" spans="1:13" x14ac:dyDescent="0.25">
      <c r="A1214" s="2">
        <v>4</v>
      </c>
      <c r="B1214" s="2">
        <v>23104</v>
      </c>
      <c r="C1214" s="2">
        <v>2130001</v>
      </c>
      <c r="D1214" s="2" t="str">
        <f t="shared" si="18"/>
        <v>4231042130001</v>
      </c>
      <c r="E1214" s="2" t="s">
        <v>74</v>
      </c>
      <c r="F1214" s="4">
        <v>200</v>
      </c>
      <c r="G1214" s="4">
        <v>0</v>
      </c>
      <c r="H1214" s="4">
        <v>200</v>
      </c>
      <c r="I1214" s="4">
        <v>26.35</v>
      </c>
      <c r="J1214" s="4">
        <v>26.35</v>
      </c>
      <c r="K1214" s="4">
        <v>26.35</v>
      </c>
      <c r="L1214" s="4">
        <v>0</v>
      </c>
      <c r="M1214" s="4">
        <v>173.65</v>
      </c>
    </row>
    <row r="1215" spans="1:13" x14ac:dyDescent="0.25">
      <c r="A1215" s="2">
        <v>4</v>
      </c>
      <c r="B1215" s="2">
        <v>23104</v>
      </c>
      <c r="C1215" s="2">
        <v>2210001</v>
      </c>
      <c r="D1215" s="2" t="str">
        <f t="shared" si="18"/>
        <v>4231042210001</v>
      </c>
      <c r="E1215" s="2" t="s">
        <v>192</v>
      </c>
      <c r="F1215" s="4">
        <v>3500</v>
      </c>
      <c r="G1215" s="4">
        <v>7.58</v>
      </c>
      <c r="H1215" s="4">
        <v>3507.58</v>
      </c>
      <c r="I1215" s="4">
        <v>4697.8900000000003</v>
      </c>
      <c r="J1215" s="4">
        <v>4516.37</v>
      </c>
      <c r="K1215" s="4">
        <v>4516.37</v>
      </c>
      <c r="L1215" s="4">
        <v>0</v>
      </c>
      <c r="M1215" s="4">
        <v>-1008.79</v>
      </c>
    </row>
    <row r="1216" spans="1:13" x14ac:dyDescent="0.25">
      <c r="A1216" s="2">
        <v>4</v>
      </c>
      <c r="B1216" s="2">
        <v>23104</v>
      </c>
      <c r="C1216" s="2">
        <v>2210101</v>
      </c>
      <c r="D1216" s="2" t="str">
        <f t="shared" si="18"/>
        <v>4231042210101</v>
      </c>
      <c r="E1216" s="2" t="s">
        <v>193</v>
      </c>
      <c r="F1216" s="4">
        <v>300</v>
      </c>
      <c r="G1216" s="4">
        <v>0</v>
      </c>
      <c r="H1216" s="4">
        <v>300</v>
      </c>
      <c r="I1216" s="4">
        <v>0</v>
      </c>
      <c r="J1216" s="4">
        <v>0</v>
      </c>
      <c r="K1216" s="4">
        <v>0</v>
      </c>
      <c r="L1216" s="4">
        <v>0</v>
      </c>
      <c r="M1216" s="4">
        <v>300</v>
      </c>
    </row>
    <row r="1217" spans="1:13" x14ac:dyDescent="0.25">
      <c r="A1217" s="2">
        <v>4</v>
      </c>
      <c r="B1217" s="2">
        <v>23106</v>
      </c>
      <c r="C1217" s="2">
        <v>2130001</v>
      </c>
      <c r="D1217" s="2" t="str">
        <f t="shared" si="18"/>
        <v>4231062130001</v>
      </c>
      <c r="E1217" s="2" t="s">
        <v>74</v>
      </c>
      <c r="F1217" s="4">
        <v>2500</v>
      </c>
      <c r="G1217" s="4">
        <v>0</v>
      </c>
      <c r="H1217" s="4">
        <v>2500</v>
      </c>
      <c r="I1217" s="4">
        <v>13.18</v>
      </c>
      <c r="J1217" s="4">
        <v>13.18</v>
      </c>
      <c r="K1217" s="4">
        <v>13.18</v>
      </c>
      <c r="L1217" s="4">
        <v>0</v>
      </c>
      <c r="M1217" s="4">
        <v>2486.8200000000002</v>
      </c>
    </row>
    <row r="1218" spans="1:13" x14ac:dyDescent="0.25">
      <c r="A1218" s="2">
        <v>4</v>
      </c>
      <c r="B1218" s="2">
        <v>23106</v>
      </c>
      <c r="C1218" s="2">
        <v>2210001</v>
      </c>
      <c r="D1218" s="2" t="str">
        <f t="shared" si="18"/>
        <v>4231062210001</v>
      </c>
      <c r="E1218" s="2" t="s">
        <v>192</v>
      </c>
      <c r="F1218" s="4">
        <v>300</v>
      </c>
      <c r="G1218" s="4">
        <v>61.71</v>
      </c>
      <c r="H1218" s="4">
        <v>361.71</v>
      </c>
      <c r="I1218" s="4">
        <v>388.25</v>
      </c>
      <c r="J1218" s="4">
        <v>312.86</v>
      </c>
      <c r="K1218" s="4">
        <v>312.86</v>
      </c>
      <c r="L1218" s="4">
        <v>0</v>
      </c>
      <c r="M1218" s="4">
        <v>48.85</v>
      </c>
    </row>
    <row r="1219" spans="1:13" x14ac:dyDescent="0.25">
      <c r="A1219" s="2">
        <v>4</v>
      </c>
      <c r="B1219" s="2">
        <v>23106</v>
      </c>
      <c r="C1219" s="2">
        <v>2210101</v>
      </c>
      <c r="D1219" s="2" t="str">
        <f t="shared" ref="D1219:D1282" si="19">_xlfn.CONCAT(A1219,B1219,C1219)</f>
        <v>4231062210101</v>
      </c>
      <c r="E1219" s="2" t="s">
        <v>193</v>
      </c>
      <c r="F1219" s="4">
        <v>300</v>
      </c>
      <c r="G1219" s="4">
        <v>0</v>
      </c>
      <c r="H1219" s="4">
        <v>300</v>
      </c>
      <c r="I1219" s="4">
        <v>0</v>
      </c>
      <c r="J1219" s="4">
        <v>0</v>
      </c>
      <c r="K1219" s="4">
        <v>0</v>
      </c>
      <c r="L1219" s="4">
        <v>0</v>
      </c>
      <c r="M1219" s="4">
        <v>300</v>
      </c>
    </row>
    <row r="1220" spans="1:13" x14ac:dyDescent="0.25">
      <c r="A1220" s="2">
        <v>4</v>
      </c>
      <c r="B1220" s="2">
        <v>23108</v>
      </c>
      <c r="C1220" s="2">
        <v>2210001</v>
      </c>
      <c r="D1220" s="2" t="str">
        <f t="shared" si="19"/>
        <v>4231082210001</v>
      </c>
      <c r="E1220" s="2" t="s">
        <v>192</v>
      </c>
      <c r="F1220" s="4">
        <v>225</v>
      </c>
      <c r="G1220" s="4">
        <v>975</v>
      </c>
      <c r="H1220" s="4">
        <v>1200</v>
      </c>
      <c r="I1220" s="4">
        <v>0</v>
      </c>
      <c r="J1220" s="4">
        <v>0</v>
      </c>
      <c r="K1220" s="4">
        <v>0</v>
      </c>
      <c r="L1220" s="4">
        <v>0</v>
      </c>
      <c r="M1220" s="4">
        <v>1200</v>
      </c>
    </row>
    <row r="1221" spans="1:13" x14ac:dyDescent="0.25">
      <c r="A1221" s="2">
        <v>4</v>
      </c>
      <c r="B1221" s="2">
        <v>24100</v>
      </c>
      <c r="C1221" s="2">
        <v>2210001</v>
      </c>
      <c r="D1221" s="2" t="str">
        <f t="shared" si="19"/>
        <v>4241002210001</v>
      </c>
      <c r="E1221" s="2" t="s">
        <v>192</v>
      </c>
      <c r="F1221" s="4">
        <v>6000</v>
      </c>
      <c r="G1221" s="4">
        <v>1419.11</v>
      </c>
      <c r="H1221" s="4">
        <v>7419.11</v>
      </c>
      <c r="I1221" s="4">
        <v>7432.49</v>
      </c>
      <c r="J1221" s="4">
        <v>4626.41</v>
      </c>
      <c r="K1221" s="4">
        <v>4626.41</v>
      </c>
      <c r="L1221" s="4">
        <v>0</v>
      </c>
      <c r="M1221" s="4">
        <v>2792.7</v>
      </c>
    </row>
    <row r="1222" spans="1:13" x14ac:dyDescent="0.25">
      <c r="A1222" s="2">
        <v>4</v>
      </c>
      <c r="B1222" s="2">
        <v>24100</v>
      </c>
      <c r="C1222" s="2">
        <v>2210101</v>
      </c>
      <c r="D1222" s="2" t="str">
        <f t="shared" si="19"/>
        <v>4241002210101</v>
      </c>
      <c r="E1222" s="2" t="s">
        <v>193</v>
      </c>
      <c r="F1222" s="4">
        <v>400</v>
      </c>
      <c r="G1222" s="4">
        <v>0</v>
      </c>
      <c r="H1222" s="4">
        <v>400</v>
      </c>
      <c r="I1222" s="4">
        <v>81.38</v>
      </c>
      <c r="J1222" s="4">
        <v>81.38</v>
      </c>
      <c r="K1222" s="4">
        <v>81.38</v>
      </c>
      <c r="L1222" s="4">
        <v>0</v>
      </c>
      <c r="M1222" s="4">
        <v>318.62</v>
      </c>
    </row>
    <row r="1223" spans="1:13" x14ac:dyDescent="0.25">
      <c r="A1223" s="2">
        <v>4</v>
      </c>
      <c r="B1223" s="2">
        <v>31100</v>
      </c>
      <c r="C1223" s="2">
        <v>2120000</v>
      </c>
      <c r="D1223" s="2" t="str">
        <f t="shared" si="19"/>
        <v>4311002120000</v>
      </c>
      <c r="E1223" s="2" t="s">
        <v>191</v>
      </c>
      <c r="F1223" s="4">
        <v>500</v>
      </c>
      <c r="G1223" s="4">
        <v>0</v>
      </c>
      <c r="H1223" s="4">
        <v>500</v>
      </c>
      <c r="I1223" s="4">
        <v>48.06</v>
      </c>
      <c r="J1223" s="4">
        <v>48.06</v>
      </c>
      <c r="K1223" s="4">
        <v>48.06</v>
      </c>
      <c r="L1223" s="4">
        <v>0</v>
      </c>
      <c r="M1223" s="4">
        <v>451.94</v>
      </c>
    </row>
    <row r="1224" spans="1:13" x14ac:dyDescent="0.25">
      <c r="A1224" s="2">
        <v>4</v>
      </c>
      <c r="B1224" s="2">
        <v>31100</v>
      </c>
      <c r="C1224" s="2">
        <v>2130001</v>
      </c>
      <c r="D1224" s="2" t="str">
        <f t="shared" si="19"/>
        <v>4311002130001</v>
      </c>
      <c r="E1224" s="2" t="s">
        <v>74</v>
      </c>
      <c r="F1224" s="4">
        <v>2000</v>
      </c>
      <c r="G1224" s="4">
        <v>0</v>
      </c>
      <c r="H1224" s="4">
        <v>2000</v>
      </c>
      <c r="I1224" s="4">
        <v>275.89</v>
      </c>
      <c r="J1224" s="4">
        <v>275.89</v>
      </c>
      <c r="K1224" s="4">
        <v>275.89</v>
      </c>
      <c r="L1224" s="4">
        <v>0</v>
      </c>
      <c r="M1224" s="4">
        <v>1724.11</v>
      </c>
    </row>
    <row r="1225" spans="1:13" x14ac:dyDescent="0.25">
      <c r="A1225" s="2">
        <v>4</v>
      </c>
      <c r="B1225" s="2">
        <v>31100</v>
      </c>
      <c r="C1225" s="2">
        <v>2210101</v>
      </c>
      <c r="D1225" s="2" t="str">
        <f t="shared" si="19"/>
        <v>4311002210101</v>
      </c>
      <c r="E1225" s="2" t="s">
        <v>193</v>
      </c>
      <c r="F1225" s="4">
        <v>150</v>
      </c>
      <c r="G1225" s="4">
        <v>0</v>
      </c>
      <c r="H1225" s="4">
        <v>150</v>
      </c>
      <c r="I1225" s="4">
        <v>0</v>
      </c>
      <c r="J1225" s="4">
        <v>0</v>
      </c>
      <c r="K1225" s="4">
        <v>0</v>
      </c>
      <c r="L1225" s="4">
        <v>0</v>
      </c>
      <c r="M1225" s="4">
        <v>150</v>
      </c>
    </row>
    <row r="1226" spans="1:13" x14ac:dyDescent="0.25">
      <c r="A1226" s="2">
        <v>4</v>
      </c>
      <c r="B1226" s="2">
        <v>32000</v>
      </c>
      <c r="C1226" s="2">
        <v>2130001</v>
      </c>
      <c r="D1226" s="2" t="str">
        <f t="shared" si="19"/>
        <v>4320002130001</v>
      </c>
      <c r="E1226" s="2" t="s">
        <v>74</v>
      </c>
      <c r="F1226" s="4">
        <v>250</v>
      </c>
      <c r="G1226" s="4">
        <v>0</v>
      </c>
      <c r="H1226" s="4">
        <v>250</v>
      </c>
      <c r="I1226" s="4">
        <v>102.63</v>
      </c>
      <c r="J1226" s="4">
        <v>102.63</v>
      </c>
      <c r="K1226" s="4">
        <v>102.63</v>
      </c>
      <c r="L1226" s="4">
        <v>0</v>
      </c>
      <c r="M1226" s="4">
        <v>147.37</v>
      </c>
    </row>
    <row r="1227" spans="1:13" x14ac:dyDescent="0.25">
      <c r="A1227" s="2">
        <v>4</v>
      </c>
      <c r="B1227" s="2">
        <v>32301</v>
      </c>
      <c r="C1227" s="2">
        <v>2120000</v>
      </c>
      <c r="D1227" s="2" t="str">
        <f t="shared" si="19"/>
        <v>4323012120000</v>
      </c>
      <c r="E1227" s="2" t="s">
        <v>191</v>
      </c>
      <c r="F1227" s="4">
        <v>7000</v>
      </c>
      <c r="G1227" s="4">
        <v>0</v>
      </c>
      <c r="H1227" s="4">
        <v>7000</v>
      </c>
      <c r="I1227" s="4">
        <v>4080.54</v>
      </c>
      <c r="J1227" s="4">
        <v>4080.54</v>
      </c>
      <c r="K1227" s="4">
        <v>4080.54</v>
      </c>
      <c r="L1227" s="4">
        <v>0</v>
      </c>
      <c r="M1227" s="4">
        <v>2919.46</v>
      </c>
    </row>
    <row r="1228" spans="1:13" x14ac:dyDescent="0.25">
      <c r="A1228" s="2">
        <v>4</v>
      </c>
      <c r="B1228" s="2">
        <v>32301</v>
      </c>
      <c r="C1228" s="2">
        <v>2130001</v>
      </c>
      <c r="D1228" s="2" t="str">
        <f t="shared" si="19"/>
        <v>4323012130001</v>
      </c>
      <c r="E1228" s="2" t="s">
        <v>74</v>
      </c>
      <c r="F1228" s="4">
        <v>4000</v>
      </c>
      <c r="G1228" s="4">
        <v>155.85</v>
      </c>
      <c r="H1228" s="4">
        <v>4155.8500000000004</v>
      </c>
      <c r="I1228" s="4">
        <v>3091.13</v>
      </c>
      <c r="J1228" s="4">
        <v>2311.89</v>
      </c>
      <c r="K1228" s="4">
        <v>2311.89</v>
      </c>
      <c r="L1228" s="4">
        <v>0</v>
      </c>
      <c r="M1228" s="4">
        <v>1843.96</v>
      </c>
    </row>
    <row r="1229" spans="1:13" x14ac:dyDescent="0.25">
      <c r="A1229" s="2">
        <v>4</v>
      </c>
      <c r="B1229" s="2">
        <v>32301</v>
      </c>
      <c r="C1229" s="2">
        <v>2210001</v>
      </c>
      <c r="D1229" s="2" t="str">
        <f t="shared" si="19"/>
        <v>4323012210001</v>
      </c>
      <c r="E1229" s="2" t="s">
        <v>192</v>
      </c>
      <c r="F1229" s="4">
        <v>15000</v>
      </c>
      <c r="G1229" s="4">
        <v>19900</v>
      </c>
      <c r="H1229" s="4">
        <v>34900</v>
      </c>
      <c r="I1229" s="4">
        <v>21088.78</v>
      </c>
      <c r="J1229" s="4">
        <v>13734.56</v>
      </c>
      <c r="K1229" s="4">
        <v>13734.56</v>
      </c>
      <c r="L1229" s="4">
        <v>0</v>
      </c>
      <c r="M1229" s="4">
        <v>21165.439999999999</v>
      </c>
    </row>
    <row r="1230" spans="1:13" x14ac:dyDescent="0.25">
      <c r="A1230" s="2">
        <v>4</v>
      </c>
      <c r="B1230" s="2">
        <v>32301</v>
      </c>
      <c r="C1230" s="2">
        <v>2210101</v>
      </c>
      <c r="D1230" s="2" t="str">
        <f t="shared" si="19"/>
        <v>4323012210101</v>
      </c>
      <c r="E1230" s="2" t="s">
        <v>193</v>
      </c>
      <c r="F1230" s="4">
        <v>1000</v>
      </c>
      <c r="G1230" s="4">
        <v>0</v>
      </c>
      <c r="H1230" s="4">
        <v>1000</v>
      </c>
      <c r="I1230" s="4">
        <v>902.73</v>
      </c>
      <c r="J1230" s="4">
        <v>902.73</v>
      </c>
      <c r="K1230" s="4">
        <v>902.73</v>
      </c>
      <c r="L1230" s="4">
        <v>0</v>
      </c>
      <c r="M1230" s="4">
        <v>97.27</v>
      </c>
    </row>
    <row r="1231" spans="1:13" x14ac:dyDescent="0.25">
      <c r="A1231" s="2">
        <v>4</v>
      </c>
      <c r="B1231" s="2">
        <v>32301</v>
      </c>
      <c r="C1231" s="2">
        <v>2210201</v>
      </c>
      <c r="D1231" s="2" t="str">
        <f t="shared" si="19"/>
        <v>4323012210201</v>
      </c>
      <c r="E1231" s="2" t="s">
        <v>225</v>
      </c>
      <c r="F1231" s="4">
        <v>35000</v>
      </c>
      <c r="G1231" s="4">
        <v>8264.23</v>
      </c>
      <c r="H1231" s="4">
        <v>43264.23</v>
      </c>
      <c r="I1231" s="4">
        <v>61020.13</v>
      </c>
      <c r="J1231" s="4">
        <v>47091.1</v>
      </c>
      <c r="K1231" s="4">
        <v>47091.1</v>
      </c>
      <c r="L1231" s="4">
        <v>0</v>
      </c>
      <c r="M1231" s="4">
        <v>-3826.87</v>
      </c>
    </row>
    <row r="1232" spans="1:13" x14ac:dyDescent="0.25">
      <c r="A1232" s="2">
        <v>4</v>
      </c>
      <c r="B1232" s="2">
        <v>32301</v>
      </c>
      <c r="C1232" s="2">
        <v>2600002</v>
      </c>
      <c r="D1232" s="2" t="str">
        <f t="shared" si="19"/>
        <v>4323012600002</v>
      </c>
      <c r="E1232" s="2" t="s">
        <v>226</v>
      </c>
      <c r="F1232" s="4">
        <v>61502.96</v>
      </c>
      <c r="G1232" s="4">
        <v>2423.5</v>
      </c>
      <c r="H1232" s="4">
        <v>63926.46</v>
      </c>
      <c r="I1232" s="4">
        <v>72244.679999999993</v>
      </c>
      <c r="J1232" s="4">
        <v>59079.46</v>
      </c>
      <c r="K1232" s="4">
        <v>59079.46</v>
      </c>
      <c r="L1232" s="4">
        <v>0</v>
      </c>
      <c r="M1232" s="4">
        <v>4847</v>
      </c>
    </row>
    <row r="1233" spans="1:13" x14ac:dyDescent="0.25">
      <c r="A1233" s="2">
        <v>4</v>
      </c>
      <c r="B1233" s="2">
        <v>32302</v>
      </c>
      <c r="C1233" s="2">
        <v>2120000</v>
      </c>
      <c r="D1233" s="2" t="str">
        <f t="shared" si="19"/>
        <v>4323022120000</v>
      </c>
      <c r="E1233" s="2" t="s">
        <v>191</v>
      </c>
      <c r="F1233" s="4">
        <v>4000</v>
      </c>
      <c r="G1233" s="4">
        <v>0</v>
      </c>
      <c r="H1233" s="4">
        <v>4000</v>
      </c>
      <c r="I1233" s="4">
        <v>2126.9499999999998</v>
      </c>
      <c r="J1233" s="4">
        <v>2126.9499999999998</v>
      </c>
      <c r="K1233" s="4">
        <v>2126.9499999999998</v>
      </c>
      <c r="L1233" s="4">
        <v>0</v>
      </c>
      <c r="M1233" s="4">
        <v>1873.05</v>
      </c>
    </row>
    <row r="1234" spans="1:13" x14ac:dyDescent="0.25">
      <c r="A1234" s="2">
        <v>4</v>
      </c>
      <c r="B1234" s="2">
        <v>32302</v>
      </c>
      <c r="C1234" s="2">
        <v>2130001</v>
      </c>
      <c r="D1234" s="2" t="str">
        <f t="shared" si="19"/>
        <v>4323022130001</v>
      </c>
      <c r="E1234" s="2" t="s">
        <v>74</v>
      </c>
      <c r="F1234" s="4">
        <v>4000</v>
      </c>
      <c r="G1234" s="4">
        <v>77.930000000000007</v>
      </c>
      <c r="H1234" s="4">
        <v>4077.93</v>
      </c>
      <c r="I1234" s="4">
        <v>5229</v>
      </c>
      <c r="J1234" s="4">
        <v>4839.41</v>
      </c>
      <c r="K1234" s="4">
        <v>4839.41</v>
      </c>
      <c r="L1234" s="4">
        <v>0</v>
      </c>
      <c r="M1234" s="4">
        <v>-761.48</v>
      </c>
    </row>
    <row r="1235" spans="1:13" x14ac:dyDescent="0.25">
      <c r="A1235" s="2">
        <v>4</v>
      </c>
      <c r="B1235" s="2">
        <v>32302</v>
      </c>
      <c r="C1235" s="2">
        <v>2210001</v>
      </c>
      <c r="D1235" s="2" t="str">
        <f t="shared" si="19"/>
        <v>4323022210001</v>
      </c>
      <c r="E1235" s="2" t="s">
        <v>192</v>
      </c>
      <c r="F1235" s="4">
        <v>10000</v>
      </c>
      <c r="G1235" s="4">
        <v>356.09</v>
      </c>
      <c r="H1235" s="4">
        <v>10356.09</v>
      </c>
      <c r="I1235" s="4">
        <v>13300.43</v>
      </c>
      <c r="J1235" s="4">
        <v>10615.67</v>
      </c>
      <c r="K1235" s="4">
        <v>10615.67</v>
      </c>
      <c r="L1235" s="4">
        <v>0</v>
      </c>
      <c r="M1235" s="4">
        <v>-259.58</v>
      </c>
    </row>
    <row r="1236" spans="1:13" x14ac:dyDescent="0.25">
      <c r="A1236" s="2">
        <v>4</v>
      </c>
      <c r="B1236" s="2">
        <v>32302</v>
      </c>
      <c r="C1236" s="2">
        <v>2210101</v>
      </c>
      <c r="D1236" s="2" t="str">
        <f t="shared" si="19"/>
        <v>4323022210101</v>
      </c>
      <c r="E1236" s="2" t="s">
        <v>193</v>
      </c>
      <c r="F1236" s="4">
        <v>1500</v>
      </c>
      <c r="G1236" s="4">
        <v>0</v>
      </c>
      <c r="H1236" s="4">
        <v>1500</v>
      </c>
      <c r="I1236" s="4">
        <v>1192.51</v>
      </c>
      <c r="J1236" s="4">
        <v>1192.51</v>
      </c>
      <c r="K1236" s="4">
        <v>1192.51</v>
      </c>
      <c r="L1236" s="4">
        <v>0</v>
      </c>
      <c r="M1236" s="4">
        <v>307.49</v>
      </c>
    </row>
    <row r="1237" spans="1:13" x14ac:dyDescent="0.25">
      <c r="A1237" s="2">
        <v>4</v>
      </c>
      <c r="B1237" s="2">
        <v>32302</v>
      </c>
      <c r="C1237" s="2">
        <v>2210201</v>
      </c>
      <c r="D1237" s="2" t="str">
        <f t="shared" si="19"/>
        <v>4323022210201</v>
      </c>
      <c r="E1237" s="2" t="s">
        <v>225</v>
      </c>
      <c r="F1237" s="4">
        <v>18000</v>
      </c>
      <c r="G1237" s="4">
        <v>3936.63</v>
      </c>
      <c r="H1237" s="4">
        <v>21936.63</v>
      </c>
      <c r="I1237" s="4">
        <v>49968.66</v>
      </c>
      <c r="J1237" s="4">
        <v>38733.550000000003</v>
      </c>
      <c r="K1237" s="4">
        <v>38733.550000000003</v>
      </c>
      <c r="L1237" s="4">
        <v>0</v>
      </c>
      <c r="M1237" s="4">
        <v>-16796.919999999998</v>
      </c>
    </row>
    <row r="1238" spans="1:13" x14ac:dyDescent="0.25">
      <c r="A1238" s="2">
        <v>4</v>
      </c>
      <c r="B1238" s="2">
        <v>32302</v>
      </c>
      <c r="C1238" s="2">
        <v>2600002</v>
      </c>
      <c r="D1238" s="2" t="str">
        <f t="shared" si="19"/>
        <v>4323022600002</v>
      </c>
      <c r="E1238" s="2" t="s">
        <v>226</v>
      </c>
      <c r="F1238" s="4">
        <v>49741.78</v>
      </c>
      <c r="G1238" s="4">
        <v>1993.43</v>
      </c>
      <c r="H1238" s="4">
        <v>51735.21</v>
      </c>
      <c r="I1238" s="4">
        <v>58423.3</v>
      </c>
      <c r="J1238" s="4">
        <v>47748.36</v>
      </c>
      <c r="K1238" s="4">
        <v>47748.36</v>
      </c>
      <c r="L1238" s="4">
        <v>0</v>
      </c>
      <c r="M1238" s="4">
        <v>3986.85</v>
      </c>
    </row>
    <row r="1239" spans="1:13" x14ac:dyDescent="0.25">
      <c r="A1239" s="2">
        <v>4</v>
      </c>
      <c r="B1239" s="2">
        <v>32303</v>
      </c>
      <c r="C1239" s="2">
        <v>2120000</v>
      </c>
      <c r="D1239" s="2" t="str">
        <f t="shared" si="19"/>
        <v>4323032120000</v>
      </c>
      <c r="E1239" s="2" t="s">
        <v>191</v>
      </c>
      <c r="F1239" s="4">
        <v>3000</v>
      </c>
      <c r="G1239" s="4">
        <v>0</v>
      </c>
      <c r="H1239" s="4">
        <v>3000</v>
      </c>
      <c r="I1239" s="4">
        <v>12251.34</v>
      </c>
      <c r="J1239" s="4">
        <v>12251.34</v>
      </c>
      <c r="K1239" s="4">
        <v>12251.34</v>
      </c>
      <c r="L1239" s="4">
        <v>0</v>
      </c>
      <c r="M1239" s="4">
        <v>-9251.34</v>
      </c>
    </row>
    <row r="1240" spans="1:13" x14ac:dyDescent="0.25">
      <c r="A1240" s="2">
        <v>4</v>
      </c>
      <c r="B1240" s="2">
        <v>32303</v>
      </c>
      <c r="C1240" s="2">
        <v>2130001</v>
      </c>
      <c r="D1240" s="2" t="str">
        <f t="shared" si="19"/>
        <v>4323032130001</v>
      </c>
      <c r="E1240" s="2" t="s">
        <v>74</v>
      </c>
      <c r="F1240" s="4">
        <v>1500</v>
      </c>
      <c r="G1240" s="4">
        <v>0</v>
      </c>
      <c r="H1240" s="4">
        <v>1500</v>
      </c>
      <c r="I1240" s="4">
        <v>961.95</v>
      </c>
      <c r="J1240" s="4">
        <v>961.95</v>
      </c>
      <c r="K1240" s="4">
        <v>961.95</v>
      </c>
      <c r="L1240" s="4">
        <v>0</v>
      </c>
      <c r="M1240" s="4">
        <v>538.04999999999995</v>
      </c>
    </row>
    <row r="1241" spans="1:13" x14ac:dyDescent="0.25">
      <c r="A1241" s="2">
        <v>4</v>
      </c>
      <c r="B1241" s="2">
        <v>32303</v>
      </c>
      <c r="C1241" s="2">
        <v>2210001</v>
      </c>
      <c r="D1241" s="2" t="str">
        <f t="shared" si="19"/>
        <v>4323032210001</v>
      </c>
      <c r="E1241" s="2" t="s">
        <v>192</v>
      </c>
      <c r="F1241" s="4">
        <v>10000</v>
      </c>
      <c r="G1241" s="4">
        <v>2.9</v>
      </c>
      <c r="H1241" s="4">
        <v>10002.9</v>
      </c>
      <c r="I1241" s="4">
        <v>13362.82</v>
      </c>
      <c r="J1241" s="4">
        <v>12014.4</v>
      </c>
      <c r="K1241" s="4">
        <v>12014.4</v>
      </c>
      <c r="L1241" s="4">
        <v>0</v>
      </c>
      <c r="M1241" s="4">
        <v>-2011.5</v>
      </c>
    </row>
    <row r="1242" spans="1:13" x14ac:dyDescent="0.25">
      <c r="A1242" s="2">
        <v>4</v>
      </c>
      <c r="B1242" s="2">
        <v>32303</v>
      </c>
      <c r="C1242" s="2">
        <v>2210101</v>
      </c>
      <c r="D1242" s="2" t="str">
        <f t="shared" si="19"/>
        <v>4323032210101</v>
      </c>
      <c r="E1242" s="2" t="s">
        <v>193</v>
      </c>
      <c r="F1242" s="4">
        <v>1300</v>
      </c>
      <c r="G1242" s="4">
        <v>0</v>
      </c>
      <c r="H1242" s="4">
        <v>1300</v>
      </c>
      <c r="I1242" s="4">
        <v>1633.68</v>
      </c>
      <c r="J1242" s="4">
        <v>1633.68</v>
      </c>
      <c r="K1242" s="4">
        <v>1633.68</v>
      </c>
      <c r="L1242" s="4">
        <v>0</v>
      </c>
      <c r="M1242" s="4">
        <v>-333.68</v>
      </c>
    </row>
    <row r="1243" spans="1:13" x14ac:dyDescent="0.25">
      <c r="A1243" s="2">
        <v>4</v>
      </c>
      <c r="B1243" s="2">
        <v>32303</v>
      </c>
      <c r="C1243" s="2">
        <v>2210201</v>
      </c>
      <c r="D1243" s="2" t="str">
        <f t="shared" si="19"/>
        <v>4323032210201</v>
      </c>
      <c r="E1243" s="2" t="s">
        <v>225</v>
      </c>
      <c r="F1243" s="4">
        <v>12000</v>
      </c>
      <c r="G1243" s="4">
        <v>3874.69</v>
      </c>
      <c r="H1243" s="4">
        <v>15874.69</v>
      </c>
      <c r="I1243" s="4">
        <v>32359.83</v>
      </c>
      <c r="J1243" s="4">
        <v>22910.15</v>
      </c>
      <c r="K1243" s="4">
        <v>22910.15</v>
      </c>
      <c r="L1243" s="4">
        <v>0</v>
      </c>
      <c r="M1243" s="4">
        <v>-7035.46</v>
      </c>
    </row>
    <row r="1244" spans="1:13" x14ac:dyDescent="0.25">
      <c r="A1244" s="2">
        <v>4</v>
      </c>
      <c r="B1244" s="2">
        <v>32303</v>
      </c>
      <c r="C1244" s="2">
        <v>2600002</v>
      </c>
      <c r="D1244" s="2" t="str">
        <f t="shared" si="19"/>
        <v>4323032600002</v>
      </c>
      <c r="E1244" s="2" t="s">
        <v>226</v>
      </c>
      <c r="F1244" s="4">
        <v>58437.56</v>
      </c>
      <c r="G1244" s="4">
        <v>2269.8000000000002</v>
      </c>
      <c r="H1244" s="4">
        <v>60707.360000000001</v>
      </c>
      <c r="I1244" s="4">
        <v>68649.88</v>
      </c>
      <c r="J1244" s="4">
        <v>56167.76</v>
      </c>
      <c r="K1244" s="4">
        <v>56167.76</v>
      </c>
      <c r="L1244" s="4">
        <v>0</v>
      </c>
      <c r="M1244" s="4">
        <v>4539.6000000000004</v>
      </c>
    </row>
    <row r="1245" spans="1:13" x14ac:dyDescent="0.25">
      <c r="A1245" s="2">
        <v>4</v>
      </c>
      <c r="B1245" s="2">
        <v>32304</v>
      </c>
      <c r="C1245" s="2">
        <v>2120000</v>
      </c>
      <c r="D1245" s="2" t="str">
        <f t="shared" si="19"/>
        <v>4323042120000</v>
      </c>
      <c r="E1245" s="2" t="s">
        <v>191</v>
      </c>
      <c r="F1245" s="4">
        <v>3100</v>
      </c>
      <c r="G1245" s="4">
        <v>0</v>
      </c>
      <c r="H1245" s="4">
        <v>3100</v>
      </c>
      <c r="I1245" s="4">
        <v>472.14</v>
      </c>
      <c r="J1245" s="4">
        <v>472.14</v>
      </c>
      <c r="K1245" s="4">
        <v>472.14</v>
      </c>
      <c r="L1245" s="4">
        <v>0</v>
      </c>
      <c r="M1245" s="4">
        <v>2627.86</v>
      </c>
    </row>
    <row r="1246" spans="1:13" x14ac:dyDescent="0.25">
      <c r="A1246" s="2">
        <v>4</v>
      </c>
      <c r="B1246" s="2">
        <v>32304</v>
      </c>
      <c r="C1246" s="2">
        <v>2130001</v>
      </c>
      <c r="D1246" s="2" t="str">
        <f t="shared" si="19"/>
        <v>4323042130001</v>
      </c>
      <c r="E1246" s="2" t="s">
        <v>74</v>
      </c>
      <c r="F1246" s="4">
        <v>1500</v>
      </c>
      <c r="G1246" s="4">
        <v>0</v>
      </c>
      <c r="H1246" s="4">
        <v>1500</v>
      </c>
      <c r="I1246" s="4">
        <v>641.88</v>
      </c>
      <c r="J1246" s="4">
        <v>641.88</v>
      </c>
      <c r="K1246" s="4">
        <v>641.88</v>
      </c>
      <c r="L1246" s="4">
        <v>0</v>
      </c>
      <c r="M1246" s="4">
        <v>858.12</v>
      </c>
    </row>
    <row r="1247" spans="1:13" x14ac:dyDescent="0.25">
      <c r="A1247" s="2">
        <v>4</v>
      </c>
      <c r="B1247" s="2">
        <v>32304</v>
      </c>
      <c r="C1247" s="2">
        <v>2210001</v>
      </c>
      <c r="D1247" s="2" t="str">
        <f t="shared" si="19"/>
        <v>4323042210001</v>
      </c>
      <c r="E1247" s="2" t="s">
        <v>192</v>
      </c>
      <c r="F1247" s="4">
        <v>3000</v>
      </c>
      <c r="G1247" s="4">
        <v>478.39</v>
      </c>
      <c r="H1247" s="4">
        <v>3478.39</v>
      </c>
      <c r="I1247" s="4">
        <v>3764.62</v>
      </c>
      <c r="J1247" s="4">
        <v>2047.92</v>
      </c>
      <c r="K1247" s="4">
        <v>2047.92</v>
      </c>
      <c r="L1247" s="4">
        <v>0</v>
      </c>
      <c r="M1247" s="4">
        <v>1430.47</v>
      </c>
    </row>
    <row r="1248" spans="1:13" x14ac:dyDescent="0.25">
      <c r="A1248" s="2">
        <v>4</v>
      </c>
      <c r="B1248" s="2">
        <v>32304</v>
      </c>
      <c r="C1248" s="2">
        <v>2210101</v>
      </c>
      <c r="D1248" s="2" t="str">
        <f t="shared" si="19"/>
        <v>4323042210101</v>
      </c>
      <c r="E1248" s="2" t="s">
        <v>193</v>
      </c>
      <c r="F1248" s="4">
        <v>500</v>
      </c>
      <c r="G1248" s="4">
        <v>0</v>
      </c>
      <c r="H1248" s="4">
        <v>500</v>
      </c>
      <c r="I1248" s="4">
        <v>146.52000000000001</v>
      </c>
      <c r="J1248" s="4">
        <v>146.52000000000001</v>
      </c>
      <c r="K1248" s="4">
        <v>146.52000000000001</v>
      </c>
      <c r="L1248" s="4">
        <v>0</v>
      </c>
      <c r="M1248" s="4">
        <v>353.48</v>
      </c>
    </row>
    <row r="1249" spans="1:13" x14ac:dyDescent="0.25">
      <c r="A1249" s="2">
        <v>4</v>
      </c>
      <c r="B1249" s="2">
        <v>32304</v>
      </c>
      <c r="C1249" s="2">
        <v>2210201</v>
      </c>
      <c r="D1249" s="2" t="str">
        <f t="shared" si="19"/>
        <v>4323042210201</v>
      </c>
      <c r="E1249" s="2" t="s">
        <v>225</v>
      </c>
      <c r="F1249" s="4">
        <v>8000</v>
      </c>
      <c r="G1249" s="4">
        <v>1641.06</v>
      </c>
      <c r="H1249" s="4">
        <v>9641.06</v>
      </c>
      <c r="I1249" s="4">
        <v>24641.06</v>
      </c>
      <c r="J1249" s="4">
        <v>14248.56</v>
      </c>
      <c r="K1249" s="4">
        <v>14248.56</v>
      </c>
      <c r="L1249" s="4">
        <v>0</v>
      </c>
      <c r="M1249" s="4">
        <v>-4607.5</v>
      </c>
    </row>
    <row r="1250" spans="1:13" x14ac:dyDescent="0.25">
      <c r="A1250" s="2">
        <v>4</v>
      </c>
      <c r="B1250" s="2">
        <v>32305</v>
      </c>
      <c r="C1250" s="2">
        <v>2120000</v>
      </c>
      <c r="D1250" s="2" t="str">
        <f t="shared" si="19"/>
        <v>4323052120000</v>
      </c>
      <c r="E1250" s="2" t="s">
        <v>191</v>
      </c>
      <c r="F1250" s="4">
        <v>2500</v>
      </c>
      <c r="G1250" s="4">
        <v>0</v>
      </c>
      <c r="H1250" s="4">
        <v>2500</v>
      </c>
      <c r="I1250" s="4">
        <v>1498.04</v>
      </c>
      <c r="J1250" s="4">
        <v>1498.04</v>
      </c>
      <c r="K1250" s="4">
        <v>1498.04</v>
      </c>
      <c r="L1250" s="4">
        <v>0</v>
      </c>
      <c r="M1250" s="4">
        <v>1001.96</v>
      </c>
    </row>
    <row r="1251" spans="1:13" x14ac:dyDescent="0.25">
      <c r="A1251" s="2">
        <v>4</v>
      </c>
      <c r="B1251" s="2">
        <v>32305</v>
      </c>
      <c r="C1251" s="2">
        <v>2130001</v>
      </c>
      <c r="D1251" s="2" t="str">
        <f t="shared" si="19"/>
        <v>4323052130001</v>
      </c>
      <c r="E1251" s="2" t="s">
        <v>74</v>
      </c>
      <c r="F1251" s="4">
        <v>2900</v>
      </c>
      <c r="G1251" s="4">
        <v>0</v>
      </c>
      <c r="H1251" s="4">
        <v>2900</v>
      </c>
      <c r="I1251" s="4">
        <v>1346.2</v>
      </c>
      <c r="J1251" s="4">
        <v>1346.2</v>
      </c>
      <c r="K1251" s="4">
        <v>1346.2</v>
      </c>
      <c r="L1251" s="4">
        <v>0</v>
      </c>
      <c r="M1251" s="4">
        <v>1553.8</v>
      </c>
    </row>
    <row r="1252" spans="1:13" x14ac:dyDescent="0.25">
      <c r="A1252" s="2">
        <v>4</v>
      </c>
      <c r="B1252" s="2">
        <v>32305</v>
      </c>
      <c r="C1252" s="2">
        <v>2210001</v>
      </c>
      <c r="D1252" s="2" t="str">
        <f t="shared" si="19"/>
        <v>4323052210001</v>
      </c>
      <c r="E1252" s="2" t="s">
        <v>192</v>
      </c>
      <c r="F1252" s="4">
        <v>14000</v>
      </c>
      <c r="G1252" s="4">
        <v>2531.91</v>
      </c>
      <c r="H1252" s="4">
        <v>16531.91</v>
      </c>
      <c r="I1252" s="4">
        <v>17850.509999999998</v>
      </c>
      <c r="J1252" s="4">
        <v>10433.65</v>
      </c>
      <c r="K1252" s="4">
        <v>10433.65</v>
      </c>
      <c r="L1252" s="4">
        <v>0</v>
      </c>
      <c r="M1252" s="4">
        <v>6098.26</v>
      </c>
    </row>
    <row r="1253" spans="1:13" x14ac:dyDescent="0.25">
      <c r="A1253" s="2">
        <v>4</v>
      </c>
      <c r="B1253" s="2">
        <v>32305</v>
      </c>
      <c r="C1253" s="2">
        <v>2210101</v>
      </c>
      <c r="D1253" s="2" t="str">
        <f t="shared" si="19"/>
        <v>4323052210101</v>
      </c>
      <c r="E1253" s="2" t="s">
        <v>193</v>
      </c>
      <c r="F1253" s="4">
        <v>500</v>
      </c>
      <c r="G1253" s="4">
        <v>0</v>
      </c>
      <c r="H1253" s="4">
        <v>500</v>
      </c>
      <c r="I1253" s="4">
        <v>341.08</v>
      </c>
      <c r="J1253" s="4">
        <v>341.08</v>
      </c>
      <c r="K1253" s="4">
        <v>341.08</v>
      </c>
      <c r="L1253" s="4">
        <v>0</v>
      </c>
      <c r="M1253" s="4">
        <v>158.91999999999999</v>
      </c>
    </row>
    <row r="1254" spans="1:13" x14ac:dyDescent="0.25">
      <c r="A1254" s="2">
        <v>4</v>
      </c>
      <c r="B1254" s="2">
        <v>32600</v>
      </c>
      <c r="C1254" s="2">
        <v>2120000</v>
      </c>
      <c r="D1254" s="2" t="str">
        <f t="shared" si="19"/>
        <v>4326002120000</v>
      </c>
      <c r="E1254" s="2" t="s">
        <v>191</v>
      </c>
      <c r="F1254" s="4">
        <v>3500</v>
      </c>
      <c r="G1254" s="4">
        <v>2025.43</v>
      </c>
      <c r="H1254" s="4">
        <v>5525.43</v>
      </c>
      <c r="I1254" s="4">
        <v>3290.44</v>
      </c>
      <c r="J1254" s="4">
        <v>3216.51</v>
      </c>
      <c r="K1254" s="4">
        <v>3216.51</v>
      </c>
      <c r="L1254" s="4">
        <v>0</v>
      </c>
      <c r="M1254" s="4">
        <v>2308.92</v>
      </c>
    </row>
    <row r="1255" spans="1:13" x14ac:dyDescent="0.25">
      <c r="A1255" s="2">
        <v>4</v>
      </c>
      <c r="B1255" s="2">
        <v>32600</v>
      </c>
      <c r="C1255" s="2">
        <v>2130001</v>
      </c>
      <c r="D1255" s="2" t="str">
        <f t="shared" si="19"/>
        <v>4326002130001</v>
      </c>
      <c r="E1255" s="2" t="s">
        <v>74</v>
      </c>
      <c r="F1255" s="4">
        <v>2000</v>
      </c>
      <c r="G1255" s="4">
        <v>77.930000000000007</v>
      </c>
      <c r="H1255" s="4">
        <v>2077.9299999999998</v>
      </c>
      <c r="I1255" s="4">
        <v>1631.83</v>
      </c>
      <c r="J1255" s="4">
        <v>1242.25</v>
      </c>
      <c r="K1255" s="4">
        <v>1242.25</v>
      </c>
      <c r="L1255" s="4">
        <v>0</v>
      </c>
      <c r="M1255" s="4">
        <v>835.68</v>
      </c>
    </row>
    <row r="1256" spans="1:13" x14ac:dyDescent="0.25">
      <c r="A1256" s="2">
        <v>4</v>
      </c>
      <c r="B1256" s="2">
        <v>32600</v>
      </c>
      <c r="C1256" s="2">
        <v>2210001</v>
      </c>
      <c r="D1256" s="2" t="str">
        <f t="shared" si="19"/>
        <v>4326002210001</v>
      </c>
      <c r="E1256" s="2" t="s">
        <v>192</v>
      </c>
      <c r="F1256" s="4">
        <v>3000</v>
      </c>
      <c r="G1256" s="4">
        <v>2262.0500000000002</v>
      </c>
      <c r="H1256" s="4">
        <v>5262.05</v>
      </c>
      <c r="I1256" s="4">
        <v>4905.6400000000003</v>
      </c>
      <c r="J1256" s="4">
        <v>2355.8200000000002</v>
      </c>
      <c r="K1256" s="4">
        <v>2355.8200000000002</v>
      </c>
      <c r="L1256" s="4">
        <v>0</v>
      </c>
      <c r="M1256" s="4">
        <v>2906.23</v>
      </c>
    </row>
    <row r="1257" spans="1:13" x14ac:dyDescent="0.25">
      <c r="A1257" s="2">
        <v>4</v>
      </c>
      <c r="B1257" s="2">
        <v>32600</v>
      </c>
      <c r="C1257" s="2">
        <v>2210101</v>
      </c>
      <c r="D1257" s="2" t="str">
        <f t="shared" si="19"/>
        <v>4326002210101</v>
      </c>
      <c r="E1257" s="2" t="s">
        <v>193</v>
      </c>
      <c r="F1257" s="4">
        <v>500</v>
      </c>
      <c r="G1257" s="4">
        <v>0</v>
      </c>
      <c r="H1257" s="4">
        <v>500</v>
      </c>
      <c r="I1257" s="4">
        <v>58.6</v>
      </c>
      <c r="J1257" s="4">
        <v>58.6</v>
      </c>
      <c r="K1257" s="4">
        <v>58.6</v>
      </c>
      <c r="L1257" s="4">
        <v>0</v>
      </c>
      <c r="M1257" s="4">
        <v>441.4</v>
      </c>
    </row>
    <row r="1258" spans="1:13" x14ac:dyDescent="0.25">
      <c r="A1258" s="2">
        <v>4</v>
      </c>
      <c r="B1258" s="2">
        <v>32600</v>
      </c>
      <c r="C1258" s="2">
        <v>2210201</v>
      </c>
      <c r="D1258" s="2" t="str">
        <f t="shared" si="19"/>
        <v>4326002210201</v>
      </c>
      <c r="E1258" s="2" t="s">
        <v>225</v>
      </c>
      <c r="F1258" s="4">
        <v>6500</v>
      </c>
      <c r="G1258" s="4">
        <v>149.44999999999999</v>
      </c>
      <c r="H1258" s="4">
        <v>6649.45</v>
      </c>
      <c r="I1258" s="4">
        <v>21649.45</v>
      </c>
      <c r="J1258" s="4">
        <v>13347.97</v>
      </c>
      <c r="K1258" s="4">
        <v>13347.97</v>
      </c>
      <c r="L1258" s="4">
        <v>0</v>
      </c>
      <c r="M1258" s="4">
        <v>-6698.52</v>
      </c>
    </row>
    <row r="1259" spans="1:13" x14ac:dyDescent="0.25">
      <c r="A1259" s="2">
        <v>4</v>
      </c>
      <c r="B1259" s="2">
        <v>32603</v>
      </c>
      <c r="C1259" s="2">
        <v>2120000</v>
      </c>
      <c r="D1259" s="2" t="str">
        <f t="shared" si="19"/>
        <v>4326032120000</v>
      </c>
      <c r="E1259" s="2" t="s">
        <v>191</v>
      </c>
      <c r="F1259" s="4">
        <v>1500</v>
      </c>
      <c r="G1259" s="4">
        <v>0</v>
      </c>
      <c r="H1259" s="4">
        <v>1500</v>
      </c>
      <c r="I1259" s="4">
        <v>1524.29</v>
      </c>
      <c r="J1259" s="4">
        <v>1524.29</v>
      </c>
      <c r="K1259" s="4">
        <v>1524.29</v>
      </c>
      <c r="L1259" s="4">
        <v>0</v>
      </c>
      <c r="M1259" s="4">
        <v>-24.29</v>
      </c>
    </row>
    <row r="1260" spans="1:13" x14ac:dyDescent="0.25">
      <c r="A1260" s="2">
        <v>4</v>
      </c>
      <c r="B1260" s="2">
        <v>32603</v>
      </c>
      <c r="C1260" s="2">
        <v>2130001</v>
      </c>
      <c r="D1260" s="2" t="str">
        <f t="shared" si="19"/>
        <v>4326032130001</v>
      </c>
      <c r="E1260" s="2" t="s">
        <v>74</v>
      </c>
      <c r="F1260" s="4">
        <v>500</v>
      </c>
      <c r="G1260" s="4">
        <v>0</v>
      </c>
      <c r="H1260" s="4">
        <v>500</v>
      </c>
      <c r="I1260" s="4">
        <v>140.41999999999999</v>
      </c>
      <c r="J1260" s="4">
        <v>140.41999999999999</v>
      </c>
      <c r="K1260" s="4">
        <v>140.41999999999999</v>
      </c>
      <c r="L1260" s="4">
        <v>0</v>
      </c>
      <c r="M1260" s="4">
        <v>359.58</v>
      </c>
    </row>
    <row r="1261" spans="1:13" x14ac:dyDescent="0.25">
      <c r="A1261" s="2">
        <v>4</v>
      </c>
      <c r="B1261" s="2">
        <v>32603</v>
      </c>
      <c r="C1261" s="2">
        <v>2210001</v>
      </c>
      <c r="D1261" s="2" t="str">
        <f t="shared" si="19"/>
        <v>4326032210001</v>
      </c>
      <c r="E1261" s="2" t="s">
        <v>192</v>
      </c>
      <c r="F1261" s="4">
        <v>5000</v>
      </c>
      <c r="G1261" s="4">
        <v>2.6</v>
      </c>
      <c r="H1261" s="4">
        <v>5002.6000000000004</v>
      </c>
      <c r="I1261" s="4">
        <v>8212.82</v>
      </c>
      <c r="J1261" s="4">
        <v>5507.08</v>
      </c>
      <c r="K1261" s="4">
        <v>5507.08</v>
      </c>
      <c r="L1261" s="4">
        <v>0</v>
      </c>
      <c r="M1261" s="4">
        <v>-504.48</v>
      </c>
    </row>
    <row r="1262" spans="1:13" x14ac:dyDescent="0.25">
      <c r="A1262" s="2">
        <v>4</v>
      </c>
      <c r="B1262" s="2">
        <v>32603</v>
      </c>
      <c r="C1262" s="2">
        <v>2210101</v>
      </c>
      <c r="D1262" s="2" t="str">
        <f t="shared" si="19"/>
        <v>4326032210101</v>
      </c>
      <c r="E1262" s="2" t="s">
        <v>193</v>
      </c>
      <c r="F1262" s="4">
        <v>500</v>
      </c>
      <c r="G1262" s="4">
        <v>0</v>
      </c>
      <c r="H1262" s="4">
        <v>500</v>
      </c>
      <c r="I1262" s="4">
        <v>65.12</v>
      </c>
      <c r="J1262" s="4">
        <v>65.12</v>
      </c>
      <c r="K1262" s="4">
        <v>65.12</v>
      </c>
      <c r="L1262" s="4">
        <v>0</v>
      </c>
      <c r="M1262" s="4">
        <v>434.88</v>
      </c>
    </row>
    <row r="1263" spans="1:13" x14ac:dyDescent="0.25">
      <c r="A1263" s="2">
        <v>4</v>
      </c>
      <c r="B1263" s="2">
        <v>32603</v>
      </c>
      <c r="C1263" s="2">
        <v>2210301</v>
      </c>
      <c r="D1263" s="2" t="str">
        <f t="shared" si="19"/>
        <v>4326032210301</v>
      </c>
      <c r="E1263" s="2" t="s">
        <v>194</v>
      </c>
      <c r="F1263" s="4">
        <v>6000</v>
      </c>
      <c r="G1263" s="4">
        <v>580.92999999999995</v>
      </c>
      <c r="H1263" s="4">
        <v>6580.93</v>
      </c>
      <c r="I1263" s="4">
        <v>3780</v>
      </c>
      <c r="J1263" s="4">
        <v>2881.13</v>
      </c>
      <c r="K1263" s="4">
        <v>2881.13</v>
      </c>
      <c r="L1263" s="4">
        <v>0</v>
      </c>
      <c r="M1263" s="4">
        <v>3699.8</v>
      </c>
    </row>
    <row r="1264" spans="1:13" x14ac:dyDescent="0.25">
      <c r="A1264" s="2">
        <v>4</v>
      </c>
      <c r="B1264" s="2">
        <v>32701</v>
      </c>
      <c r="C1264" s="2">
        <v>2120000</v>
      </c>
      <c r="D1264" s="2" t="str">
        <f t="shared" si="19"/>
        <v>4327012120000</v>
      </c>
      <c r="E1264" s="2" t="s">
        <v>191</v>
      </c>
      <c r="F1264" s="4">
        <v>600</v>
      </c>
      <c r="G1264" s="4">
        <v>0</v>
      </c>
      <c r="H1264" s="4">
        <v>600</v>
      </c>
      <c r="I1264" s="4">
        <v>0</v>
      </c>
      <c r="J1264" s="4">
        <v>0</v>
      </c>
      <c r="K1264" s="4">
        <v>0</v>
      </c>
      <c r="L1264" s="4">
        <v>0</v>
      </c>
      <c r="M1264" s="4">
        <v>600</v>
      </c>
    </row>
    <row r="1265" spans="1:13" x14ac:dyDescent="0.25">
      <c r="A1265" s="2">
        <v>4</v>
      </c>
      <c r="B1265" s="2">
        <v>32701</v>
      </c>
      <c r="C1265" s="2">
        <v>2130001</v>
      </c>
      <c r="D1265" s="2" t="str">
        <f t="shared" si="19"/>
        <v>4327012130001</v>
      </c>
      <c r="E1265" s="2" t="s">
        <v>74</v>
      </c>
      <c r="F1265" s="4">
        <v>1000</v>
      </c>
      <c r="G1265" s="4">
        <v>0</v>
      </c>
      <c r="H1265" s="4">
        <v>1000</v>
      </c>
      <c r="I1265" s="4">
        <v>114.79</v>
      </c>
      <c r="J1265" s="4">
        <v>114.79</v>
      </c>
      <c r="K1265" s="4">
        <v>114.79</v>
      </c>
      <c r="L1265" s="4">
        <v>0</v>
      </c>
      <c r="M1265" s="4">
        <v>885.21</v>
      </c>
    </row>
    <row r="1266" spans="1:13" x14ac:dyDescent="0.25">
      <c r="A1266" s="2">
        <v>4</v>
      </c>
      <c r="B1266" s="2">
        <v>32701</v>
      </c>
      <c r="C1266" s="2">
        <v>2210001</v>
      </c>
      <c r="D1266" s="2" t="str">
        <f t="shared" si="19"/>
        <v>4327012210001</v>
      </c>
      <c r="E1266" s="2" t="s">
        <v>192</v>
      </c>
      <c r="F1266" s="4">
        <v>6500</v>
      </c>
      <c r="G1266" s="4">
        <v>2476.77</v>
      </c>
      <c r="H1266" s="4">
        <v>8976.77</v>
      </c>
      <c r="I1266" s="4">
        <v>8854.2199999999993</v>
      </c>
      <c r="J1266" s="4">
        <v>2533.98</v>
      </c>
      <c r="K1266" s="4">
        <v>2533.98</v>
      </c>
      <c r="L1266" s="4">
        <v>0</v>
      </c>
      <c r="M1266" s="4">
        <v>6442.79</v>
      </c>
    </row>
    <row r="1267" spans="1:13" x14ac:dyDescent="0.25">
      <c r="A1267" s="2">
        <v>4</v>
      </c>
      <c r="B1267" s="2">
        <v>32701</v>
      </c>
      <c r="C1267" s="2">
        <v>2210201</v>
      </c>
      <c r="D1267" s="2" t="str">
        <f t="shared" si="19"/>
        <v>4327012210201</v>
      </c>
      <c r="E1267" s="2" t="s">
        <v>225</v>
      </c>
      <c r="F1267" s="4">
        <v>6500</v>
      </c>
      <c r="G1267" s="4">
        <v>2973.89</v>
      </c>
      <c r="H1267" s="4">
        <v>9473.89</v>
      </c>
      <c r="I1267" s="4">
        <v>23973.89</v>
      </c>
      <c r="J1267" s="4">
        <v>11831.69</v>
      </c>
      <c r="K1267" s="4">
        <v>11831.69</v>
      </c>
      <c r="L1267" s="4">
        <v>0</v>
      </c>
      <c r="M1267" s="4">
        <v>-2357.8000000000002</v>
      </c>
    </row>
    <row r="1268" spans="1:13" x14ac:dyDescent="0.25">
      <c r="A1268" s="2">
        <v>4</v>
      </c>
      <c r="B1268" s="2">
        <v>32702</v>
      </c>
      <c r="C1268" s="2">
        <v>2120000</v>
      </c>
      <c r="D1268" s="2" t="str">
        <f t="shared" si="19"/>
        <v>4327022120000</v>
      </c>
      <c r="E1268" s="2" t="s">
        <v>191</v>
      </c>
      <c r="F1268" s="4">
        <v>1000</v>
      </c>
      <c r="G1268" s="4">
        <v>0</v>
      </c>
      <c r="H1268" s="4">
        <v>1000</v>
      </c>
      <c r="I1268" s="4">
        <v>809.81</v>
      </c>
      <c r="J1268" s="4">
        <v>809.81</v>
      </c>
      <c r="K1268" s="4">
        <v>809.81</v>
      </c>
      <c r="L1268" s="4">
        <v>0</v>
      </c>
      <c r="M1268" s="4">
        <v>190.19</v>
      </c>
    </row>
    <row r="1269" spans="1:13" x14ac:dyDescent="0.25">
      <c r="A1269" s="2">
        <v>4</v>
      </c>
      <c r="B1269" s="2">
        <v>32702</v>
      </c>
      <c r="C1269" s="2">
        <v>2130001</v>
      </c>
      <c r="D1269" s="2" t="str">
        <f t="shared" si="19"/>
        <v>4327022130001</v>
      </c>
      <c r="E1269" s="2" t="s">
        <v>74</v>
      </c>
      <c r="F1269" s="4">
        <v>2000</v>
      </c>
      <c r="G1269" s="4">
        <v>0</v>
      </c>
      <c r="H1269" s="4">
        <v>2000</v>
      </c>
      <c r="I1269" s="4">
        <v>26.41</v>
      </c>
      <c r="J1269" s="4">
        <v>26.41</v>
      </c>
      <c r="K1269" s="4">
        <v>26.41</v>
      </c>
      <c r="L1269" s="4">
        <v>0</v>
      </c>
      <c r="M1269" s="4">
        <v>1973.59</v>
      </c>
    </row>
    <row r="1270" spans="1:13" x14ac:dyDescent="0.25">
      <c r="A1270" s="2">
        <v>4</v>
      </c>
      <c r="B1270" s="2">
        <v>32702</v>
      </c>
      <c r="C1270" s="2">
        <v>2210001</v>
      </c>
      <c r="D1270" s="2" t="str">
        <f t="shared" si="19"/>
        <v>4327022210001</v>
      </c>
      <c r="E1270" s="2" t="s">
        <v>227</v>
      </c>
      <c r="F1270" s="4">
        <v>18200</v>
      </c>
      <c r="G1270" s="4">
        <v>11788.37</v>
      </c>
      <c r="H1270" s="4">
        <v>29988.37</v>
      </c>
      <c r="I1270" s="4">
        <v>12260.49</v>
      </c>
      <c r="J1270" s="4">
        <v>2846.34</v>
      </c>
      <c r="K1270" s="4">
        <v>2846.34</v>
      </c>
      <c r="L1270" s="4">
        <v>0</v>
      </c>
      <c r="M1270" s="4">
        <v>27142.03</v>
      </c>
    </row>
    <row r="1271" spans="1:13" x14ac:dyDescent="0.25">
      <c r="A1271" s="2">
        <v>4</v>
      </c>
      <c r="B1271" s="2">
        <v>32702</v>
      </c>
      <c r="C1271" s="2">
        <v>2210101</v>
      </c>
      <c r="D1271" s="2" t="str">
        <f t="shared" si="19"/>
        <v>4327022210101</v>
      </c>
      <c r="E1271" s="2" t="s">
        <v>193</v>
      </c>
      <c r="F1271" s="4">
        <v>1250</v>
      </c>
      <c r="G1271" s="4">
        <v>0</v>
      </c>
      <c r="H1271" s="4">
        <v>1250</v>
      </c>
      <c r="I1271" s="4">
        <v>43.95</v>
      </c>
      <c r="J1271" s="4">
        <v>43.95</v>
      </c>
      <c r="K1271" s="4">
        <v>43.95</v>
      </c>
      <c r="L1271" s="4">
        <v>0</v>
      </c>
      <c r="M1271" s="4">
        <v>1206.05</v>
      </c>
    </row>
    <row r="1272" spans="1:13" x14ac:dyDescent="0.25">
      <c r="A1272" s="2">
        <v>4</v>
      </c>
      <c r="B1272" s="2">
        <v>33000</v>
      </c>
      <c r="C1272" s="2">
        <v>2120000</v>
      </c>
      <c r="D1272" s="2" t="str">
        <f t="shared" si="19"/>
        <v>4330002120000</v>
      </c>
      <c r="E1272" s="2" t="s">
        <v>191</v>
      </c>
      <c r="F1272" s="4">
        <v>500</v>
      </c>
      <c r="G1272" s="4">
        <v>0</v>
      </c>
      <c r="H1272" s="4">
        <v>500</v>
      </c>
      <c r="I1272" s="4">
        <v>0</v>
      </c>
      <c r="J1272" s="4">
        <v>0</v>
      </c>
      <c r="K1272" s="4">
        <v>0</v>
      </c>
      <c r="L1272" s="4">
        <v>0</v>
      </c>
      <c r="M1272" s="4">
        <v>500</v>
      </c>
    </row>
    <row r="1273" spans="1:13" x14ac:dyDescent="0.25">
      <c r="A1273" s="2">
        <v>4</v>
      </c>
      <c r="B1273" s="2">
        <v>33000</v>
      </c>
      <c r="C1273" s="2">
        <v>2130001</v>
      </c>
      <c r="D1273" s="2" t="str">
        <f t="shared" si="19"/>
        <v>4330002130001</v>
      </c>
      <c r="E1273" s="2" t="s">
        <v>74</v>
      </c>
      <c r="F1273" s="4">
        <v>2000</v>
      </c>
      <c r="G1273" s="4">
        <v>0</v>
      </c>
      <c r="H1273" s="4">
        <v>2000</v>
      </c>
      <c r="I1273" s="4">
        <v>352.37</v>
      </c>
      <c r="J1273" s="4">
        <v>352.37</v>
      </c>
      <c r="K1273" s="4">
        <v>352.37</v>
      </c>
      <c r="L1273" s="4">
        <v>0</v>
      </c>
      <c r="M1273" s="4">
        <v>1647.63</v>
      </c>
    </row>
    <row r="1274" spans="1:13" x14ac:dyDescent="0.25">
      <c r="A1274" s="2">
        <v>4</v>
      </c>
      <c r="B1274" s="2">
        <v>33000</v>
      </c>
      <c r="C1274" s="2">
        <v>2210001</v>
      </c>
      <c r="D1274" s="2" t="str">
        <f t="shared" si="19"/>
        <v>4330002210001</v>
      </c>
      <c r="E1274" s="2" t="s">
        <v>192</v>
      </c>
      <c r="F1274" s="4">
        <v>11000</v>
      </c>
      <c r="G1274" s="4">
        <v>6944.49</v>
      </c>
      <c r="H1274" s="4">
        <v>17944.490000000002</v>
      </c>
      <c r="I1274" s="4">
        <v>18234.16</v>
      </c>
      <c r="J1274" s="4">
        <v>2371.7800000000002</v>
      </c>
      <c r="K1274" s="4">
        <v>2371.7800000000002</v>
      </c>
      <c r="L1274" s="4">
        <v>0</v>
      </c>
      <c r="M1274" s="4">
        <v>15572.71</v>
      </c>
    </row>
    <row r="1275" spans="1:13" x14ac:dyDescent="0.25">
      <c r="A1275" s="2">
        <v>4</v>
      </c>
      <c r="B1275" s="2">
        <v>33000</v>
      </c>
      <c r="C1275" s="2">
        <v>2210101</v>
      </c>
      <c r="D1275" s="2" t="str">
        <f t="shared" si="19"/>
        <v>4330002210101</v>
      </c>
      <c r="E1275" s="2" t="s">
        <v>193</v>
      </c>
      <c r="F1275" s="4">
        <v>100</v>
      </c>
      <c r="G1275" s="4">
        <v>0</v>
      </c>
      <c r="H1275" s="4">
        <v>100</v>
      </c>
      <c r="I1275" s="4">
        <v>137.4</v>
      </c>
      <c r="J1275" s="4">
        <v>137.4</v>
      </c>
      <c r="K1275" s="4">
        <v>137.4</v>
      </c>
      <c r="L1275" s="4">
        <v>0</v>
      </c>
      <c r="M1275" s="4">
        <v>-37.4</v>
      </c>
    </row>
    <row r="1276" spans="1:13" x14ac:dyDescent="0.25">
      <c r="A1276" s="2">
        <v>4</v>
      </c>
      <c r="B1276" s="2">
        <v>33000</v>
      </c>
      <c r="C1276" s="2">
        <v>2210201</v>
      </c>
      <c r="D1276" s="2" t="str">
        <f t="shared" si="19"/>
        <v>4330002210201</v>
      </c>
      <c r="E1276" s="2" t="s">
        <v>225</v>
      </c>
      <c r="F1276" s="4">
        <v>5251.66</v>
      </c>
      <c r="G1276" s="4">
        <v>5990.59</v>
      </c>
      <c r="H1276" s="4">
        <v>11242.25</v>
      </c>
      <c r="I1276" s="4">
        <v>15242.25</v>
      </c>
      <c r="J1276" s="4">
        <v>2851.82</v>
      </c>
      <c r="K1276" s="4">
        <v>2851.82</v>
      </c>
      <c r="L1276" s="4">
        <v>0</v>
      </c>
      <c r="M1276" s="4">
        <v>8390.43</v>
      </c>
    </row>
    <row r="1277" spans="1:13" x14ac:dyDescent="0.25">
      <c r="A1277" s="2">
        <v>4</v>
      </c>
      <c r="B1277" s="2">
        <v>33210</v>
      </c>
      <c r="C1277" s="2">
        <v>2120000</v>
      </c>
      <c r="D1277" s="2" t="str">
        <f t="shared" si="19"/>
        <v>4332102120000</v>
      </c>
      <c r="E1277" s="2" t="s">
        <v>191</v>
      </c>
      <c r="F1277" s="4">
        <v>2000</v>
      </c>
      <c r="G1277" s="4">
        <v>0</v>
      </c>
      <c r="H1277" s="4">
        <v>2000</v>
      </c>
      <c r="I1277" s="4">
        <v>1679.37</v>
      </c>
      <c r="J1277" s="4">
        <v>1679.37</v>
      </c>
      <c r="K1277" s="4">
        <v>1679.37</v>
      </c>
      <c r="L1277" s="4">
        <v>0</v>
      </c>
      <c r="M1277" s="4">
        <v>320.63</v>
      </c>
    </row>
    <row r="1278" spans="1:13" x14ac:dyDescent="0.25">
      <c r="A1278" s="2">
        <v>4</v>
      </c>
      <c r="B1278" s="2">
        <v>33210</v>
      </c>
      <c r="C1278" s="2">
        <v>2130001</v>
      </c>
      <c r="D1278" s="2" t="str">
        <f t="shared" si="19"/>
        <v>4332102130001</v>
      </c>
      <c r="E1278" s="2" t="s">
        <v>74</v>
      </c>
      <c r="F1278" s="4">
        <v>2500</v>
      </c>
      <c r="G1278" s="4">
        <v>77.930000000000007</v>
      </c>
      <c r="H1278" s="4">
        <v>2577.9299999999998</v>
      </c>
      <c r="I1278" s="4">
        <v>2373.31</v>
      </c>
      <c r="J1278" s="4">
        <v>1983.73</v>
      </c>
      <c r="K1278" s="4">
        <v>1983.73</v>
      </c>
      <c r="L1278" s="4">
        <v>0</v>
      </c>
      <c r="M1278" s="4">
        <v>594.20000000000005</v>
      </c>
    </row>
    <row r="1279" spans="1:13" x14ac:dyDescent="0.25">
      <c r="A1279" s="2">
        <v>4</v>
      </c>
      <c r="B1279" s="2">
        <v>33210</v>
      </c>
      <c r="C1279" s="2">
        <v>2210001</v>
      </c>
      <c r="D1279" s="2" t="str">
        <f t="shared" si="19"/>
        <v>4332102210001</v>
      </c>
      <c r="E1279" s="2" t="s">
        <v>192</v>
      </c>
      <c r="F1279" s="4">
        <v>12500</v>
      </c>
      <c r="G1279" s="4">
        <v>1038.22</v>
      </c>
      <c r="H1279" s="4">
        <v>13538.22</v>
      </c>
      <c r="I1279" s="4">
        <v>15487.64</v>
      </c>
      <c r="J1279" s="4">
        <v>9453.25</v>
      </c>
      <c r="K1279" s="4">
        <v>9453.25</v>
      </c>
      <c r="L1279" s="4">
        <v>0</v>
      </c>
      <c r="M1279" s="4">
        <v>4084.97</v>
      </c>
    </row>
    <row r="1280" spans="1:13" x14ac:dyDescent="0.25">
      <c r="A1280" s="2">
        <v>4</v>
      </c>
      <c r="B1280" s="2">
        <v>33210</v>
      </c>
      <c r="C1280" s="2">
        <v>2210101</v>
      </c>
      <c r="D1280" s="2" t="str">
        <f t="shared" si="19"/>
        <v>4332102210101</v>
      </c>
      <c r="E1280" s="2" t="s">
        <v>193</v>
      </c>
      <c r="F1280" s="4">
        <v>300</v>
      </c>
      <c r="G1280" s="4">
        <v>0</v>
      </c>
      <c r="H1280" s="4">
        <v>300</v>
      </c>
      <c r="I1280" s="4">
        <v>543.82000000000005</v>
      </c>
      <c r="J1280" s="4">
        <v>543.82000000000005</v>
      </c>
      <c r="K1280" s="4">
        <v>543.82000000000005</v>
      </c>
      <c r="L1280" s="4">
        <v>0</v>
      </c>
      <c r="M1280" s="4">
        <v>-243.82</v>
      </c>
    </row>
    <row r="1281" spans="1:13" x14ac:dyDescent="0.25">
      <c r="A1281" s="2">
        <v>4</v>
      </c>
      <c r="B1281" s="2">
        <v>33210</v>
      </c>
      <c r="C1281" s="2">
        <v>2210301</v>
      </c>
      <c r="D1281" s="2" t="str">
        <f t="shared" si="19"/>
        <v>4332102210301</v>
      </c>
      <c r="E1281" s="2" t="s">
        <v>194</v>
      </c>
      <c r="F1281" s="4">
        <v>5000</v>
      </c>
      <c r="G1281" s="4">
        <v>36.619999999999997</v>
      </c>
      <c r="H1281" s="4">
        <v>5036.62</v>
      </c>
      <c r="I1281" s="4">
        <v>7784.39</v>
      </c>
      <c r="J1281" s="4">
        <v>7706.6</v>
      </c>
      <c r="K1281" s="4">
        <v>7706.6</v>
      </c>
      <c r="L1281" s="4">
        <v>0</v>
      </c>
      <c r="M1281" s="4">
        <v>-2669.98</v>
      </c>
    </row>
    <row r="1282" spans="1:13" x14ac:dyDescent="0.25">
      <c r="A1282" s="2">
        <v>4</v>
      </c>
      <c r="B1282" s="2">
        <v>33220</v>
      </c>
      <c r="C1282" s="2">
        <v>2120000</v>
      </c>
      <c r="D1282" s="2" t="str">
        <f t="shared" si="19"/>
        <v>4332202120000</v>
      </c>
      <c r="E1282" s="2" t="s">
        <v>191</v>
      </c>
      <c r="F1282" s="4">
        <v>2000</v>
      </c>
      <c r="G1282" s="4">
        <v>0</v>
      </c>
      <c r="H1282" s="4">
        <v>2000</v>
      </c>
      <c r="I1282" s="4">
        <v>1057.83</v>
      </c>
      <c r="J1282" s="4">
        <v>1057.83</v>
      </c>
      <c r="K1282" s="4">
        <v>1057.83</v>
      </c>
      <c r="L1282" s="4">
        <v>0</v>
      </c>
      <c r="M1282" s="4">
        <v>942.17</v>
      </c>
    </row>
    <row r="1283" spans="1:13" x14ac:dyDescent="0.25">
      <c r="A1283" s="2">
        <v>4</v>
      </c>
      <c r="B1283" s="2">
        <v>33220</v>
      </c>
      <c r="C1283" s="2">
        <v>2130001</v>
      </c>
      <c r="D1283" s="2" t="str">
        <f t="shared" ref="D1283:D1346" si="20">_xlfn.CONCAT(A1283,B1283,C1283)</f>
        <v>4332202130001</v>
      </c>
      <c r="E1283" s="2" t="s">
        <v>74</v>
      </c>
      <c r="F1283" s="4">
        <v>350</v>
      </c>
      <c r="G1283" s="4">
        <v>0</v>
      </c>
      <c r="H1283" s="4">
        <v>350</v>
      </c>
      <c r="I1283" s="4">
        <v>0</v>
      </c>
      <c r="J1283" s="4">
        <v>0</v>
      </c>
      <c r="K1283" s="4">
        <v>0</v>
      </c>
      <c r="L1283" s="4">
        <v>0</v>
      </c>
      <c r="M1283" s="4">
        <v>350</v>
      </c>
    </row>
    <row r="1284" spans="1:13" x14ac:dyDescent="0.25">
      <c r="A1284" s="2">
        <v>4</v>
      </c>
      <c r="B1284" s="2">
        <v>33220</v>
      </c>
      <c r="C1284" s="2">
        <v>2210001</v>
      </c>
      <c r="D1284" s="2" t="str">
        <f t="shared" si="20"/>
        <v>4332202210001</v>
      </c>
      <c r="E1284" s="2" t="s">
        <v>192</v>
      </c>
      <c r="F1284" s="4">
        <v>4000</v>
      </c>
      <c r="G1284" s="4">
        <v>3433.3</v>
      </c>
      <c r="H1284" s="4">
        <v>7433.3</v>
      </c>
      <c r="I1284" s="4">
        <v>7637.21</v>
      </c>
      <c r="J1284" s="4">
        <v>1749.56</v>
      </c>
      <c r="K1284" s="4">
        <v>1749.56</v>
      </c>
      <c r="L1284" s="4">
        <v>0</v>
      </c>
      <c r="M1284" s="4">
        <v>5683.74</v>
      </c>
    </row>
    <row r="1285" spans="1:13" x14ac:dyDescent="0.25">
      <c r="A1285" s="2">
        <v>4</v>
      </c>
      <c r="B1285" s="2">
        <v>33220</v>
      </c>
      <c r="C1285" s="2">
        <v>2210101</v>
      </c>
      <c r="D1285" s="2" t="str">
        <f t="shared" si="20"/>
        <v>4332202210101</v>
      </c>
      <c r="E1285" s="2" t="s">
        <v>193</v>
      </c>
      <c r="F1285" s="4">
        <v>100</v>
      </c>
      <c r="G1285" s="4">
        <v>0</v>
      </c>
      <c r="H1285" s="4">
        <v>100</v>
      </c>
      <c r="I1285" s="4">
        <v>60.23</v>
      </c>
      <c r="J1285" s="4">
        <v>60.23</v>
      </c>
      <c r="K1285" s="4">
        <v>60.23</v>
      </c>
      <c r="L1285" s="4">
        <v>0</v>
      </c>
      <c r="M1285" s="4">
        <v>39.770000000000003</v>
      </c>
    </row>
    <row r="1286" spans="1:13" x14ac:dyDescent="0.25">
      <c r="A1286" s="2">
        <v>4</v>
      </c>
      <c r="B1286" s="2">
        <v>33220</v>
      </c>
      <c r="C1286" s="2">
        <v>2210201</v>
      </c>
      <c r="D1286" s="2" t="str">
        <f t="shared" si="20"/>
        <v>4332202210201</v>
      </c>
      <c r="E1286" s="2" t="s">
        <v>225</v>
      </c>
      <c r="F1286" s="4">
        <v>7000</v>
      </c>
      <c r="G1286" s="4">
        <v>9055.42</v>
      </c>
      <c r="H1286" s="4">
        <v>16055.42</v>
      </c>
      <c r="I1286" s="4">
        <v>19055.419999999998</v>
      </c>
      <c r="J1286" s="4">
        <v>5048.41</v>
      </c>
      <c r="K1286" s="4">
        <v>5048.41</v>
      </c>
      <c r="L1286" s="4">
        <v>0</v>
      </c>
      <c r="M1286" s="4">
        <v>11007.01</v>
      </c>
    </row>
    <row r="1287" spans="1:13" x14ac:dyDescent="0.25">
      <c r="A1287" s="2">
        <v>4</v>
      </c>
      <c r="B1287" s="2">
        <v>33300</v>
      </c>
      <c r="C1287" s="2">
        <v>2120000</v>
      </c>
      <c r="D1287" s="2" t="str">
        <f t="shared" si="20"/>
        <v>4333002120000</v>
      </c>
      <c r="E1287" s="2" t="s">
        <v>191</v>
      </c>
      <c r="F1287" s="4">
        <v>1500</v>
      </c>
      <c r="G1287" s="4">
        <v>0</v>
      </c>
      <c r="H1287" s="4">
        <v>1500</v>
      </c>
      <c r="I1287" s="4">
        <v>0</v>
      </c>
      <c r="J1287" s="4">
        <v>0</v>
      </c>
      <c r="K1287" s="4">
        <v>0</v>
      </c>
      <c r="L1287" s="4">
        <v>0</v>
      </c>
      <c r="M1287" s="4">
        <v>1500</v>
      </c>
    </row>
    <row r="1288" spans="1:13" x14ac:dyDescent="0.25">
      <c r="A1288" s="2">
        <v>4</v>
      </c>
      <c r="B1288" s="2">
        <v>33300</v>
      </c>
      <c r="C1288" s="2">
        <v>2130001</v>
      </c>
      <c r="D1288" s="2" t="str">
        <f t="shared" si="20"/>
        <v>4333002130001</v>
      </c>
      <c r="E1288" s="2" t="s">
        <v>74</v>
      </c>
      <c r="F1288" s="4">
        <v>1250</v>
      </c>
      <c r="G1288" s="4">
        <v>0</v>
      </c>
      <c r="H1288" s="4">
        <v>1250</v>
      </c>
      <c r="I1288" s="4">
        <v>0</v>
      </c>
      <c r="J1288" s="4">
        <v>0</v>
      </c>
      <c r="K1288" s="4">
        <v>0</v>
      </c>
      <c r="L1288" s="4">
        <v>0</v>
      </c>
      <c r="M1288" s="4">
        <v>1250</v>
      </c>
    </row>
    <row r="1289" spans="1:13" x14ac:dyDescent="0.25">
      <c r="A1289" s="2">
        <v>4</v>
      </c>
      <c r="B1289" s="2">
        <v>33301</v>
      </c>
      <c r="C1289" s="2">
        <v>2120000</v>
      </c>
      <c r="D1289" s="2" t="str">
        <f t="shared" si="20"/>
        <v>4333012120000</v>
      </c>
      <c r="E1289" s="2" t="s">
        <v>191</v>
      </c>
      <c r="F1289" s="4">
        <v>2500</v>
      </c>
      <c r="G1289" s="4">
        <v>0</v>
      </c>
      <c r="H1289" s="4">
        <v>2500</v>
      </c>
      <c r="I1289" s="4">
        <v>24079.99</v>
      </c>
      <c r="J1289" s="4">
        <v>24079.99</v>
      </c>
      <c r="K1289" s="4">
        <v>24079.99</v>
      </c>
      <c r="L1289" s="4">
        <v>0</v>
      </c>
      <c r="M1289" s="4">
        <v>-21579.99</v>
      </c>
    </row>
    <row r="1290" spans="1:13" x14ac:dyDescent="0.25">
      <c r="A1290" s="2">
        <v>4</v>
      </c>
      <c r="B1290" s="2">
        <v>33301</v>
      </c>
      <c r="C1290" s="2">
        <v>2130001</v>
      </c>
      <c r="D1290" s="2" t="str">
        <f t="shared" si="20"/>
        <v>4333012130001</v>
      </c>
      <c r="E1290" s="2" t="s">
        <v>74</v>
      </c>
      <c r="F1290" s="4">
        <v>2000</v>
      </c>
      <c r="G1290" s="4">
        <v>0</v>
      </c>
      <c r="H1290" s="4">
        <v>2000</v>
      </c>
      <c r="I1290" s="4">
        <v>4474.2700000000004</v>
      </c>
      <c r="J1290" s="4">
        <v>4474.2700000000004</v>
      </c>
      <c r="K1290" s="4">
        <v>4474.2700000000004</v>
      </c>
      <c r="L1290" s="4">
        <v>0</v>
      </c>
      <c r="M1290" s="4">
        <v>-2474.27</v>
      </c>
    </row>
    <row r="1291" spans="1:13" x14ac:dyDescent="0.25">
      <c r="A1291" s="2">
        <v>4</v>
      </c>
      <c r="B1291" s="2">
        <v>33301</v>
      </c>
      <c r="C1291" s="2">
        <v>2210001</v>
      </c>
      <c r="D1291" s="2" t="str">
        <f t="shared" si="20"/>
        <v>4333012210001</v>
      </c>
      <c r="E1291" s="2" t="s">
        <v>192</v>
      </c>
      <c r="F1291" s="4">
        <v>10000</v>
      </c>
      <c r="G1291" s="4">
        <v>3767.34</v>
      </c>
      <c r="H1291" s="4">
        <v>13767.34</v>
      </c>
      <c r="I1291" s="4">
        <v>12380.73</v>
      </c>
      <c r="J1291" s="4">
        <v>4089.58</v>
      </c>
      <c r="K1291" s="4">
        <v>4089.58</v>
      </c>
      <c r="L1291" s="4">
        <v>0</v>
      </c>
      <c r="M1291" s="4">
        <v>9677.76</v>
      </c>
    </row>
    <row r="1292" spans="1:13" x14ac:dyDescent="0.25">
      <c r="A1292" s="2">
        <v>4</v>
      </c>
      <c r="B1292" s="2">
        <v>33301</v>
      </c>
      <c r="C1292" s="2">
        <v>2210101</v>
      </c>
      <c r="D1292" s="2" t="str">
        <f t="shared" si="20"/>
        <v>4333012210101</v>
      </c>
      <c r="E1292" s="2" t="s">
        <v>193</v>
      </c>
      <c r="F1292" s="4">
        <v>100</v>
      </c>
      <c r="G1292" s="4">
        <v>0</v>
      </c>
      <c r="H1292" s="4">
        <v>100</v>
      </c>
      <c r="I1292" s="4">
        <v>106.62</v>
      </c>
      <c r="J1292" s="4">
        <v>106.62</v>
      </c>
      <c r="K1292" s="4">
        <v>106.62</v>
      </c>
      <c r="L1292" s="4">
        <v>0</v>
      </c>
      <c r="M1292" s="4">
        <v>-6.62</v>
      </c>
    </row>
    <row r="1293" spans="1:13" x14ac:dyDescent="0.25">
      <c r="A1293" s="2">
        <v>4</v>
      </c>
      <c r="B1293" s="2">
        <v>33302</v>
      </c>
      <c r="C1293" s="2">
        <v>2120000</v>
      </c>
      <c r="D1293" s="2" t="str">
        <f t="shared" si="20"/>
        <v>4333022120000</v>
      </c>
      <c r="E1293" s="2" t="s">
        <v>191</v>
      </c>
      <c r="F1293" s="4">
        <v>2500</v>
      </c>
      <c r="G1293" s="4">
        <v>0</v>
      </c>
      <c r="H1293" s="4">
        <v>2500</v>
      </c>
      <c r="I1293" s="4">
        <v>1832.03</v>
      </c>
      <c r="J1293" s="4">
        <v>1832.03</v>
      </c>
      <c r="K1293" s="4">
        <v>1832.03</v>
      </c>
      <c r="L1293" s="4">
        <v>0</v>
      </c>
      <c r="M1293" s="4">
        <v>667.97</v>
      </c>
    </row>
    <row r="1294" spans="1:13" x14ac:dyDescent="0.25">
      <c r="A1294" s="2">
        <v>4</v>
      </c>
      <c r="B1294" s="2">
        <v>33302</v>
      </c>
      <c r="C1294" s="2">
        <v>2130001</v>
      </c>
      <c r="D1294" s="2" t="str">
        <f t="shared" si="20"/>
        <v>4333022130001</v>
      </c>
      <c r="E1294" s="2" t="s">
        <v>148</v>
      </c>
      <c r="F1294" s="4">
        <v>0</v>
      </c>
      <c r="G1294" s="4">
        <v>0</v>
      </c>
      <c r="H1294" s="4">
        <v>0</v>
      </c>
      <c r="I1294" s="4">
        <v>549.34</v>
      </c>
      <c r="J1294" s="4">
        <v>549.34</v>
      </c>
      <c r="K1294" s="4">
        <v>549.34</v>
      </c>
      <c r="L1294" s="4">
        <v>0</v>
      </c>
      <c r="M1294" s="4">
        <v>-549.34</v>
      </c>
    </row>
    <row r="1295" spans="1:13" x14ac:dyDescent="0.25">
      <c r="A1295" s="2">
        <v>4</v>
      </c>
      <c r="B1295" s="2">
        <v>33302</v>
      </c>
      <c r="C1295" s="2">
        <v>2210001</v>
      </c>
      <c r="D1295" s="2" t="str">
        <f t="shared" si="20"/>
        <v>4333022210001</v>
      </c>
      <c r="E1295" s="2" t="s">
        <v>192</v>
      </c>
      <c r="F1295" s="4">
        <v>10000</v>
      </c>
      <c r="G1295" s="4">
        <v>5257.65</v>
      </c>
      <c r="H1295" s="4">
        <v>15257.65</v>
      </c>
      <c r="I1295" s="4">
        <v>15723.64</v>
      </c>
      <c r="J1295" s="4">
        <v>8143.63</v>
      </c>
      <c r="K1295" s="4">
        <v>8143.63</v>
      </c>
      <c r="L1295" s="4">
        <v>0</v>
      </c>
      <c r="M1295" s="4">
        <v>7114.02</v>
      </c>
    </row>
    <row r="1296" spans="1:13" x14ac:dyDescent="0.25">
      <c r="A1296" s="2">
        <v>4</v>
      </c>
      <c r="B1296" s="2">
        <v>33302</v>
      </c>
      <c r="C1296" s="2">
        <v>2210101</v>
      </c>
      <c r="D1296" s="2" t="str">
        <f t="shared" si="20"/>
        <v>4333022210101</v>
      </c>
      <c r="E1296" s="2" t="s">
        <v>193</v>
      </c>
      <c r="F1296" s="4">
        <v>200</v>
      </c>
      <c r="G1296" s="4">
        <v>0</v>
      </c>
      <c r="H1296" s="4">
        <v>200</v>
      </c>
      <c r="I1296" s="4">
        <v>62.83</v>
      </c>
      <c r="J1296" s="4">
        <v>62.83</v>
      </c>
      <c r="K1296" s="4">
        <v>62.83</v>
      </c>
      <c r="L1296" s="4">
        <v>0</v>
      </c>
      <c r="M1296" s="4">
        <v>137.16999999999999</v>
      </c>
    </row>
    <row r="1297" spans="1:13" x14ac:dyDescent="0.25">
      <c r="A1297" s="2">
        <v>4</v>
      </c>
      <c r="B1297" s="2">
        <v>33302</v>
      </c>
      <c r="C1297" s="2">
        <v>2210201</v>
      </c>
      <c r="D1297" s="2" t="str">
        <f t="shared" si="20"/>
        <v>4333022210201</v>
      </c>
      <c r="E1297" s="2" t="s">
        <v>225</v>
      </c>
      <c r="F1297" s="4">
        <v>6500</v>
      </c>
      <c r="G1297" s="4">
        <v>5638.83</v>
      </c>
      <c r="H1297" s="4">
        <v>12138.83</v>
      </c>
      <c r="I1297" s="4">
        <v>19638.830000000002</v>
      </c>
      <c r="J1297" s="4">
        <v>11751.08</v>
      </c>
      <c r="K1297" s="4">
        <v>11751.08</v>
      </c>
      <c r="L1297" s="4">
        <v>0</v>
      </c>
      <c r="M1297" s="4">
        <v>387.75</v>
      </c>
    </row>
    <row r="1298" spans="1:13" x14ac:dyDescent="0.25">
      <c r="A1298" s="2">
        <v>4</v>
      </c>
      <c r="B1298" s="2">
        <v>33401</v>
      </c>
      <c r="C1298" s="2">
        <v>2120000</v>
      </c>
      <c r="D1298" s="2" t="str">
        <f t="shared" si="20"/>
        <v>4334012120000</v>
      </c>
      <c r="E1298" s="2" t="s">
        <v>191</v>
      </c>
      <c r="F1298" s="4">
        <v>1750</v>
      </c>
      <c r="G1298" s="4">
        <v>0</v>
      </c>
      <c r="H1298" s="4">
        <v>1750</v>
      </c>
      <c r="I1298" s="4">
        <v>441.03</v>
      </c>
      <c r="J1298" s="4">
        <v>441.03</v>
      </c>
      <c r="K1298" s="4">
        <v>441.03</v>
      </c>
      <c r="L1298" s="4">
        <v>0</v>
      </c>
      <c r="M1298" s="4">
        <v>1308.97</v>
      </c>
    </row>
    <row r="1299" spans="1:13" x14ac:dyDescent="0.25">
      <c r="A1299" s="2">
        <v>4</v>
      </c>
      <c r="B1299" s="2">
        <v>33401</v>
      </c>
      <c r="C1299" s="2">
        <v>2130001</v>
      </c>
      <c r="D1299" s="2" t="str">
        <f t="shared" si="20"/>
        <v>4334012130001</v>
      </c>
      <c r="E1299" s="2" t="s">
        <v>74</v>
      </c>
      <c r="F1299" s="4">
        <v>3000</v>
      </c>
      <c r="G1299" s="4">
        <v>0</v>
      </c>
      <c r="H1299" s="4">
        <v>3000</v>
      </c>
      <c r="I1299" s="4">
        <v>4712.04</v>
      </c>
      <c r="J1299" s="4">
        <v>4712.04</v>
      </c>
      <c r="K1299" s="4">
        <v>4615.24</v>
      </c>
      <c r="L1299" s="4">
        <v>96.8</v>
      </c>
      <c r="M1299" s="4">
        <v>-1712.04</v>
      </c>
    </row>
    <row r="1300" spans="1:13" x14ac:dyDescent="0.25">
      <c r="A1300" s="2">
        <v>4</v>
      </c>
      <c r="B1300" s="2">
        <v>33401</v>
      </c>
      <c r="C1300" s="2">
        <v>2210001</v>
      </c>
      <c r="D1300" s="2" t="str">
        <f t="shared" si="20"/>
        <v>4334012210001</v>
      </c>
      <c r="E1300" s="2" t="s">
        <v>192</v>
      </c>
      <c r="F1300" s="4">
        <v>7500</v>
      </c>
      <c r="G1300" s="4">
        <v>3561.51</v>
      </c>
      <c r="H1300" s="4">
        <v>11061.51</v>
      </c>
      <c r="I1300" s="4">
        <v>11416.83</v>
      </c>
      <c r="J1300" s="4">
        <v>5240.2299999999996</v>
      </c>
      <c r="K1300" s="4">
        <v>5240.2299999999996</v>
      </c>
      <c r="L1300" s="4">
        <v>0</v>
      </c>
      <c r="M1300" s="4">
        <v>5821.28</v>
      </c>
    </row>
    <row r="1301" spans="1:13" x14ac:dyDescent="0.25">
      <c r="A1301" s="2">
        <v>4</v>
      </c>
      <c r="B1301" s="2">
        <v>33401</v>
      </c>
      <c r="C1301" s="2">
        <v>2210101</v>
      </c>
      <c r="D1301" s="2" t="str">
        <f t="shared" si="20"/>
        <v>4334012210101</v>
      </c>
      <c r="E1301" s="2" t="s">
        <v>193</v>
      </c>
      <c r="F1301" s="4">
        <v>300</v>
      </c>
      <c r="G1301" s="4">
        <v>0</v>
      </c>
      <c r="H1301" s="4">
        <v>300</v>
      </c>
      <c r="I1301" s="4">
        <v>55.35</v>
      </c>
      <c r="J1301" s="4">
        <v>55.35</v>
      </c>
      <c r="K1301" s="4">
        <v>55.35</v>
      </c>
      <c r="L1301" s="4">
        <v>0</v>
      </c>
      <c r="M1301" s="4">
        <v>244.65</v>
      </c>
    </row>
    <row r="1302" spans="1:13" x14ac:dyDescent="0.25">
      <c r="A1302" s="2">
        <v>4</v>
      </c>
      <c r="B1302" s="2">
        <v>33401</v>
      </c>
      <c r="C1302" s="2">
        <v>2210301</v>
      </c>
      <c r="D1302" s="2" t="str">
        <f t="shared" si="20"/>
        <v>4334012210301</v>
      </c>
      <c r="E1302" s="2" t="s">
        <v>194</v>
      </c>
      <c r="F1302" s="4">
        <v>6000</v>
      </c>
      <c r="G1302" s="4">
        <v>71.83</v>
      </c>
      <c r="H1302" s="4">
        <v>6071.83</v>
      </c>
      <c r="I1302" s="4">
        <v>10765.19</v>
      </c>
      <c r="J1302" s="4">
        <v>10682.1</v>
      </c>
      <c r="K1302" s="4">
        <v>10682.1</v>
      </c>
      <c r="L1302" s="4">
        <v>0</v>
      </c>
      <c r="M1302" s="4">
        <v>-4610.2700000000004</v>
      </c>
    </row>
    <row r="1303" spans="1:13" x14ac:dyDescent="0.25">
      <c r="A1303" s="2">
        <v>4</v>
      </c>
      <c r="B1303" s="2">
        <v>33700</v>
      </c>
      <c r="C1303" s="2">
        <v>2120000</v>
      </c>
      <c r="D1303" s="2" t="str">
        <f t="shared" si="20"/>
        <v>4337002120000</v>
      </c>
      <c r="E1303" s="2" t="s">
        <v>191</v>
      </c>
      <c r="F1303" s="4">
        <v>5000</v>
      </c>
      <c r="G1303" s="4">
        <v>0</v>
      </c>
      <c r="H1303" s="4">
        <v>5000</v>
      </c>
      <c r="I1303" s="4">
        <v>9480.1299999999992</v>
      </c>
      <c r="J1303" s="4">
        <v>9480.1299999999992</v>
      </c>
      <c r="K1303" s="4">
        <v>9480.1299999999992</v>
      </c>
      <c r="L1303" s="4">
        <v>0</v>
      </c>
      <c r="M1303" s="4">
        <v>-4480.13</v>
      </c>
    </row>
    <row r="1304" spans="1:13" x14ac:dyDescent="0.25">
      <c r="A1304" s="2">
        <v>4</v>
      </c>
      <c r="B1304" s="2">
        <v>33700</v>
      </c>
      <c r="C1304" s="2">
        <v>2130001</v>
      </c>
      <c r="D1304" s="2" t="str">
        <f t="shared" si="20"/>
        <v>4337002130001</v>
      </c>
      <c r="E1304" s="2" t="s">
        <v>74</v>
      </c>
      <c r="F1304" s="4">
        <v>2000</v>
      </c>
      <c r="G1304" s="4">
        <v>0</v>
      </c>
      <c r="H1304" s="4">
        <v>2000</v>
      </c>
      <c r="I1304" s="4">
        <v>2445.3200000000002</v>
      </c>
      <c r="J1304" s="4">
        <v>2262.75</v>
      </c>
      <c r="K1304" s="4">
        <v>2262.75</v>
      </c>
      <c r="L1304" s="4">
        <v>0</v>
      </c>
      <c r="M1304" s="4">
        <v>-262.75</v>
      </c>
    </row>
    <row r="1305" spans="1:13" x14ac:dyDescent="0.25">
      <c r="A1305" s="2">
        <v>4</v>
      </c>
      <c r="B1305" s="2">
        <v>33700</v>
      </c>
      <c r="C1305" s="2">
        <v>2210001</v>
      </c>
      <c r="D1305" s="2" t="str">
        <f t="shared" si="20"/>
        <v>4337002210001</v>
      </c>
      <c r="E1305" s="2" t="s">
        <v>192</v>
      </c>
      <c r="F1305" s="4">
        <v>10000</v>
      </c>
      <c r="G1305" s="4">
        <v>4838.2700000000004</v>
      </c>
      <c r="H1305" s="4">
        <v>14838.27</v>
      </c>
      <c r="I1305" s="4">
        <v>21838.27</v>
      </c>
      <c r="J1305" s="4">
        <v>6318.36</v>
      </c>
      <c r="K1305" s="4">
        <v>6318.36</v>
      </c>
      <c r="L1305" s="4">
        <v>0</v>
      </c>
      <c r="M1305" s="4">
        <v>8519.91</v>
      </c>
    </row>
    <row r="1306" spans="1:13" x14ac:dyDescent="0.25">
      <c r="A1306" s="2">
        <v>4</v>
      </c>
      <c r="B1306" s="2">
        <v>33700</v>
      </c>
      <c r="C1306" s="2">
        <v>2210101</v>
      </c>
      <c r="D1306" s="2" t="str">
        <f t="shared" si="20"/>
        <v>4337002210101</v>
      </c>
      <c r="E1306" s="2" t="s">
        <v>193</v>
      </c>
      <c r="F1306" s="4">
        <v>300</v>
      </c>
      <c r="G1306" s="4">
        <v>0</v>
      </c>
      <c r="H1306" s="4">
        <v>300</v>
      </c>
      <c r="I1306" s="4">
        <v>177.44</v>
      </c>
      <c r="J1306" s="4">
        <v>177.44</v>
      </c>
      <c r="K1306" s="4">
        <v>177.44</v>
      </c>
      <c r="L1306" s="4">
        <v>0</v>
      </c>
      <c r="M1306" s="4">
        <v>122.56</v>
      </c>
    </row>
    <row r="1307" spans="1:13" x14ac:dyDescent="0.25">
      <c r="A1307" s="2">
        <v>4</v>
      </c>
      <c r="B1307" s="2">
        <v>33700</v>
      </c>
      <c r="C1307" s="2">
        <v>2210201</v>
      </c>
      <c r="D1307" s="2" t="str">
        <f t="shared" si="20"/>
        <v>4337002210201</v>
      </c>
      <c r="E1307" s="2" t="s">
        <v>225</v>
      </c>
      <c r="F1307" s="4">
        <v>4000</v>
      </c>
      <c r="G1307" s="4">
        <v>8491.2800000000007</v>
      </c>
      <c r="H1307" s="4">
        <v>12491.28</v>
      </c>
      <c r="I1307" s="4">
        <v>14491.28</v>
      </c>
      <c r="J1307" s="4">
        <v>3113.95</v>
      </c>
      <c r="K1307" s="4">
        <v>3113.95</v>
      </c>
      <c r="L1307" s="4">
        <v>0</v>
      </c>
      <c r="M1307" s="4">
        <v>9377.33</v>
      </c>
    </row>
    <row r="1308" spans="1:13" x14ac:dyDescent="0.25">
      <c r="A1308" s="2">
        <v>4</v>
      </c>
      <c r="B1308" s="2">
        <v>34100</v>
      </c>
      <c r="C1308" s="2">
        <v>2120000</v>
      </c>
      <c r="D1308" s="2" t="str">
        <f t="shared" si="20"/>
        <v>4341002120000</v>
      </c>
      <c r="E1308" s="2" t="s">
        <v>191</v>
      </c>
      <c r="F1308" s="4">
        <v>2000</v>
      </c>
      <c r="G1308" s="4">
        <v>0</v>
      </c>
      <c r="H1308" s="4">
        <v>2000</v>
      </c>
      <c r="I1308" s="4">
        <v>4983.95</v>
      </c>
      <c r="J1308" s="4">
        <v>4528</v>
      </c>
      <c r="K1308" s="4">
        <v>4528</v>
      </c>
      <c r="L1308" s="4">
        <v>0</v>
      </c>
      <c r="M1308" s="4">
        <v>-2528</v>
      </c>
    </row>
    <row r="1309" spans="1:13" x14ac:dyDescent="0.25">
      <c r="A1309" s="2">
        <v>4</v>
      </c>
      <c r="B1309" s="2">
        <v>34200</v>
      </c>
      <c r="C1309" s="2">
        <v>2120000</v>
      </c>
      <c r="D1309" s="2" t="str">
        <f t="shared" si="20"/>
        <v>4342002120000</v>
      </c>
      <c r="E1309" s="2" t="s">
        <v>191</v>
      </c>
      <c r="F1309" s="4">
        <v>2000</v>
      </c>
      <c r="G1309" s="4">
        <v>15000</v>
      </c>
      <c r="H1309" s="4">
        <v>17000</v>
      </c>
      <c r="I1309" s="4">
        <v>14242.73</v>
      </c>
      <c r="J1309" s="4">
        <v>14242.73</v>
      </c>
      <c r="K1309" s="4">
        <v>14242.73</v>
      </c>
      <c r="L1309" s="4">
        <v>0</v>
      </c>
      <c r="M1309" s="4">
        <v>2757.27</v>
      </c>
    </row>
    <row r="1310" spans="1:13" x14ac:dyDescent="0.25">
      <c r="A1310" s="2">
        <v>4</v>
      </c>
      <c r="B1310" s="2">
        <v>34200</v>
      </c>
      <c r="C1310" s="2">
        <v>2130001</v>
      </c>
      <c r="D1310" s="2" t="str">
        <f t="shared" si="20"/>
        <v>4342002130001</v>
      </c>
      <c r="E1310" s="2" t="s">
        <v>148</v>
      </c>
      <c r="F1310" s="4">
        <v>0</v>
      </c>
      <c r="G1310" s="4">
        <v>0</v>
      </c>
      <c r="H1310" s="4">
        <v>0</v>
      </c>
      <c r="I1310" s="4">
        <v>192.73</v>
      </c>
      <c r="J1310" s="4">
        <v>192.73</v>
      </c>
      <c r="K1310" s="4">
        <v>192.73</v>
      </c>
      <c r="L1310" s="4">
        <v>0</v>
      </c>
      <c r="M1310" s="4">
        <v>-192.73</v>
      </c>
    </row>
    <row r="1311" spans="1:13" x14ac:dyDescent="0.25">
      <c r="A1311" s="2">
        <v>4</v>
      </c>
      <c r="B1311" s="2">
        <v>34200</v>
      </c>
      <c r="C1311" s="2">
        <v>2210001</v>
      </c>
      <c r="D1311" s="2" t="str">
        <f t="shared" si="20"/>
        <v>4342002210001</v>
      </c>
      <c r="E1311" s="2" t="s">
        <v>192</v>
      </c>
      <c r="F1311" s="4">
        <v>25000</v>
      </c>
      <c r="G1311" s="4">
        <v>6.42</v>
      </c>
      <c r="H1311" s="4">
        <v>25006.42</v>
      </c>
      <c r="I1311" s="4">
        <v>30066.39</v>
      </c>
      <c r="J1311" s="4">
        <v>30066.39</v>
      </c>
      <c r="K1311" s="4">
        <v>30066.39</v>
      </c>
      <c r="L1311" s="4">
        <v>0</v>
      </c>
      <c r="M1311" s="4">
        <v>-5059.97</v>
      </c>
    </row>
    <row r="1312" spans="1:13" x14ac:dyDescent="0.25">
      <c r="A1312" s="2">
        <v>4</v>
      </c>
      <c r="B1312" s="2">
        <v>34200</v>
      </c>
      <c r="C1312" s="2">
        <v>2210101</v>
      </c>
      <c r="D1312" s="2" t="str">
        <f t="shared" si="20"/>
        <v>4342002210101</v>
      </c>
      <c r="E1312" s="2" t="s">
        <v>193</v>
      </c>
      <c r="F1312" s="4">
        <v>3000</v>
      </c>
      <c r="G1312" s="4">
        <v>0</v>
      </c>
      <c r="H1312" s="4">
        <v>3000</v>
      </c>
      <c r="I1312" s="4">
        <v>5513.21</v>
      </c>
      <c r="J1312" s="4">
        <v>5513.21</v>
      </c>
      <c r="K1312" s="4">
        <v>5513.21</v>
      </c>
      <c r="L1312" s="4">
        <v>0</v>
      </c>
      <c r="M1312" s="4">
        <v>-2513.21</v>
      </c>
    </row>
    <row r="1313" spans="1:13" x14ac:dyDescent="0.25">
      <c r="A1313" s="2">
        <v>4</v>
      </c>
      <c r="B1313" s="2">
        <v>34200</v>
      </c>
      <c r="C1313" s="2">
        <v>2210201</v>
      </c>
      <c r="D1313" s="2" t="str">
        <f t="shared" si="20"/>
        <v>4342002210201</v>
      </c>
      <c r="E1313" s="2" t="s">
        <v>225</v>
      </c>
      <c r="F1313" s="4">
        <v>9000</v>
      </c>
      <c r="G1313" s="4">
        <v>5125.42</v>
      </c>
      <c r="H1313" s="4">
        <v>14125.42</v>
      </c>
      <c r="I1313" s="4">
        <v>19125.419999999998</v>
      </c>
      <c r="J1313" s="4">
        <v>11812.09</v>
      </c>
      <c r="K1313" s="4">
        <v>11812.09</v>
      </c>
      <c r="L1313" s="4">
        <v>0</v>
      </c>
      <c r="M1313" s="4">
        <v>2313.33</v>
      </c>
    </row>
    <row r="1314" spans="1:13" x14ac:dyDescent="0.25">
      <c r="A1314" s="2">
        <v>4</v>
      </c>
      <c r="B1314" s="2">
        <v>34201</v>
      </c>
      <c r="C1314" s="2">
        <v>2120000</v>
      </c>
      <c r="D1314" s="2" t="str">
        <f t="shared" si="20"/>
        <v>4342012120000</v>
      </c>
      <c r="E1314" s="2" t="s">
        <v>191</v>
      </c>
      <c r="F1314" s="4">
        <v>11000</v>
      </c>
      <c r="G1314" s="4">
        <v>0</v>
      </c>
      <c r="H1314" s="4">
        <v>11000</v>
      </c>
      <c r="I1314" s="4">
        <v>11062.51</v>
      </c>
      <c r="J1314" s="4">
        <v>11051.02</v>
      </c>
      <c r="K1314" s="4">
        <v>11051.02</v>
      </c>
      <c r="L1314" s="4">
        <v>0</v>
      </c>
      <c r="M1314" s="4">
        <v>-51.02</v>
      </c>
    </row>
    <row r="1315" spans="1:13" x14ac:dyDescent="0.25">
      <c r="A1315" s="2">
        <v>4</v>
      </c>
      <c r="B1315" s="2">
        <v>34201</v>
      </c>
      <c r="C1315" s="2">
        <v>2210001</v>
      </c>
      <c r="D1315" s="2" t="str">
        <f t="shared" si="20"/>
        <v>4342012210001</v>
      </c>
      <c r="E1315" s="2" t="s">
        <v>192</v>
      </c>
      <c r="F1315" s="4">
        <v>14000</v>
      </c>
      <c r="G1315" s="4">
        <v>22.75</v>
      </c>
      <c r="H1315" s="4">
        <v>14022.75</v>
      </c>
      <c r="I1315" s="4">
        <v>15894.35</v>
      </c>
      <c r="J1315" s="4">
        <v>10583.32</v>
      </c>
      <c r="K1315" s="4">
        <v>10583.32</v>
      </c>
      <c r="L1315" s="4">
        <v>0</v>
      </c>
      <c r="M1315" s="4">
        <v>3439.43</v>
      </c>
    </row>
    <row r="1316" spans="1:13" x14ac:dyDescent="0.25">
      <c r="A1316" s="2">
        <v>4</v>
      </c>
      <c r="B1316" s="2">
        <v>34201</v>
      </c>
      <c r="C1316" s="2">
        <v>2210101</v>
      </c>
      <c r="D1316" s="2" t="str">
        <f t="shared" si="20"/>
        <v>4342012210101</v>
      </c>
      <c r="E1316" s="2" t="s">
        <v>193</v>
      </c>
      <c r="F1316" s="4">
        <v>200</v>
      </c>
      <c r="G1316" s="4">
        <v>0</v>
      </c>
      <c r="H1316" s="4">
        <v>200</v>
      </c>
      <c r="I1316" s="4">
        <v>4.88</v>
      </c>
      <c r="J1316" s="4">
        <v>4.88</v>
      </c>
      <c r="K1316" s="4">
        <v>4.88</v>
      </c>
      <c r="L1316" s="4">
        <v>0</v>
      </c>
      <c r="M1316" s="4">
        <v>195.12</v>
      </c>
    </row>
    <row r="1317" spans="1:13" x14ac:dyDescent="0.25">
      <c r="A1317" s="2">
        <v>4</v>
      </c>
      <c r="B1317" s="2">
        <v>34201</v>
      </c>
      <c r="C1317" s="2">
        <v>2210201</v>
      </c>
      <c r="D1317" s="2" t="str">
        <f t="shared" si="20"/>
        <v>4342012210201</v>
      </c>
      <c r="E1317" s="2" t="s">
        <v>225</v>
      </c>
      <c r="F1317" s="4">
        <v>8000</v>
      </c>
      <c r="G1317" s="4">
        <v>5205.1000000000004</v>
      </c>
      <c r="H1317" s="4">
        <v>13205.1</v>
      </c>
      <c r="I1317" s="4">
        <v>17205.099999999999</v>
      </c>
      <c r="J1317" s="4">
        <v>13222.48</v>
      </c>
      <c r="K1317" s="4">
        <v>13222.48</v>
      </c>
      <c r="L1317" s="4">
        <v>0</v>
      </c>
      <c r="M1317" s="4">
        <v>-17.38</v>
      </c>
    </row>
    <row r="1318" spans="1:13" x14ac:dyDescent="0.25">
      <c r="A1318" s="2">
        <v>4</v>
      </c>
      <c r="B1318" s="2">
        <v>34201</v>
      </c>
      <c r="C1318" s="2">
        <v>6330010</v>
      </c>
      <c r="D1318" s="2" t="str">
        <f t="shared" si="20"/>
        <v>4342016330010</v>
      </c>
      <c r="E1318" s="2" t="s">
        <v>228</v>
      </c>
      <c r="F1318" s="4">
        <v>0</v>
      </c>
      <c r="G1318" s="4">
        <v>19550.009999999998</v>
      </c>
      <c r="H1318" s="4">
        <v>19550.009999999998</v>
      </c>
      <c r="I1318" s="4">
        <v>19550.009999999998</v>
      </c>
      <c r="J1318" s="4">
        <v>19550.009999999998</v>
      </c>
      <c r="K1318" s="4">
        <v>19550.009999999998</v>
      </c>
      <c r="L1318" s="4">
        <v>0</v>
      </c>
      <c r="M1318" s="4">
        <v>0</v>
      </c>
    </row>
    <row r="1319" spans="1:13" x14ac:dyDescent="0.25">
      <c r="A1319" s="2">
        <v>4</v>
      </c>
      <c r="B1319" s="2">
        <v>34202</v>
      </c>
      <c r="C1319" s="2">
        <v>2120000</v>
      </c>
      <c r="D1319" s="2" t="str">
        <f t="shared" si="20"/>
        <v>4342022120000</v>
      </c>
      <c r="E1319" s="2" t="s">
        <v>191</v>
      </c>
      <c r="F1319" s="4">
        <v>10000</v>
      </c>
      <c r="G1319" s="4">
        <v>0</v>
      </c>
      <c r="H1319" s="4">
        <v>10000</v>
      </c>
      <c r="I1319" s="4">
        <v>3688.14</v>
      </c>
      <c r="J1319" s="4">
        <v>3688.14</v>
      </c>
      <c r="K1319" s="4">
        <v>3688.14</v>
      </c>
      <c r="L1319" s="4">
        <v>0</v>
      </c>
      <c r="M1319" s="4">
        <v>6311.86</v>
      </c>
    </row>
    <row r="1320" spans="1:13" x14ac:dyDescent="0.25">
      <c r="A1320" s="2">
        <v>4</v>
      </c>
      <c r="B1320" s="2">
        <v>34202</v>
      </c>
      <c r="C1320" s="2">
        <v>2130001</v>
      </c>
      <c r="D1320" s="2" t="str">
        <f t="shared" si="20"/>
        <v>4342022130001</v>
      </c>
      <c r="E1320" s="2" t="s">
        <v>74</v>
      </c>
      <c r="F1320" s="4">
        <v>8500</v>
      </c>
      <c r="G1320" s="4">
        <v>0</v>
      </c>
      <c r="H1320" s="4">
        <v>8500</v>
      </c>
      <c r="I1320" s="4">
        <v>7886.17</v>
      </c>
      <c r="J1320" s="4">
        <v>7886.17</v>
      </c>
      <c r="K1320" s="4">
        <v>7886.17</v>
      </c>
      <c r="L1320" s="4">
        <v>0</v>
      </c>
      <c r="M1320" s="4">
        <v>613.83000000000004</v>
      </c>
    </row>
    <row r="1321" spans="1:13" x14ac:dyDescent="0.25">
      <c r="A1321" s="2">
        <v>4</v>
      </c>
      <c r="B1321" s="2">
        <v>34202</v>
      </c>
      <c r="C1321" s="2">
        <v>2210101</v>
      </c>
      <c r="D1321" s="2" t="str">
        <f t="shared" si="20"/>
        <v>4342022210101</v>
      </c>
      <c r="E1321" s="2" t="s">
        <v>193</v>
      </c>
      <c r="F1321" s="4">
        <v>4000</v>
      </c>
      <c r="G1321" s="4">
        <v>12000</v>
      </c>
      <c r="H1321" s="4">
        <v>16000</v>
      </c>
      <c r="I1321" s="4">
        <v>15013.73</v>
      </c>
      <c r="J1321" s="4">
        <v>15013.73</v>
      </c>
      <c r="K1321" s="4">
        <v>15013.73</v>
      </c>
      <c r="L1321" s="4">
        <v>0</v>
      </c>
      <c r="M1321" s="4">
        <v>986.27</v>
      </c>
    </row>
    <row r="1322" spans="1:13" x14ac:dyDescent="0.25">
      <c r="A1322" s="2">
        <v>4</v>
      </c>
      <c r="B1322" s="2">
        <v>34202</v>
      </c>
      <c r="C1322" s="2">
        <v>2210201</v>
      </c>
      <c r="D1322" s="2" t="str">
        <f t="shared" si="20"/>
        <v>4342022210201</v>
      </c>
      <c r="E1322" s="2" t="s">
        <v>225</v>
      </c>
      <c r="F1322" s="4">
        <v>2000</v>
      </c>
      <c r="G1322" s="4">
        <v>1657.76</v>
      </c>
      <c r="H1322" s="4">
        <v>3657.76</v>
      </c>
      <c r="I1322" s="4">
        <v>4657.76</v>
      </c>
      <c r="J1322" s="4">
        <v>2998.89</v>
      </c>
      <c r="K1322" s="4">
        <v>2998.89</v>
      </c>
      <c r="L1322" s="4">
        <v>0</v>
      </c>
      <c r="M1322" s="4">
        <v>658.87</v>
      </c>
    </row>
    <row r="1323" spans="1:13" x14ac:dyDescent="0.25">
      <c r="A1323" s="2">
        <v>4</v>
      </c>
      <c r="B1323" s="2">
        <v>34203</v>
      </c>
      <c r="C1323" s="2">
        <v>2120000</v>
      </c>
      <c r="D1323" s="2" t="str">
        <f t="shared" si="20"/>
        <v>4342032120000</v>
      </c>
      <c r="E1323" s="2" t="s">
        <v>191</v>
      </c>
      <c r="F1323" s="4">
        <v>15000</v>
      </c>
      <c r="G1323" s="4">
        <v>0</v>
      </c>
      <c r="H1323" s="4">
        <v>15000</v>
      </c>
      <c r="I1323" s="4">
        <v>2473.96</v>
      </c>
      <c r="J1323" s="4">
        <v>2473.96</v>
      </c>
      <c r="K1323" s="4">
        <v>2473.96</v>
      </c>
      <c r="L1323" s="4">
        <v>0</v>
      </c>
      <c r="M1323" s="4">
        <v>12526.04</v>
      </c>
    </row>
    <row r="1324" spans="1:13" x14ac:dyDescent="0.25">
      <c r="A1324" s="2">
        <v>4</v>
      </c>
      <c r="B1324" s="2">
        <v>34203</v>
      </c>
      <c r="C1324" s="2">
        <v>2130001</v>
      </c>
      <c r="D1324" s="2" t="str">
        <f t="shared" si="20"/>
        <v>4342032130001</v>
      </c>
      <c r="E1324" s="2" t="s">
        <v>74</v>
      </c>
      <c r="F1324" s="4">
        <v>40000</v>
      </c>
      <c r="G1324" s="4">
        <v>77.92</v>
      </c>
      <c r="H1324" s="4">
        <v>40077.919999999998</v>
      </c>
      <c r="I1324" s="4">
        <v>56304.51</v>
      </c>
      <c r="J1324" s="4">
        <v>43318.55</v>
      </c>
      <c r="K1324" s="4">
        <v>43318.55</v>
      </c>
      <c r="L1324" s="4">
        <v>0</v>
      </c>
      <c r="M1324" s="4">
        <v>-3240.63</v>
      </c>
    </row>
    <row r="1325" spans="1:13" x14ac:dyDescent="0.25">
      <c r="A1325" s="2">
        <v>4</v>
      </c>
      <c r="B1325" s="2">
        <v>34203</v>
      </c>
      <c r="C1325" s="2">
        <v>2210001</v>
      </c>
      <c r="D1325" s="2" t="str">
        <f t="shared" si="20"/>
        <v>4342032210001</v>
      </c>
      <c r="E1325" s="2" t="s">
        <v>192</v>
      </c>
      <c r="F1325" s="4">
        <v>250000</v>
      </c>
      <c r="G1325" s="4">
        <v>42502.62</v>
      </c>
      <c r="H1325" s="4">
        <v>292502.62</v>
      </c>
      <c r="I1325" s="4">
        <v>155520.04</v>
      </c>
      <c r="J1325" s="4">
        <v>107781.37</v>
      </c>
      <c r="K1325" s="4">
        <v>107781.37</v>
      </c>
      <c r="L1325" s="4">
        <v>0</v>
      </c>
      <c r="M1325" s="4">
        <v>184721.25</v>
      </c>
    </row>
    <row r="1326" spans="1:13" x14ac:dyDescent="0.25">
      <c r="A1326" s="2">
        <v>4</v>
      </c>
      <c r="B1326" s="2">
        <v>34203</v>
      </c>
      <c r="C1326" s="2">
        <v>2210101</v>
      </c>
      <c r="D1326" s="2" t="str">
        <f t="shared" si="20"/>
        <v>4342032210101</v>
      </c>
      <c r="E1326" s="2" t="s">
        <v>193</v>
      </c>
      <c r="F1326" s="4">
        <v>20000</v>
      </c>
      <c r="G1326" s="4">
        <v>0</v>
      </c>
      <c r="H1326" s="4">
        <v>20000</v>
      </c>
      <c r="I1326" s="4">
        <v>5886.87</v>
      </c>
      <c r="J1326" s="4">
        <v>5886.87</v>
      </c>
      <c r="K1326" s="4">
        <v>5886.87</v>
      </c>
      <c r="L1326" s="4">
        <v>0</v>
      </c>
      <c r="M1326" s="4">
        <v>14113.13</v>
      </c>
    </row>
    <row r="1327" spans="1:13" x14ac:dyDescent="0.25">
      <c r="A1327" s="2">
        <v>4</v>
      </c>
      <c r="B1327" s="2">
        <v>34203</v>
      </c>
      <c r="C1327" s="2">
        <v>2210201</v>
      </c>
      <c r="D1327" s="2" t="str">
        <f t="shared" si="20"/>
        <v>4342032210201</v>
      </c>
      <c r="E1327" s="2" t="s">
        <v>225</v>
      </c>
      <c r="F1327" s="4">
        <v>100000</v>
      </c>
      <c r="G1327" s="4">
        <v>80688.679999999993</v>
      </c>
      <c r="H1327" s="4">
        <v>180688.68</v>
      </c>
      <c r="I1327" s="4">
        <v>160415.60999999999</v>
      </c>
      <c r="J1327" s="4">
        <v>140725.73000000001</v>
      </c>
      <c r="K1327" s="4">
        <v>140725.73000000001</v>
      </c>
      <c r="L1327" s="4">
        <v>0</v>
      </c>
      <c r="M1327" s="4">
        <v>39962.949999999997</v>
      </c>
    </row>
    <row r="1328" spans="1:13" x14ac:dyDescent="0.25">
      <c r="A1328" s="2">
        <v>4</v>
      </c>
      <c r="B1328" s="2">
        <v>34204</v>
      </c>
      <c r="C1328" s="2">
        <v>2120000</v>
      </c>
      <c r="D1328" s="2" t="str">
        <f t="shared" si="20"/>
        <v>4342042120000</v>
      </c>
      <c r="E1328" s="2" t="s">
        <v>191</v>
      </c>
      <c r="F1328" s="4">
        <v>1000</v>
      </c>
      <c r="G1328" s="4">
        <v>0</v>
      </c>
      <c r="H1328" s="4">
        <v>1000</v>
      </c>
      <c r="I1328" s="4">
        <v>392.93</v>
      </c>
      <c r="J1328" s="4">
        <v>392.93</v>
      </c>
      <c r="K1328" s="4">
        <v>392.93</v>
      </c>
      <c r="L1328" s="4">
        <v>0</v>
      </c>
      <c r="M1328" s="4">
        <v>607.07000000000005</v>
      </c>
    </row>
    <row r="1329" spans="1:13" x14ac:dyDescent="0.25">
      <c r="A1329" s="2">
        <v>4</v>
      </c>
      <c r="B1329" s="2">
        <v>42500</v>
      </c>
      <c r="C1329" s="2">
        <v>2250000</v>
      </c>
      <c r="D1329" s="2" t="str">
        <f t="shared" si="20"/>
        <v>4425002250000</v>
      </c>
      <c r="E1329" s="2" t="s">
        <v>97</v>
      </c>
      <c r="F1329" s="4">
        <v>50</v>
      </c>
      <c r="G1329" s="4">
        <v>0</v>
      </c>
      <c r="H1329" s="4">
        <v>50</v>
      </c>
      <c r="I1329" s="4">
        <v>0</v>
      </c>
      <c r="J1329" s="4">
        <v>0</v>
      </c>
      <c r="K1329" s="4">
        <v>0</v>
      </c>
      <c r="L1329" s="4">
        <v>0</v>
      </c>
      <c r="M1329" s="4">
        <v>50</v>
      </c>
    </row>
    <row r="1330" spans="1:13" x14ac:dyDescent="0.25">
      <c r="A1330" s="2">
        <v>4</v>
      </c>
      <c r="B1330" s="2">
        <v>43111</v>
      </c>
      <c r="C1330" s="2">
        <v>2210301</v>
      </c>
      <c r="D1330" s="2" t="str">
        <f t="shared" si="20"/>
        <v>4431112210301</v>
      </c>
      <c r="E1330" s="2" t="s">
        <v>194</v>
      </c>
      <c r="F1330" s="4">
        <v>1200</v>
      </c>
      <c r="G1330" s="4">
        <v>1918.12</v>
      </c>
      <c r="H1330" s="4">
        <v>3118.12</v>
      </c>
      <c r="I1330" s="4">
        <v>2411.02</v>
      </c>
      <c r="J1330" s="4">
        <v>711.02</v>
      </c>
      <c r="K1330" s="4">
        <v>711.02</v>
      </c>
      <c r="L1330" s="4">
        <v>0</v>
      </c>
      <c r="M1330" s="4">
        <v>2407.1</v>
      </c>
    </row>
    <row r="1331" spans="1:13" x14ac:dyDescent="0.25">
      <c r="A1331" s="2">
        <v>4</v>
      </c>
      <c r="B1331" s="2">
        <v>43201</v>
      </c>
      <c r="C1331" s="2">
        <v>2120000</v>
      </c>
      <c r="D1331" s="2" t="str">
        <f t="shared" si="20"/>
        <v>4432012120000</v>
      </c>
      <c r="E1331" s="2" t="s">
        <v>191</v>
      </c>
      <c r="F1331" s="4">
        <v>4000</v>
      </c>
      <c r="G1331" s="4">
        <v>3000</v>
      </c>
      <c r="H1331" s="4">
        <v>7000</v>
      </c>
      <c r="I1331" s="4">
        <v>5526.09</v>
      </c>
      <c r="J1331" s="4">
        <v>5526.09</v>
      </c>
      <c r="K1331" s="4">
        <v>5526.09</v>
      </c>
      <c r="L1331" s="4">
        <v>0</v>
      </c>
      <c r="M1331" s="4">
        <v>1473.91</v>
      </c>
    </row>
    <row r="1332" spans="1:13" x14ac:dyDescent="0.25">
      <c r="A1332" s="2">
        <v>4</v>
      </c>
      <c r="B1332" s="2">
        <v>43201</v>
      </c>
      <c r="C1332" s="2">
        <v>2210001</v>
      </c>
      <c r="D1332" s="2" t="str">
        <f t="shared" si="20"/>
        <v>4432012210001</v>
      </c>
      <c r="E1332" s="2" t="s">
        <v>192</v>
      </c>
      <c r="F1332" s="4">
        <v>5000</v>
      </c>
      <c r="G1332" s="4">
        <v>4.4400000000000004</v>
      </c>
      <c r="H1332" s="4">
        <v>5004.4399999999996</v>
      </c>
      <c r="I1332" s="4">
        <v>8474.27</v>
      </c>
      <c r="J1332" s="4">
        <v>6193.87</v>
      </c>
      <c r="K1332" s="4">
        <v>6193.87</v>
      </c>
      <c r="L1332" s="4">
        <v>0</v>
      </c>
      <c r="M1332" s="4">
        <v>-1189.43</v>
      </c>
    </row>
    <row r="1333" spans="1:13" x14ac:dyDescent="0.25">
      <c r="A1333" s="2">
        <v>4</v>
      </c>
      <c r="B1333" s="2">
        <v>43201</v>
      </c>
      <c r="C1333" s="2">
        <v>2210101</v>
      </c>
      <c r="D1333" s="2" t="str">
        <f t="shared" si="20"/>
        <v>4432012210101</v>
      </c>
      <c r="E1333" s="2" t="s">
        <v>193</v>
      </c>
      <c r="F1333" s="4">
        <v>400</v>
      </c>
      <c r="G1333" s="4">
        <v>0</v>
      </c>
      <c r="H1333" s="4">
        <v>400</v>
      </c>
      <c r="I1333" s="4">
        <v>828.65</v>
      </c>
      <c r="J1333" s="4">
        <v>828.65</v>
      </c>
      <c r="K1333" s="4">
        <v>828.65</v>
      </c>
      <c r="L1333" s="4">
        <v>0</v>
      </c>
      <c r="M1333" s="4">
        <v>-428.65</v>
      </c>
    </row>
    <row r="1334" spans="1:13" x14ac:dyDescent="0.25">
      <c r="A1334" s="2">
        <v>4</v>
      </c>
      <c r="B1334" s="2">
        <v>43201</v>
      </c>
      <c r="C1334" s="2">
        <v>2210301</v>
      </c>
      <c r="D1334" s="2" t="str">
        <f t="shared" si="20"/>
        <v>4432012210301</v>
      </c>
      <c r="E1334" s="2" t="s">
        <v>194</v>
      </c>
      <c r="F1334" s="4">
        <v>500</v>
      </c>
      <c r="G1334" s="4">
        <v>791.67</v>
      </c>
      <c r="H1334" s="4">
        <v>1291.67</v>
      </c>
      <c r="I1334" s="4">
        <v>500</v>
      </c>
      <c r="J1334" s="4">
        <v>0</v>
      </c>
      <c r="K1334" s="4">
        <v>0</v>
      </c>
      <c r="L1334" s="4">
        <v>0</v>
      </c>
      <c r="M1334" s="4">
        <v>1291.67</v>
      </c>
    </row>
    <row r="1335" spans="1:13" x14ac:dyDescent="0.25">
      <c r="A1335" s="2">
        <v>4</v>
      </c>
      <c r="B1335" s="2">
        <v>43301</v>
      </c>
      <c r="C1335" s="2">
        <v>2120000</v>
      </c>
      <c r="D1335" s="2" t="str">
        <f t="shared" si="20"/>
        <v>4433012120000</v>
      </c>
      <c r="E1335" s="2" t="s">
        <v>191</v>
      </c>
      <c r="F1335" s="4">
        <v>1000</v>
      </c>
      <c r="G1335" s="4">
        <v>0</v>
      </c>
      <c r="H1335" s="4">
        <v>1000</v>
      </c>
      <c r="I1335" s="4">
        <v>308.74</v>
      </c>
      <c r="J1335" s="4">
        <v>255.15</v>
      </c>
      <c r="K1335" s="4">
        <v>255.15</v>
      </c>
      <c r="L1335" s="4">
        <v>0</v>
      </c>
      <c r="M1335" s="4">
        <v>744.85</v>
      </c>
    </row>
    <row r="1336" spans="1:13" x14ac:dyDescent="0.25">
      <c r="A1336" s="2">
        <v>4</v>
      </c>
      <c r="B1336" s="2">
        <v>43301</v>
      </c>
      <c r="C1336" s="2">
        <v>2210001</v>
      </c>
      <c r="D1336" s="2" t="str">
        <f t="shared" si="20"/>
        <v>4433012210001</v>
      </c>
      <c r="E1336" s="2" t="s">
        <v>192</v>
      </c>
      <c r="F1336" s="4">
        <v>5000</v>
      </c>
      <c r="G1336" s="4">
        <v>694.86</v>
      </c>
      <c r="H1336" s="4">
        <v>5694.86</v>
      </c>
      <c r="I1336" s="4">
        <v>7011.16</v>
      </c>
      <c r="J1336" s="4">
        <v>5145.8100000000004</v>
      </c>
      <c r="K1336" s="4">
        <v>5145.8100000000004</v>
      </c>
      <c r="L1336" s="4">
        <v>0</v>
      </c>
      <c r="M1336" s="4">
        <v>549.04999999999995</v>
      </c>
    </row>
    <row r="1337" spans="1:13" x14ac:dyDescent="0.25">
      <c r="A1337" s="2">
        <v>4</v>
      </c>
      <c r="B1337" s="2">
        <v>43301</v>
      </c>
      <c r="C1337" s="2">
        <v>2210101</v>
      </c>
      <c r="D1337" s="2" t="str">
        <f t="shared" si="20"/>
        <v>4433012210101</v>
      </c>
      <c r="E1337" s="2" t="s">
        <v>193</v>
      </c>
      <c r="F1337" s="4">
        <v>200</v>
      </c>
      <c r="G1337" s="4">
        <v>0</v>
      </c>
      <c r="H1337" s="4">
        <v>200</v>
      </c>
      <c r="I1337" s="4">
        <v>29.3</v>
      </c>
      <c r="J1337" s="4">
        <v>29.3</v>
      </c>
      <c r="K1337" s="4">
        <v>29.3</v>
      </c>
      <c r="L1337" s="4">
        <v>0</v>
      </c>
      <c r="M1337" s="4">
        <v>170.7</v>
      </c>
    </row>
    <row r="1338" spans="1:13" x14ac:dyDescent="0.25">
      <c r="A1338" s="2">
        <v>4</v>
      </c>
      <c r="B1338" s="2">
        <v>44200</v>
      </c>
      <c r="C1338" s="2">
        <v>2120000</v>
      </c>
      <c r="D1338" s="2" t="str">
        <f t="shared" si="20"/>
        <v>4442002120000</v>
      </c>
      <c r="E1338" s="2" t="s">
        <v>191</v>
      </c>
      <c r="F1338" s="4">
        <v>4000</v>
      </c>
      <c r="G1338" s="4">
        <v>0</v>
      </c>
      <c r="H1338" s="4">
        <v>4000</v>
      </c>
      <c r="I1338" s="4">
        <v>1712.28</v>
      </c>
      <c r="J1338" s="4">
        <v>1712.28</v>
      </c>
      <c r="K1338" s="4">
        <v>1712.28</v>
      </c>
      <c r="L1338" s="4">
        <v>0</v>
      </c>
      <c r="M1338" s="4">
        <v>2287.7199999999998</v>
      </c>
    </row>
    <row r="1339" spans="1:13" x14ac:dyDescent="0.25">
      <c r="A1339" s="2">
        <v>4</v>
      </c>
      <c r="B1339" s="2">
        <v>44200</v>
      </c>
      <c r="C1339" s="2">
        <v>2210001</v>
      </c>
      <c r="D1339" s="2" t="str">
        <f t="shared" si="20"/>
        <v>4442002210001</v>
      </c>
      <c r="E1339" s="2" t="s">
        <v>192</v>
      </c>
      <c r="F1339" s="4">
        <v>15000</v>
      </c>
      <c r="G1339" s="4">
        <v>0</v>
      </c>
      <c r="H1339" s="4">
        <v>15000</v>
      </c>
      <c r="I1339" s="4">
        <v>16362.35</v>
      </c>
      <c r="J1339" s="4">
        <v>12806.82</v>
      </c>
      <c r="K1339" s="4">
        <v>12806.82</v>
      </c>
      <c r="L1339" s="4">
        <v>0</v>
      </c>
      <c r="M1339" s="4">
        <v>2193.1799999999998</v>
      </c>
    </row>
    <row r="1340" spans="1:13" x14ac:dyDescent="0.25">
      <c r="A1340" s="2">
        <v>4</v>
      </c>
      <c r="B1340" s="2">
        <v>44200</v>
      </c>
      <c r="C1340" s="2">
        <v>2210101</v>
      </c>
      <c r="D1340" s="2" t="str">
        <f t="shared" si="20"/>
        <v>4442002210101</v>
      </c>
      <c r="E1340" s="2" t="s">
        <v>193</v>
      </c>
      <c r="F1340" s="4">
        <v>1000</v>
      </c>
      <c r="G1340" s="4">
        <v>0</v>
      </c>
      <c r="H1340" s="4">
        <v>1000</v>
      </c>
      <c r="I1340" s="4">
        <v>757.83</v>
      </c>
      <c r="J1340" s="4">
        <v>757.83</v>
      </c>
      <c r="K1340" s="4">
        <v>757.83</v>
      </c>
      <c r="L1340" s="4">
        <v>0</v>
      </c>
      <c r="M1340" s="4">
        <v>242.17</v>
      </c>
    </row>
    <row r="1341" spans="1:13" x14ac:dyDescent="0.25">
      <c r="A1341" s="2">
        <v>4</v>
      </c>
      <c r="B1341" s="2">
        <v>45901</v>
      </c>
      <c r="C1341" s="2">
        <v>2120000</v>
      </c>
      <c r="D1341" s="2" t="str">
        <f t="shared" si="20"/>
        <v>4459012120000</v>
      </c>
      <c r="E1341" s="2" t="s">
        <v>191</v>
      </c>
      <c r="F1341" s="4">
        <v>2000</v>
      </c>
      <c r="G1341" s="4">
        <v>0</v>
      </c>
      <c r="H1341" s="4">
        <v>2000</v>
      </c>
      <c r="I1341" s="4">
        <v>782.15</v>
      </c>
      <c r="J1341" s="4">
        <v>782.15</v>
      </c>
      <c r="K1341" s="4">
        <v>782.15</v>
      </c>
      <c r="L1341" s="4">
        <v>0</v>
      </c>
      <c r="M1341" s="4">
        <v>1217.8499999999999</v>
      </c>
    </row>
    <row r="1342" spans="1:13" x14ac:dyDescent="0.25">
      <c r="A1342" s="2">
        <v>4</v>
      </c>
      <c r="B1342" s="2">
        <v>45901</v>
      </c>
      <c r="C1342" s="2">
        <v>2210001</v>
      </c>
      <c r="D1342" s="2" t="str">
        <f t="shared" si="20"/>
        <v>4459012210001</v>
      </c>
      <c r="E1342" s="2" t="s">
        <v>192</v>
      </c>
      <c r="F1342" s="4">
        <v>4000</v>
      </c>
      <c r="G1342" s="4">
        <v>363.01</v>
      </c>
      <c r="H1342" s="4">
        <v>4363.01</v>
      </c>
      <c r="I1342" s="4">
        <v>5365.99</v>
      </c>
      <c r="J1342" s="4">
        <v>3856.39</v>
      </c>
      <c r="K1342" s="4">
        <v>3856.39</v>
      </c>
      <c r="L1342" s="4">
        <v>0</v>
      </c>
      <c r="M1342" s="4">
        <v>506.62</v>
      </c>
    </row>
    <row r="1343" spans="1:13" x14ac:dyDescent="0.25">
      <c r="A1343" s="2">
        <v>4</v>
      </c>
      <c r="B1343" s="2">
        <v>45901</v>
      </c>
      <c r="C1343" s="2">
        <v>2210101</v>
      </c>
      <c r="D1343" s="2" t="str">
        <f t="shared" si="20"/>
        <v>4459012210101</v>
      </c>
      <c r="E1343" s="2" t="s">
        <v>193</v>
      </c>
      <c r="F1343" s="4">
        <v>300</v>
      </c>
      <c r="G1343" s="4">
        <v>0</v>
      </c>
      <c r="H1343" s="4">
        <v>300</v>
      </c>
      <c r="I1343" s="4">
        <v>174.19</v>
      </c>
      <c r="J1343" s="4">
        <v>174.19</v>
      </c>
      <c r="K1343" s="4">
        <v>174.19</v>
      </c>
      <c r="L1343" s="4">
        <v>0</v>
      </c>
      <c r="M1343" s="4">
        <v>125.81</v>
      </c>
    </row>
    <row r="1344" spans="1:13" x14ac:dyDescent="0.25">
      <c r="A1344" s="2">
        <v>4</v>
      </c>
      <c r="B1344" s="2">
        <v>49100</v>
      </c>
      <c r="C1344" s="2">
        <v>2120000</v>
      </c>
      <c r="D1344" s="2" t="str">
        <f t="shared" si="20"/>
        <v>4491002120000</v>
      </c>
      <c r="E1344" s="2" t="s">
        <v>191</v>
      </c>
      <c r="F1344" s="4">
        <v>900</v>
      </c>
      <c r="G1344" s="4">
        <v>0</v>
      </c>
      <c r="H1344" s="4">
        <v>900</v>
      </c>
      <c r="I1344" s="4">
        <v>765.13</v>
      </c>
      <c r="J1344" s="4">
        <v>765.13</v>
      </c>
      <c r="K1344" s="4">
        <v>765.13</v>
      </c>
      <c r="L1344" s="4">
        <v>0</v>
      </c>
      <c r="M1344" s="4">
        <v>134.87</v>
      </c>
    </row>
    <row r="1345" spans="1:13" x14ac:dyDescent="0.25">
      <c r="A1345" s="2">
        <v>4</v>
      </c>
      <c r="B1345" s="2">
        <v>49100</v>
      </c>
      <c r="C1345" s="2">
        <v>2210001</v>
      </c>
      <c r="D1345" s="2" t="str">
        <f t="shared" si="20"/>
        <v>4491002210001</v>
      </c>
      <c r="E1345" s="2" t="s">
        <v>192</v>
      </c>
      <c r="F1345" s="4">
        <v>4500</v>
      </c>
      <c r="G1345" s="4">
        <v>938.79</v>
      </c>
      <c r="H1345" s="4">
        <v>5438.79</v>
      </c>
      <c r="I1345" s="4">
        <v>5953.68</v>
      </c>
      <c r="J1345" s="4">
        <v>3828.91</v>
      </c>
      <c r="K1345" s="4">
        <v>3828.91</v>
      </c>
      <c r="L1345" s="4">
        <v>0</v>
      </c>
      <c r="M1345" s="4">
        <v>1609.88</v>
      </c>
    </row>
    <row r="1346" spans="1:13" x14ac:dyDescent="0.25">
      <c r="A1346" s="2">
        <v>4</v>
      </c>
      <c r="B1346" s="2">
        <v>49100</v>
      </c>
      <c r="C1346" s="2">
        <v>2210101</v>
      </c>
      <c r="D1346" s="2" t="str">
        <f t="shared" si="20"/>
        <v>4491002210101</v>
      </c>
      <c r="E1346" s="2" t="s">
        <v>193</v>
      </c>
      <c r="F1346" s="4">
        <v>100</v>
      </c>
      <c r="G1346" s="4">
        <v>0</v>
      </c>
      <c r="H1346" s="4">
        <v>100</v>
      </c>
      <c r="I1346" s="4">
        <v>129.84</v>
      </c>
      <c r="J1346" s="4">
        <v>129.84</v>
      </c>
      <c r="K1346" s="4">
        <v>129.84</v>
      </c>
      <c r="L1346" s="4">
        <v>0</v>
      </c>
      <c r="M1346" s="4">
        <v>-29.84</v>
      </c>
    </row>
    <row r="1347" spans="1:13" x14ac:dyDescent="0.25">
      <c r="A1347" s="2">
        <v>4</v>
      </c>
      <c r="B1347" s="2">
        <v>49100</v>
      </c>
      <c r="C1347" s="2">
        <v>2210301</v>
      </c>
      <c r="D1347" s="2" t="str">
        <f t="shared" ref="D1347:D1410" si="21">_xlfn.CONCAT(A1347,B1347,C1347)</f>
        <v>4491002210301</v>
      </c>
      <c r="E1347" s="2" t="s">
        <v>194</v>
      </c>
      <c r="F1347" s="4">
        <v>1400</v>
      </c>
      <c r="G1347" s="4">
        <v>950</v>
      </c>
      <c r="H1347" s="4">
        <v>2350</v>
      </c>
      <c r="I1347" s="4">
        <v>862.13</v>
      </c>
      <c r="J1347" s="4">
        <v>262.13</v>
      </c>
      <c r="K1347" s="4">
        <v>262.13</v>
      </c>
      <c r="L1347" s="4">
        <v>0</v>
      </c>
      <c r="M1347" s="4">
        <v>2087.87</v>
      </c>
    </row>
    <row r="1348" spans="1:13" x14ac:dyDescent="0.25">
      <c r="A1348" s="2">
        <v>4</v>
      </c>
      <c r="B1348" s="2">
        <v>49100</v>
      </c>
      <c r="C1348" s="2">
        <v>2210501</v>
      </c>
      <c r="D1348" s="2" t="str">
        <f t="shared" si="21"/>
        <v>4491002210501</v>
      </c>
      <c r="E1348" s="2"/>
      <c r="F1348" s="4">
        <v>0</v>
      </c>
      <c r="G1348" s="4">
        <v>0</v>
      </c>
      <c r="H1348" s="4">
        <v>0</v>
      </c>
      <c r="I1348" s="4">
        <v>22.88</v>
      </c>
      <c r="J1348" s="4">
        <v>22.88</v>
      </c>
      <c r="K1348" s="4">
        <v>22.88</v>
      </c>
      <c r="L1348" s="4">
        <v>0</v>
      </c>
      <c r="M1348" s="4">
        <v>-22.88</v>
      </c>
    </row>
    <row r="1349" spans="1:13" x14ac:dyDescent="0.25">
      <c r="A1349" s="2">
        <v>4</v>
      </c>
      <c r="B1349" s="2">
        <v>92000</v>
      </c>
      <c r="C1349" s="2">
        <v>2120000</v>
      </c>
      <c r="D1349" s="2" t="str">
        <f t="shared" si="21"/>
        <v>4920002120000</v>
      </c>
      <c r="E1349" s="2" t="s">
        <v>191</v>
      </c>
      <c r="F1349" s="4">
        <v>10000</v>
      </c>
      <c r="G1349" s="4">
        <v>0</v>
      </c>
      <c r="H1349" s="4">
        <v>10000</v>
      </c>
      <c r="I1349" s="4">
        <v>2485.4699999999998</v>
      </c>
      <c r="J1349" s="4">
        <v>2485.4699999999998</v>
      </c>
      <c r="K1349" s="4">
        <v>2485.4699999999998</v>
      </c>
      <c r="L1349" s="4">
        <v>0</v>
      </c>
      <c r="M1349" s="4">
        <v>7514.53</v>
      </c>
    </row>
    <row r="1350" spans="1:13" x14ac:dyDescent="0.25">
      <c r="A1350" s="2">
        <v>4</v>
      </c>
      <c r="B1350" s="2">
        <v>92000</v>
      </c>
      <c r="C1350" s="2">
        <v>2130001</v>
      </c>
      <c r="D1350" s="2" t="str">
        <f t="shared" si="21"/>
        <v>4920002130001</v>
      </c>
      <c r="E1350" s="2" t="s">
        <v>74</v>
      </c>
      <c r="F1350" s="4">
        <v>5000</v>
      </c>
      <c r="G1350" s="4">
        <v>77.930000000000007</v>
      </c>
      <c r="H1350" s="4">
        <v>5077.93</v>
      </c>
      <c r="I1350" s="4">
        <v>6843.66</v>
      </c>
      <c r="J1350" s="4">
        <v>3943.99</v>
      </c>
      <c r="K1350" s="4">
        <v>3943.99</v>
      </c>
      <c r="L1350" s="4">
        <v>0</v>
      </c>
      <c r="M1350" s="4">
        <v>1133.94</v>
      </c>
    </row>
    <row r="1351" spans="1:13" x14ac:dyDescent="0.25">
      <c r="A1351" s="2">
        <v>4</v>
      </c>
      <c r="B1351" s="2">
        <v>92000</v>
      </c>
      <c r="C1351" s="2">
        <v>2210001</v>
      </c>
      <c r="D1351" s="2" t="str">
        <f t="shared" si="21"/>
        <v>4920002210001</v>
      </c>
      <c r="E1351" s="2" t="s">
        <v>192</v>
      </c>
      <c r="F1351" s="4">
        <v>18000</v>
      </c>
      <c r="G1351" s="4">
        <v>0</v>
      </c>
      <c r="H1351" s="4">
        <v>18000</v>
      </c>
      <c r="I1351" s="4">
        <v>19906</v>
      </c>
      <c r="J1351" s="4">
        <v>14387.74</v>
      </c>
      <c r="K1351" s="4">
        <v>14387.74</v>
      </c>
      <c r="L1351" s="4">
        <v>0</v>
      </c>
      <c r="M1351" s="4">
        <v>3612.26</v>
      </c>
    </row>
    <row r="1352" spans="1:13" x14ac:dyDescent="0.25">
      <c r="A1352" s="2">
        <v>4</v>
      </c>
      <c r="B1352" s="2">
        <v>92000</v>
      </c>
      <c r="C1352" s="2">
        <v>2210101</v>
      </c>
      <c r="D1352" s="2" t="str">
        <f t="shared" si="21"/>
        <v>4920002210101</v>
      </c>
      <c r="E1352" s="2" t="s">
        <v>193</v>
      </c>
      <c r="F1352" s="4">
        <v>500</v>
      </c>
      <c r="G1352" s="4">
        <v>0</v>
      </c>
      <c r="H1352" s="4">
        <v>500</v>
      </c>
      <c r="I1352" s="4">
        <v>733.63</v>
      </c>
      <c r="J1352" s="4">
        <v>733.63</v>
      </c>
      <c r="K1352" s="4">
        <v>733.63</v>
      </c>
      <c r="L1352" s="4">
        <v>0</v>
      </c>
      <c r="M1352" s="4">
        <v>-233.63</v>
      </c>
    </row>
    <row r="1353" spans="1:13" x14ac:dyDescent="0.25">
      <c r="A1353" s="2">
        <v>4</v>
      </c>
      <c r="B1353" s="2">
        <v>92000</v>
      </c>
      <c r="C1353" s="2">
        <v>2210201</v>
      </c>
      <c r="D1353" s="2" t="str">
        <f t="shared" si="21"/>
        <v>4920002210201</v>
      </c>
      <c r="E1353" s="2" t="s">
        <v>225</v>
      </c>
      <c r="F1353" s="4">
        <v>13500</v>
      </c>
      <c r="G1353" s="4">
        <v>8768.06</v>
      </c>
      <c r="H1353" s="4">
        <v>22268.06</v>
      </c>
      <c r="I1353" s="4">
        <v>26268.06</v>
      </c>
      <c r="J1353" s="4">
        <v>3341.5</v>
      </c>
      <c r="K1353" s="4">
        <v>3341.5</v>
      </c>
      <c r="L1353" s="4">
        <v>0</v>
      </c>
      <c r="M1353" s="4">
        <v>18926.560000000001</v>
      </c>
    </row>
    <row r="1354" spans="1:13" x14ac:dyDescent="0.25">
      <c r="A1354" s="2">
        <v>4</v>
      </c>
      <c r="B1354" s="2">
        <v>92001</v>
      </c>
      <c r="C1354" s="2">
        <v>2020001</v>
      </c>
      <c r="D1354" s="2" t="str">
        <f t="shared" si="21"/>
        <v>4920012020001</v>
      </c>
      <c r="E1354" s="2" t="s">
        <v>195</v>
      </c>
      <c r="F1354" s="4">
        <v>13710</v>
      </c>
      <c r="G1354" s="4">
        <v>0</v>
      </c>
      <c r="H1354" s="4">
        <v>13710</v>
      </c>
      <c r="I1354" s="4">
        <v>12240.36</v>
      </c>
      <c r="J1354" s="4">
        <v>12240.36</v>
      </c>
      <c r="K1354" s="4">
        <v>12240.36</v>
      </c>
      <c r="L1354" s="4">
        <v>0</v>
      </c>
      <c r="M1354" s="4">
        <v>1469.64</v>
      </c>
    </row>
    <row r="1355" spans="1:13" x14ac:dyDescent="0.25">
      <c r="A1355" s="2">
        <v>4</v>
      </c>
      <c r="B1355" s="2">
        <v>92001</v>
      </c>
      <c r="C1355" s="2">
        <v>2120000</v>
      </c>
      <c r="D1355" s="2" t="str">
        <f t="shared" si="21"/>
        <v>4920012120000</v>
      </c>
      <c r="E1355" s="2" t="s">
        <v>191</v>
      </c>
      <c r="F1355" s="4">
        <v>500</v>
      </c>
      <c r="G1355" s="4">
        <v>0</v>
      </c>
      <c r="H1355" s="4">
        <v>500</v>
      </c>
      <c r="I1355" s="4">
        <v>45.28</v>
      </c>
      <c r="J1355" s="4">
        <v>45.28</v>
      </c>
      <c r="K1355" s="4">
        <v>45.28</v>
      </c>
      <c r="L1355" s="4">
        <v>0</v>
      </c>
      <c r="M1355" s="4">
        <v>454.72</v>
      </c>
    </row>
    <row r="1356" spans="1:13" x14ac:dyDescent="0.25">
      <c r="A1356" s="2">
        <v>4</v>
      </c>
      <c r="B1356" s="2">
        <v>92001</v>
      </c>
      <c r="C1356" s="2">
        <v>2130001</v>
      </c>
      <c r="D1356" s="2" t="str">
        <f t="shared" si="21"/>
        <v>4920012130001</v>
      </c>
      <c r="E1356" s="2" t="s">
        <v>74</v>
      </c>
      <c r="F1356" s="4">
        <v>500</v>
      </c>
      <c r="G1356" s="4">
        <v>0</v>
      </c>
      <c r="H1356" s="4">
        <v>500</v>
      </c>
      <c r="I1356" s="4">
        <v>13.18</v>
      </c>
      <c r="J1356" s="4">
        <v>13.18</v>
      </c>
      <c r="K1356" s="4">
        <v>13.18</v>
      </c>
      <c r="L1356" s="4">
        <v>0</v>
      </c>
      <c r="M1356" s="4">
        <v>486.82</v>
      </c>
    </row>
    <row r="1357" spans="1:13" x14ac:dyDescent="0.25">
      <c r="A1357" s="2">
        <v>4</v>
      </c>
      <c r="B1357" s="2">
        <v>92001</v>
      </c>
      <c r="C1357" s="2">
        <v>2150001</v>
      </c>
      <c r="D1357" s="2" t="str">
        <f t="shared" si="21"/>
        <v>4920012150001</v>
      </c>
      <c r="E1357" s="2" t="s">
        <v>56</v>
      </c>
      <c r="F1357" s="4">
        <v>0</v>
      </c>
      <c r="G1357" s="4">
        <v>0</v>
      </c>
      <c r="H1357" s="4">
        <v>0</v>
      </c>
      <c r="I1357" s="4">
        <v>109.44</v>
      </c>
      <c r="J1357" s="4">
        <v>109.44</v>
      </c>
      <c r="K1357" s="4">
        <v>109.44</v>
      </c>
      <c r="L1357" s="4">
        <v>0</v>
      </c>
      <c r="M1357" s="4">
        <v>-109.44</v>
      </c>
    </row>
    <row r="1358" spans="1:13" x14ac:dyDescent="0.25">
      <c r="A1358" s="2">
        <v>4</v>
      </c>
      <c r="B1358" s="2">
        <v>92001</v>
      </c>
      <c r="C1358" s="2">
        <v>2210001</v>
      </c>
      <c r="D1358" s="2" t="str">
        <f t="shared" si="21"/>
        <v>4920012210001</v>
      </c>
      <c r="E1358" s="2" t="s">
        <v>192</v>
      </c>
      <c r="F1358" s="4">
        <v>2000</v>
      </c>
      <c r="G1358" s="4">
        <v>1068.25</v>
      </c>
      <c r="H1358" s="4">
        <v>3068.25</v>
      </c>
      <c r="I1358" s="4">
        <v>3413.03</v>
      </c>
      <c r="J1358" s="4">
        <v>2527.88</v>
      </c>
      <c r="K1358" s="4">
        <v>2527.88</v>
      </c>
      <c r="L1358" s="4">
        <v>0</v>
      </c>
      <c r="M1358" s="4">
        <v>540.37</v>
      </c>
    </row>
    <row r="1359" spans="1:13" x14ac:dyDescent="0.25">
      <c r="A1359" s="2">
        <v>4</v>
      </c>
      <c r="B1359" s="2">
        <v>92001</v>
      </c>
      <c r="C1359" s="2">
        <v>2210101</v>
      </c>
      <c r="D1359" s="2" t="str">
        <f t="shared" si="21"/>
        <v>4920012210101</v>
      </c>
      <c r="E1359" s="2" t="s">
        <v>193</v>
      </c>
      <c r="F1359" s="4">
        <v>100</v>
      </c>
      <c r="G1359" s="4">
        <v>0</v>
      </c>
      <c r="H1359" s="4">
        <v>100</v>
      </c>
      <c r="I1359" s="4">
        <v>62.83</v>
      </c>
      <c r="J1359" s="4">
        <v>62.83</v>
      </c>
      <c r="K1359" s="4">
        <v>62.83</v>
      </c>
      <c r="L1359" s="4">
        <v>0</v>
      </c>
      <c r="M1359" s="4">
        <v>37.17</v>
      </c>
    </row>
    <row r="1360" spans="1:13" x14ac:dyDescent="0.25">
      <c r="A1360" s="2">
        <v>4</v>
      </c>
      <c r="B1360" s="2">
        <v>92002</v>
      </c>
      <c r="C1360" s="2">
        <v>2210401</v>
      </c>
      <c r="D1360" s="2" t="str">
        <f t="shared" si="21"/>
        <v>4920022210401</v>
      </c>
      <c r="E1360" s="2" t="s">
        <v>133</v>
      </c>
      <c r="F1360" s="4">
        <v>5150</v>
      </c>
      <c r="G1360" s="4">
        <v>0</v>
      </c>
      <c r="H1360" s="4">
        <v>5150</v>
      </c>
      <c r="I1360" s="4">
        <v>1598.55</v>
      </c>
      <c r="J1360" s="4">
        <v>1598.55</v>
      </c>
      <c r="K1360" s="4">
        <v>1598.55</v>
      </c>
      <c r="L1360" s="4">
        <v>0</v>
      </c>
      <c r="M1360" s="4">
        <v>3551.45</v>
      </c>
    </row>
    <row r="1361" spans="1:13" x14ac:dyDescent="0.25">
      <c r="A1361" s="2">
        <v>4</v>
      </c>
      <c r="B1361" s="2">
        <v>92002</v>
      </c>
      <c r="C1361" s="2">
        <v>2211001</v>
      </c>
      <c r="D1361" s="2" t="str">
        <f t="shared" si="21"/>
        <v>4920022211001</v>
      </c>
      <c r="E1361" s="2" t="s">
        <v>76</v>
      </c>
      <c r="F1361" s="4">
        <v>22000</v>
      </c>
      <c r="G1361" s="4">
        <v>0</v>
      </c>
      <c r="H1361" s="4">
        <v>22000</v>
      </c>
      <c r="I1361" s="4">
        <v>25057.88</v>
      </c>
      <c r="J1361" s="4">
        <v>21555.34</v>
      </c>
      <c r="K1361" s="4">
        <v>21555.34</v>
      </c>
      <c r="L1361" s="4">
        <v>0</v>
      </c>
      <c r="M1361" s="4">
        <v>444.66</v>
      </c>
    </row>
    <row r="1362" spans="1:13" x14ac:dyDescent="0.25">
      <c r="A1362" s="2">
        <v>4</v>
      </c>
      <c r="B1362" s="2">
        <v>92002</v>
      </c>
      <c r="C1362" s="2">
        <v>2279900</v>
      </c>
      <c r="D1362" s="2" t="str">
        <f t="shared" si="21"/>
        <v>4920022279900</v>
      </c>
      <c r="E1362" s="2" t="s">
        <v>68</v>
      </c>
      <c r="F1362" s="4">
        <v>750</v>
      </c>
      <c r="G1362" s="4">
        <v>0</v>
      </c>
      <c r="H1362" s="4">
        <v>750</v>
      </c>
      <c r="I1362" s="4">
        <v>0</v>
      </c>
      <c r="J1362" s="4">
        <v>0</v>
      </c>
      <c r="K1362" s="4">
        <v>0</v>
      </c>
      <c r="L1362" s="4">
        <v>0</v>
      </c>
      <c r="M1362" s="4">
        <v>750</v>
      </c>
    </row>
    <row r="1363" spans="1:13" x14ac:dyDescent="0.25">
      <c r="A1363" s="2">
        <v>4</v>
      </c>
      <c r="B1363" s="2">
        <v>92401</v>
      </c>
      <c r="C1363" s="2">
        <v>2120000</v>
      </c>
      <c r="D1363" s="2" t="str">
        <f t="shared" si="21"/>
        <v>4924012120000</v>
      </c>
      <c r="E1363" s="2" t="s">
        <v>191</v>
      </c>
      <c r="F1363" s="4">
        <v>5000</v>
      </c>
      <c r="G1363" s="4">
        <v>0</v>
      </c>
      <c r="H1363" s="4">
        <v>5000</v>
      </c>
      <c r="I1363" s="4">
        <v>3268.22</v>
      </c>
      <c r="J1363" s="4">
        <v>3268.22</v>
      </c>
      <c r="K1363" s="4">
        <v>3268.22</v>
      </c>
      <c r="L1363" s="4">
        <v>0</v>
      </c>
      <c r="M1363" s="4">
        <v>1731.78</v>
      </c>
    </row>
    <row r="1364" spans="1:13" x14ac:dyDescent="0.25">
      <c r="A1364" s="2">
        <v>4</v>
      </c>
      <c r="B1364" s="2">
        <v>92401</v>
      </c>
      <c r="C1364" s="2">
        <v>2210001</v>
      </c>
      <c r="D1364" s="2" t="str">
        <f t="shared" si="21"/>
        <v>4924012210001</v>
      </c>
      <c r="E1364" s="2" t="s">
        <v>192</v>
      </c>
      <c r="F1364" s="4">
        <v>7000</v>
      </c>
      <c r="G1364" s="4">
        <v>2718.83</v>
      </c>
      <c r="H1364" s="4">
        <v>9718.83</v>
      </c>
      <c r="I1364" s="4">
        <v>11142.96</v>
      </c>
      <c r="J1364" s="4">
        <v>7028.47</v>
      </c>
      <c r="K1364" s="4">
        <v>7028.47</v>
      </c>
      <c r="L1364" s="4">
        <v>0</v>
      </c>
      <c r="M1364" s="4">
        <v>2690.36</v>
      </c>
    </row>
    <row r="1365" spans="1:13" x14ac:dyDescent="0.25">
      <c r="A1365" s="2">
        <v>4</v>
      </c>
      <c r="B1365" s="2">
        <v>92401</v>
      </c>
      <c r="C1365" s="2">
        <v>2210101</v>
      </c>
      <c r="D1365" s="2" t="str">
        <f t="shared" si="21"/>
        <v>4924012210101</v>
      </c>
      <c r="E1365" s="2" t="s">
        <v>193</v>
      </c>
      <c r="F1365" s="4">
        <v>100</v>
      </c>
      <c r="G1365" s="4">
        <v>0</v>
      </c>
      <c r="H1365" s="4">
        <v>100</v>
      </c>
      <c r="I1365" s="4">
        <v>0</v>
      </c>
      <c r="J1365" s="4">
        <v>0</v>
      </c>
      <c r="K1365" s="4">
        <v>0</v>
      </c>
      <c r="L1365" s="4">
        <v>0</v>
      </c>
      <c r="M1365" s="4">
        <v>100</v>
      </c>
    </row>
    <row r="1366" spans="1:13" x14ac:dyDescent="0.25">
      <c r="A1366" s="2">
        <v>4</v>
      </c>
      <c r="B1366" s="2">
        <v>92402</v>
      </c>
      <c r="C1366" s="2">
        <v>2100001</v>
      </c>
      <c r="D1366" s="2" t="str">
        <f t="shared" si="21"/>
        <v>4924022100001</v>
      </c>
      <c r="E1366" s="2" t="s">
        <v>130</v>
      </c>
      <c r="F1366" s="4">
        <v>2500</v>
      </c>
      <c r="G1366" s="4">
        <v>0</v>
      </c>
      <c r="H1366" s="4">
        <v>2500</v>
      </c>
      <c r="I1366" s="4">
        <v>3714.26</v>
      </c>
      <c r="J1366" s="4">
        <v>3714.26</v>
      </c>
      <c r="K1366" s="4">
        <v>3714.26</v>
      </c>
      <c r="L1366" s="4">
        <v>0</v>
      </c>
      <c r="M1366" s="4">
        <v>-1214.26</v>
      </c>
    </row>
    <row r="1367" spans="1:13" x14ac:dyDescent="0.25">
      <c r="A1367" s="2">
        <v>4</v>
      </c>
      <c r="B1367" s="2">
        <v>92402</v>
      </c>
      <c r="C1367" s="2">
        <v>2120000</v>
      </c>
      <c r="D1367" s="2" t="str">
        <f t="shared" si="21"/>
        <v>4924022120000</v>
      </c>
      <c r="E1367" s="2" t="s">
        <v>191</v>
      </c>
      <c r="F1367" s="4">
        <v>2000</v>
      </c>
      <c r="G1367" s="4">
        <v>0</v>
      </c>
      <c r="H1367" s="4">
        <v>2000</v>
      </c>
      <c r="I1367" s="4">
        <v>995.43</v>
      </c>
      <c r="J1367" s="4">
        <v>995.43</v>
      </c>
      <c r="K1367" s="4">
        <v>995.43</v>
      </c>
      <c r="L1367" s="4">
        <v>0</v>
      </c>
      <c r="M1367" s="4">
        <v>1004.57</v>
      </c>
    </row>
    <row r="1368" spans="1:13" x14ac:dyDescent="0.25">
      <c r="A1368" s="2">
        <v>4</v>
      </c>
      <c r="B1368" s="2">
        <v>92402</v>
      </c>
      <c r="C1368" s="2">
        <v>2130001</v>
      </c>
      <c r="D1368" s="2" t="str">
        <f t="shared" si="21"/>
        <v>4924022130001</v>
      </c>
      <c r="E1368" s="2" t="s">
        <v>74</v>
      </c>
      <c r="F1368" s="4">
        <v>2000</v>
      </c>
      <c r="G1368" s="4">
        <v>0</v>
      </c>
      <c r="H1368" s="4">
        <v>2000</v>
      </c>
      <c r="I1368" s="4">
        <v>1624.91</v>
      </c>
      <c r="J1368" s="4">
        <v>1624.91</v>
      </c>
      <c r="K1368" s="4">
        <v>1624.91</v>
      </c>
      <c r="L1368" s="4">
        <v>0</v>
      </c>
      <c r="M1368" s="4">
        <v>375.09</v>
      </c>
    </row>
    <row r="1369" spans="1:13" x14ac:dyDescent="0.25">
      <c r="A1369" s="2">
        <v>4</v>
      </c>
      <c r="B1369" s="2">
        <v>92402</v>
      </c>
      <c r="C1369" s="2">
        <v>2210001</v>
      </c>
      <c r="D1369" s="2" t="str">
        <f t="shared" si="21"/>
        <v>4924022210001</v>
      </c>
      <c r="E1369" s="2" t="s">
        <v>192</v>
      </c>
      <c r="F1369" s="4">
        <v>7000</v>
      </c>
      <c r="G1369" s="4">
        <v>2052.4899999999998</v>
      </c>
      <c r="H1369" s="4">
        <v>9052.49</v>
      </c>
      <c r="I1369" s="4">
        <v>9744.11</v>
      </c>
      <c r="J1369" s="4">
        <v>8104.27</v>
      </c>
      <c r="K1369" s="4">
        <v>8104.27</v>
      </c>
      <c r="L1369" s="4">
        <v>0</v>
      </c>
      <c r="M1369" s="4">
        <v>948.22</v>
      </c>
    </row>
    <row r="1370" spans="1:13" x14ac:dyDescent="0.25">
      <c r="A1370" s="2">
        <v>4</v>
      </c>
      <c r="B1370" s="2">
        <v>92402</v>
      </c>
      <c r="C1370" s="2">
        <v>2210101</v>
      </c>
      <c r="D1370" s="2" t="str">
        <f t="shared" si="21"/>
        <v>4924022210101</v>
      </c>
      <c r="E1370" s="2" t="s">
        <v>193</v>
      </c>
      <c r="F1370" s="4">
        <v>1800</v>
      </c>
      <c r="G1370" s="4">
        <v>0</v>
      </c>
      <c r="H1370" s="4">
        <v>1800</v>
      </c>
      <c r="I1370" s="4">
        <v>1889.71</v>
      </c>
      <c r="J1370" s="4">
        <v>1889.71</v>
      </c>
      <c r="K1370" s="4">
        <v>1889.71</v>
      </c>
      <c r="L1370" s="4">
        <v>0</v>
      </c>
      <c r="M1370" s="4">
        <v>-89.71</v>
      </c>
    </row>
    <row r="1371" spans="1:13" x14ac:dyDescent="0.25">
      <c r="A1371" s="2">
        <v>4</v>
      </c>
      <c r="B1371" s="2">
        <v>92403</v>
      </c>
      <c r="C1371" s="2">
        <v>2100001</v>
      </c>
      <c r="D1371" s="2" t="str">
        <f t="shared" si="21"/>
        <v>4924032100001</v>
      </c>
      <c r="E1371" s="2" t="s">
        <v>130</v>
      </c>
      <c r="F1371" s="4">
        <v>2000</v>
      </c>
      <c r="G1371" s="4">
        <v>4000</v>
      </c>
      <c r="H1371" s="4">
        <v>6000</v>
      </c>
      <c r="I1371" s="4">
        <v>15154.04</v>
      </c>
      <c r="J1371" s="4">
        <v>15154.04</v>
      </c>
      <c r="K1371" s="4">
        <v>15154.04</v>
      </c>
      <c r="L1371" s="4">
        <v>0</v>
      </c>
      <c r="M1371" s="4">
        <v>-9154.0400000000009</v>
      </c>
    </row>
    <row r="1372" spans="1:13" x14ac:dyDescent="0.25">
      <c r="A1372" s="2">
        <v>4</v>
      </c>
      <c r="B1372" s="2">
        <v>92403</v>
      </c>
      <c r="C1372" s="2">
        <v>2120000</v>
      </c>
      <c r="D1372" s="2" t="str">
        <f t="shared" si="21"/>
        <v>4924032120000</v>
      </c>
      <c r="E1372" s="2" t="s">
        <v>191</v>
      </c>
      <c r="F1372" s="4">
        <v>3100</v>
      </c>
      <c r="G1372" s="4">
        <v>0</v>
      </c>
      <c r="H1372" s="4">
        <v>3100</v>
      </c>
      <c r="I1372" s="4">
        <v>3321.54</v>
      </c>
      <c r="J1372" s="4">
        <v>3321.54</v>
      </c>
      <c r="K1372" s="4">
        <v>3321.54</v>
      </c>
      <c r="L1372" s="4">
        <v>0</v>
      </c>
      <c r="M1372" s="4">
        <v>-221.54</v>
      </c>
    </row>
    <row r="1373" spans="1:13" x14ac:dyDescent="0.25">
      <c r="A1373" s="2">
        <v>4</v>
      </c>
      <c r="B1373" s="2">
        <v>92403</v>
      </c>
      <c r="C1373" s="2">
        <v>2130001</v>
      </c>
      <c r="D1373" s="2" t="str">
        <f t="shared" si="21"/>
        <v>4924032130001</v>
      </c>
      <c r="E1373" s="2" t="s">
        <v>74</v>
      </c>
      <c r="F1373" s="4">
        <v>2000</v>
      </c>
      <c r="G1373" s="4">
        <v>0</v>
      </c>
      <c r="H1373" s="4">
        <v>2000</v>
      </c>
      <c r="I1373" s="4">
        <v>512.94000000000005</v>
      </c>
      <c r="J1373" s="4">
        <v>512.94000000000005</v>
      </c>
      <c r="K1373" s="4">
        <v>512.94000000000005</v>
      </c>
      <c r="L1373" s="4">
        <v>0</v>
      </c>
      <c r="M1373" s="4">
        <v>1487.06</v>
      </c>
    </row>
    <row r="1374" spans="1:13" x14ac:dyDescent="0.25">
      <c r="A1374" s="2">
        <v>4</v>
      </c>
      <c r="B1374" s="2">
        <v>92403</v>
      </c>
      <c r="C1374" s="2">
        <v>2210001</v>
      </c>
      <c r="D1374" s="2" t="str">
        <f t="shared" si="21"/>
        <v>4924032210001</v>
      </c>
      <c r="E1374" s="2" t="s">
        <v>192</v>
      </c>
      <c r="F1374" s="4">
        <v>8000</v>
      </c>
      <c r="G1374" s="4">
        <v>12.58</v>
      </c>
      <c r="H1374" s="4">
        <v>8012.58</v>
      </c>
      <c r="I1374" s="4">
        <v>5278.79</v>
      </c>
      <c r="J1374" s="4">
        <v>5278.79</v>
      </c>
      <c r="K1374" s="4">
        <v>5278.79</v>
      </c>
      <c r="L1374" s="4">
        <v>0</v>
      </c>
      <c r="M1374" s="4">
        <v>2733.79</v>
      </c>
    </row>
    <row r="1375" spans="1:13" x14ac:dyDescent="0.25">
      <c r="A1375" s="2">
        <v>4</v>
      </c>
      <c r="B1375" s="2">
        <v>92403</v>
      </c>
      <c r="C1375" s="2">
        <v>2210101</v>
      </c>
      <c r="D1375" s="2" t="str">
        <f t="shared" si="21"/>
        <v>4924032210101</v>
      </c>
      <c r="E1375" s="2" t="s">
        <v>193</v>
      </c>
      <c r="F1375" s="4">
        <v>1000</v>
      </c>
      <c r="G1375" s="4">
        <v>0</v>
      </c>
      <c r="H1375" s="4">
        <v>1000</v>
      </c>
      <c r="I1375" s="4">
        <v>1058.3499999999999</v>
      </c>
      <c r="J1375" s="4">
        <v>1058.3499999999999</v>
      </c>
      <c r="K1375" s="4">
        <v>1058.3499999999999</v>
      </c>
      <c r="L1375" s="4">
        <v>0</v>
      </c>
      <c r="M1375" s="4">
        <v>-58.35</v>
      </c>
    </row>
    <row r="1376" spans="1:13" x14ac:dyDescent="0.25">
      <c r="A1376" s="2">
        <v>4</v>
      </c>
      <c r="B1376" s="2">
        <v>92403</v>
      </c>
      <c r="C1376" s="2">
        <v>2210301</v>
      </c>
      <c r="D1376" s="2" t="str">
        <f t="shared" si="21"/>
        <v>4924032210301</v>
      </c>
      <c r="E1376" s="2" t="s">
        <v>194</v>
      </c>
      <c r="F1376" s="4">
        <v>0</v>
      </c>
      <c r="G1376" s="4">
        <v>0</v>
      </c>
      <c r="H1376" s="4">
        <v>0</v>
      </c>
      <c r="I1376" s="4">
        <v>940</v>
      </c>
      <c r="J1376" s="4">
        <v>0</v>
      </c>
      <c r="K1376" s="4">
        <v>0</v>
      </c>
      <c r="L1376" s="4">
        <v>0</v>
      </c>
      <c r="M1376" s="4">
        <v>0</v>
      </c>
    </row>
    <row r="1377" spans="1:13" x14ac:dyDescent="0.25">
      <c r="A1377" s="2">
        <v>4</v>
      </c>
      <c r="B1377" s="2">
        <v>92404</v>
      </c>
      <c r="C1377" s="2">
        <v>2100001</v>
      </c>
      <c r="D1377" s="2" t="str">
        <f t="shared" si="21"/>
        <v>4924042100001</v>
      </c>
      <c r="E1377" s="2" t="s">
        <v>130</v>
      </c>
      <c r="F1377" s="4">
        <v>2000</v>
      </c>
      <c r="G1377" s="4">
        <v>0</v>
      </c>
      <c r="H1377" s="4">
        <v>2000</v>
      </c>
      <c r="I1377" s="4">
        <v>954.04</v>
      </c>
      <c r="J1377" s="4">
        <v>954.04</v>
      </c>
      <c r="K1377" s="4">
        <v>954.04</v>
      </c>
      <c r="L1377" s="4">
        <v>0</v>
      </c>
      <c r="M1377" s="4">
        <v>1045.96</v>
      </c>
    </row>
    <row r="1378" spans="1:13" x14ac:dyDescent="0.25">
      <c r="A1378" s="2">
        <v>4</v>
      </c>
      <c r="B1378" s="2">
        <v>92404</v>
      </c>
      <c r="C1378" s="2">
        <v>2120000</v>
      </c>
      <c r="D1378" s="2" t="str">
        <f t="shared" si="21"/>
        <v>4924042120000</v>
      </c>
      <c r="E1378" s="2" t="s">
        <v>191</v>
      </c>
      <c r="F1378" s="4">
        <v>2500</v>
      </c>
      <c r="G1378" s="4">
        <v>0</v>
      </c>
      <c r="H1378" s="4">
        <v>2500</v>
      </c>
      <c r="I1378" s="4">
        <v>1561.33</v>
      </c>
      <c r="J1378" s="4">
        <v>1561.33</v>
      </c>
      <c r="K1378" s="4">
        <v>1561.33</v>
      </c>
      <c r="L1378" s="4">
        <v>0</v>
      </c>
      <c r="M1378" s="4">
        <v>938.67</v>
      </c>
    </row>
    <row r="1379" spans="1:13" x14ac:dyDescent="0.25">
      <c r="A1379" s="2">
        <v>4</v>
      </c>
      <c r="B1379" s="2">
        <v>92404</v>
      </c>
      <c r="C1379" s="2">
        <v>2130001</v>
      </c>
      <c r="D1379" s="2" t="str">
        <f t="shared" si="21"/>
        <v>4924042130001</v>
      </c>
      <c r="E1379" s="2" t="s">
        <v>74</v>
      </c>
      <c r="F1379" s="4">
        <v>1000</v>
      </c>
      <c r="G1379" s="4">
        <v>3807.52</v>
      </c>
      <c r="H1379" s="4">
        <v>4807.5200000000004</v>
      </c>
      <c r="I1379" s="4">
        <v>5978.42</v>
      </c>
      <c r="J1379" s="4">
        <v>5978.42</v>
      </c>
      <c r="K1379" s="4">
        <v>5978.42</v>
      </c>
      <c r="L1379" s="4">
        <v>0</v>
      </c>
      <c r="M1379" s="4">
        <v>-1170.9000000000001</v>
      </c>
    </row>
    <row r="1380" spans="1:13" x14ac:dyDescent="0.25">
      <c r="A1380" s="2">
        <v>4</v>
      </c>
      <c r="B1380" s="2">
        <v>92404</v>
      </c>
      <c r="C1380" s="2">
        <v>2210001</v>
      </c>
      <c r="D1380" s="2" t="str">
        <f t="shared" si="21"/>
        <v>4924042210001</v>
      </c>
      <c r="E1380" s="2" t="s">
        <v>192</v>
      </c>
      <c r="F1380" s="4">
        <v>2500</v>
      </c>
      <c r="G1380" s="4">
        <v>2037.5</v>
      </c>
      <c r="H1380" s="4">
        <v>4537.5</v>
      </c>
      <c r="I1380" s="4">
        <v>4458.04</v>
      </c>
      <c r="J1380" s="4">
        <v>3758.21</v>
      </c>
      <c r="K1380" s="4">
        <v>3758.21</v>
      </c>
      <c r="L1380" s="4">
        <v>0</v>
      </c>
      <c r="M1380" s="4">
        <v>779.29</v>
      </c>
    </row>
    <row r="1381" spans="1:13" x14ac:dyDescent="0.25">
      <c r="A1381" s="2">
        <v>4</v>
      </c>
      <c r="B1381" s="2">
        <v>92404</v>
      </c>
      <c r="C1381" s="2">
        <v>2210101</v>
      </c>
      <c r="D1381" s="2" t="str">
        <f t="shared" si="21"/>
        <v>4924042210101</v>
      </c>
      <c r="E1381" s="2" t="s">
        <v>193</v>
      </c>
      <c r="F1381" s="4">
        <v>130</v>
      </c>
      <c r="G1381" s="4">
        <v>0</v>
      </c>
      <c r="H1381" s="4">
        <v>130</v>
      </c>
      <c r="I1381" s="4">
        <v>176.62</v>
      </c>
      <c r="J1381" s="4">
        <v>176.62</v>
      </c>
      <c r="K1381" s="4">
        <v>176.62</v>
      </c>
      <c r="L1381" s="4">
        <v>0</v>
      </c>
      <c r="M1381" s="4">
        <v>-46.62</v>
      </c>
    </row>
    <row r="1382" spans="1:13" x14ac:dyDescent="0.25">
      <c r="A1382" s="2">
        <v>4</v>
      </c>
      <c r="B1382" s="2">
        <v>92405</v>
      </c>
      <c r="C1382" s="2">
        <v>2100001</v>
      </c>
      <c r="D1382" s="2" t="str">
        <f t="shared" si="21"/>
        <v>4924052100001</v>
      </c>
      <c r="E1382" s="2" t="s">
        <v>130</v>
      </c>
      <c r="F1382" s="4">
        <v>3500</v>
      </c>
      <c r="G1382" s="4">
        <v>0</v>
      </c>
      <c r="H1382" s="4">
        <v>3500</v>
      </c>
      <c r="I1382" s="4">
        <v>589.47</v>
      </c>
      <c r="J1382" s="4">
        <v>589.47</v>
      </c>
      <c r="K1382" s="4">
        <v>589.47</v>
      </c>
      <c r="L1382" s="4">
        <v>0</v>
      </c>
      <c r="M1382" s="4">
        <v>2910.53</v>
      </c>
    </row>
    <row r="1383" spans="1:13" x14ac:dyDescent="0.25">
      <c r="A1383" s="2">
        <v>4</v>
      </c>
      <c r="B1383" s="2">
        <v>92405</v>
      </c>
      <c r="C1383" s="2">
        <v>2120000</v>
      </c>
      <c r="D1383" s="2" t="str">
        <f t="shared" si="21"/>
        <v>4924052120000</v>
      </c>
      <c r="E1383" s="2" t="s">
        <v>191</v>
      </c>
      <c r="F1383" s="4">
        <v>300</v>
      </c>
      <c r="G1383" s="4">
        <v>0</v>
      </c>
      <c r="H1383" s="4">
        <v>300</v>
      </c>
      <c r="I1383" s="4">
        <v>880.5</v>
      </c>
      <c r="J1383" s="4">
        <v>880.5</v>
      </c>
      <c r="K1383" s="4">
        <v>880.5</v>
      </c>
      <c r="L1383" s="4">
        <v>0</v>
      </c>
      <c r="M1383" s="4">
        <v>-580.5</v>
      </c>
    </row>
    <row r="1384" spans="1:13" x14ac:dyDescent="0.25">
      <c r="A1384" s="2">
        <v>4</v>
      </c>
      <c r="B1384" s="2">
        <v>92405</v>
      </c>
      <c r="C1384" s="2">
        <v>2130001</v>
      </c>
      <c r="D1384" s="2" t="str">
        <f t="shared" si="21"/>
        <v>4924052130001</v>
      </c>
      <c r="E1384" s="2" t="s">
        <v>74</v>
      </c>
      <c r="F1384" s="4">
        <v>200</v>
      </c>
      <c r="G1384" s="4">
        <v>0</v>
      </c>
      <c r="H1384" s="4">
        <v>200</v>
      </c>
      <c r="I1384" s="4">
        <v>592.9</v>
      </c>
      <c r="J1384" s="4">
        <v>592.9</v>
      </c>
      <c r="K1384" s="4">
        <v>592.9</v>
      </c>
      <c r="L1384" s="4">
        <v>0</v>
      </c>
      <c r="M1384" s="4">
        <v>-392.9</v>
      </c>
    </row>
    <row r="1385" spans="1:13" x14ac:dyDescent="0.25">
      <c r="A1385" s="2">
        <v>4</v>
      </c>
      <c r="B1385" s="2">
        <v>92405</v>
      </c>
      <c r="C1385" s="2">
        <v>2210001</v>
      </c>
      <c r="D1385" s="2" t="str">
        <f t="shared" si="21"/>
        <v>4924052210001</v>
      </c>
      <c r="E1385" s="2" t="s">
        <v>192</v>
      </c>
      <c r="F1385" s="4">
        <v>60</v>
      </c>
      <c r="G1385" s="4">
        <v>160</v>
      </c>
      <c r="H1385" s="4">
        <v>220</v>
      </c>
      <c r="I1385" s="4">
        <v>392.6</v>
      </c>
      <c r="J1385" s="4">
        <v>342.6</v>
      </c>
      <c r="K1385" s="4">
        <v>342.6</v>
      </c>
      <c r="L1385" s="4">
        <v>0</v>
      </c>
      <c r="M1385" s="4">
        <v>-122.6</v>
      </c>
    </row>
    <row r="1386" spans="1:13" x14ac:dyDescent="0.25">
      <c r="A1386" s="2">
        <v>4</v>
      </c>
      <c r="B1386" s="2">
        <v>92405</v>
      </c>
      <c r="C1386" s="2">
        <v>2210101</v>
      </c>
      <c r="D1386" s="2" t="str">
        <f t="shared" si="21"/>
        <v>4924052210101</v>
      </c>
      <c r="E1386" s="2" t="s">
        <v>193</v>
      </c>
      <c r="F1386" s="4">
        <v>450</v>
      </c>
      <c r="G1386" s="4">
        <v>0</v>
      </c>
      <c r="H1386" s="4">
        <v>450</v>
      </c>
      <c r="I1386" s="4">
        <v>560.01</v>
      </c>
      <c r="J1386" s="4">
        <v>560.01</v>
      </c>
      <c r="K1386" s="4">
        <v>560.01</v>
      </c>
      <c r="L1386" s="4">
        <v>0</v>
      </c>
      <c r="M1386" s="4">
        <v>-110.01</v>
      </c>
    </row>
    <row r="1387" spans="1:13" x14ac:dyDescent="0.25">
      <c r="A1387" s="2">
        <v>4</v>
      </c>
      <c r="B1387" s="2">
        <v>92406</v>
      </c>
      <c r="C1387" s="2">
        <v>2100001</v>
      </c>
      <c r="D1387" s="2" t="str">
        <f t="shared" si="21"/>
        <v>4924062100001</v>
      </c>
      <c r="E1387" s="2" t="s">
        <v>130</v>
      </c>
      <c r="F1387" s="4">
        <v>4500</v>
      </c>
      <c r="G1387" s="4">
        <v>0</v>
      </c>
      <c r="H1387" s="4">
        <v>4500</v>
      </c>
      <c r="I1387" s="4">
        <v>1318.48</v>
      </c>
      <c r="J1387" s="4">
        <v>1318.48</v>
      </c>
      <c r="K1387" s="4">
        <v>1318.48</v>
      </c>
      <c r="L1387" s="4">
        <v>0</v>
      </c>
      <c r="M1387" s="4">
        <v>3181.52</v>
      </c>
    </row>
    <row r="1388" spans="1:13" x14ac:dyDescent="0.25">
      <c r="A1388" s="2">
        <v>4</v>
      </c>
      <c r="B1388" s="2">
        <v>92406</v>
      </c>
      <c r="C1388" s="2">
        <v>2120000</v>
      </c>
      <c r="D1388" s="2" t="str">
        <f t="shared" si="21"/>
        <v>4924062120000</v>
      </c>
      <c r="E1388" s="2" t="s">
        <v>191</v>
      </c>
      <c r="F1388" s="4">
        <v>2500</v>
      </c>
      <c r="G1388" s="4">
        <v>0</v>
      </c>
      <c r="H1388" s="4">
        <v>2500</v>
      </c>
      <c r="I1388" s="4">
        <v>5390.42</v>
      </c>
      <c r="J1388" s="4">
        <v>5390.42</v>
      </c>
      <c r="K1388" s="4">
        <v>5390.42</v>
      </c>
      <c r="L1388" s="4">
        <v>0</v>
      </c>
      <c r="M1388" s="4">
        <v>-2890.42</v>
      </c>
    </row>
    <row r="1389" spans="1:13" x14ac:dyDescent="0.25">
      <c r="A1389" s="2">
        <v>4</v>
      </c>
      <c r="B1389" s="2">
        <v>92406</v>
      </c>
      <c r="C1389" s="2">
        <v>2130001</v>
      </c>
      <c r="D1389" s="2" t="str">
        <f t="shared" si="21"/>
        <v>4924062130001</v>
      </c>
      <c r="E1389" s="2" t="s">
        <v>74</v>
      </c>
      <c r="F1389" s="4">
        <v>2500</v>
      </c>
      <c r="G1389" s="4">
        <v>0</v>
      </c>
      <c r="H1389" s="4">
        <v>2500</v>
      </c>
      <c r="I1389" s="4">
        <v>619.04</v>
      </c>
      <c r="J1389" s="4">
        <v>619.04</v>
      </c>
      <c r="K1389" s="4">
        <v>619.04</v>
      </c>
      <c r="L1389" s="4">
        <v>0</v>
      </c>
      <c r="M1389" s="4">
        <v>1880.96</v>
      </c>
    </row>
    <row r="1390" spans="1:13" x14ac:dyDescent="0.25">
      <c r="A1390" s="2">
        <v>4</v>
      </c>
      <c r="B1390" s="2">
        <v>92406</v>
      </c>
      <c r="C1390" s="2">
        <v>2210001</v>
      </c>
      <c r="D1390" s="2" t="str">
        <f t="shared" si="21"/>
        <v>4924062210001</v>
      </c>
      <c r="E1390" s="2" t="s">
        <v>192</v>
      </c>
      <c r="F1390" s="4">
        <v>2000</v>
      </c>
      <c r="G1390" s="4">
        <v>2044.3</v>
      </c>
      <c r="H1390" s="4">
        <v>4044.3</v>
      </c>
      <c r="I1390" s="4">
        <v>3368.3</v>
      </c>
      <c r="J1390" s="4">
        <v>1785.6</v>
      </c>
      <c r="K1390" s="4">
        <v>1785.6</v>
      </c>
      <c r="L1390" s="4">
        <v>0</v>
      </c>
      <c r="M1390" s="4">
        <v>2258.6999999999998</v>
      </c>
    </row>
    <row r="1391" spans="1:13" x14ac:dyDescent="0.25">
      <c r="A1391" s="2">
        <v>4</v>
      </c>
      <c r="B1391" s="2">
        <v>92406</v>
      </c>
      <c r="C1391" s="2">
        <v>2210101</v>
      </c>
      <c r="D1391" s="2" t="str">
        <f t="shared" si="21"/>
        <v>4924062210101</v>
      </c>
      <c r="E1391" s="2" t="s">
        <v>193</v>
      </c>
      <c r="F1391" s="4">
        <v>350</v>
      </c>
      <c r="G1391" s="4">
        <v>0</v>
      </c>
      <c r="H1391" s="4">
        <v>350</v>
      </c>
      <c r="I1391" s="4">
        <v>211.63</v>
      </c>
      <c r="J1391" s="4">
        <v>211.63</v>
      </c>
      <c r="K1391" s="4">
        <v>211.63</v>
      </c>
      <c r="L1391" s="4">
        <v>0</v>
      </c>
      <c r="M1391" s="4">
        <v>138.37</v>
      </c>
    </row>
    <row r="1392" spans="1:13" x14ac:dyDescent="0.25">
      <c r="A1392" s="2">
        <v>5</v>
      </c>
      <c r="B1392" s="2">
        <v>33000</v>
      </c>
      <c r="C1392" s="2">
        <v>2030001</v>
      </c>
      <c r="D1392" s="2" t="str">
        <f t="shared" si="21"/>
        <v>5330002030001</v>
      </c>
      <c r="E1392" s="2" t="s">
        <v>149</v>
      </c>
      <c r="F1392" s="4">
        <v>17000</v>
      </c>
      <c r="G1392" s="4">
        <v>1047.22</v>
      </c>
      <c r="H1392" s="4">
        <v>18047.22</v>
      </c>
      <c r="I1392" s="4">
        <v>33776.25</v>
      </c>
      <c r="J1392" s="4">
        <v>32610.799999999999</v>
      </c>
      <c r="K1392" s="4">
        <v>32610.799999999999</v>
      </c>
      <c r="L1392" s="4">
        <v>0</v>
      </c>
      <c r="M1392" s="4">
        <v>-14563.58</v>
      </c>
    </row>
    <row r="1393" spans="1:13" x14ac:dyDescent="0.25">
      <c r="A1393" s="2">
        <v>5</v>
      </c>
      <c r="B1393" s="2">
        <v>33000</v>
      </c>
      <c r="C1393" s="2">
        <v>2200001</v>
      </c>
      <c r="D1393" s="2" t="str">
        <f t="shared" si="21"/>
        <v>5330002200001</v>
      </c>
      <c r="E1393" s="2" t="s">
        <v>37</v>
      </c>
      <c r="F1393" s="4">
        <v>750</v>
      </c>
      <c r="G1393" s="4">
        <v>0</v>
      </c>
      <c r="H1393" s="4">
        <v>750</v>
      </c>
      <c r="I1393" s="4">
        <v>979.29</v>
      </c>
      <c r="J1393" s="4">
        <v>839.56</v>
      </c>
      <c r="K1393" s="4">
        <v>839.56</v>
      </c>
      <c r="L1393" s="4">
        <v>0</v>
      </c>
      <c r="M1393" s="4">
        <v>-89.56</v>
      </c>
    </row>
    <row r="1394" spans="1:13" x14ac:dyDescent="0.25">
      <c r="A1394" s="2">
        <v>5</v>
      </c>
      <c r="B1394" s="2">
        <v>33000</v>
      </c>
      <c r="C1394" s="2">
        <v>2210501</v>
      </c>
      <c r="D1394" s="2" t="str">
        <f t="shared" si="21"/>
        <v>5330002210501</v>
      </c>
      <c r="E1394" s="2" t="s">
        <v>123</v>
      </c>
      <c r="F1394" s="4">
        <v>0</v>
      </c>
      <c r="G1394" s="4">
        <v>0</v>
      </c>
      <c r="H1394" s="4">
        <v>0</v>
      </c>
      <c r="I1394" s="4">
        <v>138.43</v>
      </c>
      <c r="J1394" s="4">
        <v>138.43</v>
      </c>
      <c r="K1394" s="4">
        <v>138.43</v>
      </c>
      <c r="L1394" s="4">
        <v>0</v>
      </c>
      <c r="M1394" s="4">
        <v>-138.43</v>
      </c>
    </row>
    <row r="1395" spans="1:13" x14ac:dyDescent="0.25">
      <c r="A1395" s="2">
        <v>5</v>
      </c>
      <c r="B1395" s="2">
        <v>33000</v>
      </c>
      <c r="C1395" s="2">
        <v>2211001</v>
      </c>
      <c r="D1395" s="2" t="str">
        <f t="shared" si="21"/>
        <v>5330002211001</v>
      </c>
      <c r="E1395" s="2" t="s">
        <v>76</v>
      </c>
      <c r="F1395" s="4">
        <v>100</v>
      </c>
      <c r="G1395" s="4">
        <v>0</v>
      </c>
      <c r="H1395" s="4">
        <v>100</v>
      </c>
      <c r="I1395" s="4">
        <v>99.94</v>
      </c>
      <c r="J1395" s="4">
        <v>99.94</v>
      </c>
      <c r="K1395" s="4">
        <v>99.94</v>
      </c>
      <c r="L1395" s="4">
        <v>0</v>
      </c>
      <c r="M1395" s="4">
        <v>0.06</v>
      </c>
    </row>
    <row r="1396" spans="1:13" x14ac:dyDescent="0.25">
      <c r="A1396" s="2">
        <v>5</v>
      </c>
      <c r="B1396" s="2">
        <v>33000</v>
      </c>
      <c r="C1396" s="2">
        <v>2219905</v>
      </c>
      <c r="D1396" s="2" t="str">
        <f t="shared" si="21"/>
        <v>5330002219905</v>
      </c>
      <c r="E1396" s="2" t="s">
        <v>77</v>
      </c>
      <c r="F1396" s="4">
        <v>100</v>
      </c>
      <c r="G1396" s="4">
        <v>0</v>
      </c>
      <c r="H1396" s="4">
        <v>100</v>
      </c>
      <c r="I1396" s="4">
        <v>0</v>
      </c>
      <c r="J1396" s="4">
        <v>0</v>
      </c>
      <c r="K1396" s="4">
        <v>0</v>
      </c>
      <c r="L1396" s="4">
        <v>0</v>
      </c>
      <c r="M1396" s="4">
        <v>100</v>
      </c>
    </row>
    <row r="1397" spans="1:13" x14ac:dyDescent="0.25">
      <c r="A1397" s="2">
        <v>5</v>
      </c>
      <c r="B1397" s="2">
        <v>33000</v>
      </c>
      <c r="C1397" s="2">
        <v>2220301</v>
      </c>
      <c r="D1397" s="2" t="str">
        <f t="shared" si="21"/>
        <v>5330002220301</v>
      </c>
      <c r="E1397" s="2" t="s">
        <v>78</v>
      </c>
      <c r="F1397" s="4">
        <v>641</v>
      </c>
      <c r="G1397" s="4">
        <v>0</v>
      </c>
      <c r="H1397" s="4">
        <v>641</v>
      </c>
      <c r="I1397" s="4">
        <v>598.95000000000005</v>
      </c>
      <c r="J1397" s="4">
        <v>598.95000000000005</v>
      </c>
      <c r="K1397" s="4">
        <v>598.95000000000005</v>
      </c>
      <c r="L1397" s="4">
        <v>0</v>
      </c>
      <c r="M1397" s="4">
        <v>42.05</v>
      </c>
    </row>
    <row r="1398" spans="1:13" x14ac:dyDescent="0.25">
      <c r="A1398" s="2">
        <v>5</v>
      </c>
      <c r="B1398" s="2">
        <v>33000</v>
      </c>
      <c r="C1398" s="2">
        <v>2230001</v>
      </c>
      <c r="D1398" s="2" t="str">
        <f t="shared" si="21"/>
        <v>5330002230001</v>
      </c>
      <c r="E1398" s="2" t="s">
        <v>60</v>
      </c>
      <c r="F1398" s="4">
        <v>500</v>
      </c>
      <c r="G1398" s="4">
        <v>0</v>
      </c>
      <c r="H1398" s="4">
        <v>500</v>
      </c>
      <c r="I1398" s="4">
        <v>346.67</v>
      </c>
      <c r="J1398" s="4">
        <v>346.67</v>
      </c>
      <c r="K1398" s="4">
        <v>346.67</v>
      </c>
      <c r="L1398" s="4">
        <v>0</v>
      </c>
      <c r="M1398" s="4">
        <v>153.33000000000001</v>
      </c>
    </row>
    <row r="1399" spans="1:13" x14ac:dyDescent="0.25">
      <c r="A1399" s="2">
        <v>5</v>
      </c>
      <c r="B1399" s="2">
        <v>33000</v>
      </c>
      <c r="C1399" s="2">
        <v>2240001</v>
      </c>
      <c r="D1399" s="2" t="str">
        <f t="shared" si="21"/>
        <v>5330002240001</v>
      </c>
      <c r="E1399" s="2" t="s">
        <v>96</v>
      </c>
      <c r="F1399" s="4">
        <v>200</v>
      </c>
      <c r="G1399" s="4">
        <v>0</v>
      </c>
      <c r="H1399" s="4">
        <v>200</v>
      </c>
      <c r="I1399" s="4">
        <v>1390.47</v>
      </c>
      <c r="J1399" s="4">
        <v>1390.47</v>
      </c>
      <c r="K1399" s="4">
        <v>1390.47</v>
      </c>
      <c r="L1399" s="4">
        <v>0</v>
      </c>
      <c r="M1399" s="4">
        <v>-1190.47</v>
      </c>
    </row>
    <row r="1400" spans="1:13" x14ac:dyDescent="0.25">
      <c r="A1400" s="2">
        <v>5</v>
      </c>
      <c r="B1400" s="2">
        <v>33000</v>
      </c>
      <c r="C1400" s="2">
        <v>2260101</v>
      </c>
      <c r="D1400" s="2" t="str">
        <f t="shared" si="21"/>
        <v>5330002260101</v>
      </c>
      <c r="E1400" s="2" t="s">
        <v>61</v>
      </c>
      <c r="F1400" s="4">
        <v>1000</v>
      </c>
      <c r="G1400" s="4">
        <v>0</v>
      </c>
      <c r="H1400" s="4">
        <v>1000</v>
      </c>
      <c r="I1400" s="4">
        <v>1816.33</v>
      </c>
      <c r="J1400" s="4">
        <v>1816.33</v>
      </c>
      <c r="K1400" s="4">
        <v>1816.33</v>
      </c>
      <c r="L1400" s="4">
        <v>0</v>
      </c>
      <c r="M1400" s="4">
        <v>-816.33</v>
      </c>
    </row>
    <row r="1401" spans="1:13" x14ac:dyDescent="0.25">
      <c r="A1401" s="2">
        <v>5</v>
      </c>
      <c r="B1401" s="2">
        <v>33000</v>
      </c>
      <c r="C1401" s="2">
        <v>2260201</v>
      </c>
      <c r="D1401" s="2" t="str">
        <f t="shared" si="21"/>
        <v>5330002260201</v>
      </c>
      <c r="E1401" s="2" t="s">
        <v>62</v>
      </c>
      <c r="F1401" s="4">
        <v>16000</v>
      </c>
      <c r="G1401" s="4">
        <v>0</v>
      </c>
      <c r="H1401" s="4">
        <v>16000</v>
      </c>
      <c r="I1401" s="4">
        <v>17306.73</v>
      </c>
      <c r="J1401" s="4">
        <v>17375.29</v>
      </c>
      <c r="K1401" s="4">
        <v>17375.29</v>
      </c>
      <c r="L1401" s="4">
        <v>0</v>
      </c>
      <c r="M1401" s="4">
        <v>-1375.29</v>
      </c>
    </row>
    <row r="1402" spans="1:13" x14ac:dyDescent="0.25">
      <c r="A1402" s="2">
        <v>5</v>
      </c>
      <c r="B1402" s="2">
        <v>33000</v>
      </c>
      <c r="C1402" s="2">
        <v>2260900</v>
      </c>
      <c r="D1402" s="2" t="str">
        <f t="shared" si="21"/>
        <v>5330002260900</v>
      </c>
      <c r="E1402" s="2" t="s">
        <v>229</v>
      </c>
      <c r="F1402" s="4">
        <v>8000</v>
      </c>
      <c r="G1402" s="4">
        <v>0</v>
      </c>
      <c r="H1402" s="4">
        <v>8000</v>
      </c>
      <c r="I1402" s="4">
        <v>4467.95</v>
      </c>
      <c r="J1402" s="4">
        <v>4467.95</v>
      </c>
      <c r="K1402" s="4">
        <v>4467.95</v>
      </c>
      <c r="L1402" s="4">
        <v>0</v>
      </c>
      <c r="M1402" s="4">
        <v>3532.05</v>
      </c>
    </row>
    <row r="1403" spans="1:13" x14ac:dyDescent="0.25">
      <c r="A1403" s="2">
        <v>5</v>
      </c>
      <c r="B1403" s="2">
        <v>33000</v>
      </c>
      <c r="C1403" s="2">
        <v>2260901</v>
      </c>
      <c r="D1403" s="2" t="str">
        <f t="shared" si="21"/>
        <v>5330002260901</v>
      </c>
      <c r="E1403" s="2" t="s">
        <v>230</v>
      </c>
      <c r="F1403" s="4">
        <v>18000</v>
      </c>
      <c r="G1403" s="4">
        <v>0</v>
      </c>
      <c r="H1403" s="4">
        <v>18000</v>
      </c>
      <c r="I1403" s="4">
        <v>11188.24</v>
      </c>
      <c r="J1403" s="4">
        <v>11188.24</v>
      </c>
      <c r="K1403" s="4">
        <v>11188.24</v>
      </c>
      <c r="L1403" s="4">
        <v>0</v>
      </c>
      <c r="M1403" s="4">
        <v>6811.76</v>
      </c>
    </row>
    <row r="1404" spans="1:13" x14ac:dyDescent="0.25">
      <c r="A1404" s="2">
        <v>5</v>
      </c>
      <c r="B1404" s="2">
        <v>33000</v>
      </c>
      <c r="C1404" s="2">
        <v>2260904</v>
      </c>
      <c r="D1404" s="2" t="str">
        <f t="shared" si="21"/>
        <v>5330002260904</v>
      </c>
      <c r="E1404" s="2" t="s">
        <v>231</v>
      </c>
      <c r="F1404" s="4">
        <v>600</v>
      </c>
      <c r="G1404" s="4">
        <v>0</v>
      </c>
      <c r="H1404" s="4">
        <v>600</v>
      </c>
      <c r="I1404" s="4">
        <v>0</v>
      </c>
      <c r="J1404" s="4">
        <v>0</v>
      </c>
      <c r="K1404" s="4">
        <v>0</v>
      </c>
      <c r="L1404" s="4">
        <v>0</v>
      </c>
      <c r="M1404" s="4">
        <v>600</v>
      </c>
    </row>
    <row r="1405" spans="1:13" x14ac:dyDescent="0.25">
      <c r="A1405" s="2">
        <v>5</v>
      </c>
      <c r="B1405" s="2">
        <v>33000</v>
      </c>
      <c r="C1405" s="2">
        <v>2260907</v>
      </c>
      <c r="D1405" s="2" t="str">
        <f t="shared" si="21"/>
        <v>5330002260907</v>
      </c>
      <c r="E1405" s="2" t="s">
        <v>232</v>
      </c>
      <c r="F1405" s="4">
        <v>3000</v>
      </c>
      <c r="G1405" s="4">
        <v>0</v>
      </c>
      <c r="H1405" s="4">
        <v>3000</v>
      </c>
      <c r="I1405" s="4">
        <v>0</v>
      </c>
      <c r="J1405" s="4">
        <v>0</v>
      </c>
      <c r="K1405" s="4">
        <v>0</v>
      </c>
      <c r="L1405" s="4">
        <v>0</v>
      </c>
      <c r="M1405" s="4">
        <v>3000</v>
      </c>
    </row>
    <row r="1406" spans="1:13" x14ac:dyDescent="0.25">
      <c r="A1406" s="2">
        <v>5</v>
      </c>
      <c r="B1406" s="2">
        <v>33000</v>
      </c>
      <c r="C1406" s="2">
        <v>2260910</v>
      </c>
      <c r="D1406" s="2" t="str">
        <f t="shared" si="21"/>
        <v>5330002260910</v>
      </c>
      <c r="E1406" s="2" t="s">
        <v>233</v>
      </c>
      <c r="F1406" s="4">
        <v>3000</v>
      </c>
      <c r="G1406" s="4">
        <v>0</v>
      </c>
      <c r="H1406" s="4">
        <v>3000</v>
      </c>
      <c r="I1406" s="4">
        <v>4894.99</v>
      </c>
      <c r="J1406" s="4">
        <v>4894.99</v>
      </c>
      <c r="K1406" s="4">
        <v>4894.99</v>
      </c>
      <c r="L1406" s="4">
        <v>0</v>
      </c>
      <c r="M1406" s="4">
        <v>-1894.99</v>
      </c>
    </row>
    <row r="1407" spans="1:13" x14ac:dyDescent="0.25">
      <c r="A1407" s="2">
        <v>5</v>
      </c>
      <c r="B1407" s="2">
        <v>33000</v>
      </c>
      <c r="C1407" s="2">
        <v>2260911</v>
      </c>
      <c r="D1407" s="2" t="str">
        <f t="shared" si="21"/>
        <v>5330002260911</v>
      </c>
      <c r="E1407" s="2" t="s">
        <v>234</v>
      </c>
      <c r="F1407" s="4">
        <v>21000</v>
      </c>
      <c r="G1407" s="4">
        <v>10500</v>
      </c>
      <c r="H1407" s="4">
        <v>31500</v>
      </c>
      <c r="I1407" s="4">
        <v>29681.14</v>
      </c>
      <c r="J1407" s="4">
        <v>29681.14</v>
      </c>
      <c r="K1407" s="4">
        <v>29681.14</v>
      </c>
      <c r="L1407" s="4">
        <v>0</v>
      </c>
      <c r="M1407" s="4">
        <v>1818.86</v>
      </c>
    </row>
    <row r="1408" spans="1:13" x14ac:dyDescent="0.25">
      <c r="A1408" s="2">
        <v>5</v>
      </c>
      <c r="B1408" s="2">
        <v>33000</v>
      </c>
      <c r="C1408" s="2">
        <v>2260912</v>
      </c>
      <c r="D1408" s="2" t="str">
        <f t="shared" si="21"/>
        <v>5330002260912</v>
      </c>
      <c r="E1408" s="2" t="s">
        <v>235</v>
      </c>
      <c r="F1408" s="4">
        <v>3000</v>
      </c>
      <c r="G1408" s="4">
        <v>0</v>
      </c>
      <c r="H1408" s="4">
        <v>3000</v>
      </c>
      <c r="I1408" s="4">
        <v>2000</v>
      </c>
      <c r="J1408" s="4">
        <v>2000</v>
      </c>
      <c r="K1408" s="4">
        <v>2000</v>
      </c>
      <c r="L1408" s="4">
        <v>0</v>
      </c>
      <c r="M1408" s="4">
        <v>1000</v>
      </c>
    </row>
    <row r="1409" spans="1:13" x14ac:dyDescent="0.25">
      <c r="A1409" s="2">
        <v>5</v>
      </c>
      <c r="B1409" s="2">
        <v>33000</v>
      </c>
      <c r="C1409" s="2">
        <v>2269908</v>
      </c>
      <c r="D1409" s="2" t="str">
        <f t="shared" si="21"/>
        <v>5330002269908</v>
      </c>
      <c r="E1409" s="2" t="s">
        <v>236</v>
      </c>
      <c r="F1409" s="4">
        <v>1800</v>
      </c>
      <c r="G1409" s="4">
        <v>0</v>
      </c>
      <c r="H1409" s="4">
        <v>1800</v>
      </c>
      <c r="I1409" s="4">
        <v>1233.8499999999999</v>
      </c>
      <c r="J1409" s="4">
        <v>1233.8499999999999</v>
      </c>
      <c r="K1409" s="4">
        <v>1233.8499999999999</v>
      </c>
      <c r="L1409" s="4">
        <v>0</v>
      </c>
      <c r="M1409" s="4">
        <v>566.15</v>
      </c>
    </row>
    <row r="1410" spans="1:13" x14ac:dyDescent="0.25">
      <c r="A1410" s="2">
        <v>5</v>
      </c>
      <c r="B1410" s="2">
        <v>33000</v>
      </c>
      <c r="C1410" s="2">
        <v>2269921</v>
      </c>
      <c r="D1410" s="2" t="str">
        <f t="shared" si="21"/>
        <v>5330002269921</v>
      </c>
      <c r="E1410" s="2" t="s">
        <v>237</v>
      </c>
      <c r="F1410" s="4">
        <v>2000</v>
      </c>
      <c r="G1410" s="4">
        <v>681</v>
      </c>
      <c r="H1410" s="4">
        <v>2681</v>
      </c>
      <c r="I1410" s="4">
        <v>508.2</v>
      </c>
      <c r="J1410" s="4">
        <v>508.2</v>
      </c>
      <c r="K1410" s="4">
        <v>508.2</v>
      </c>
      <c r="L1410" s="4">
        <v>0</v>
      </c>
      <c r="M1410" s="4">
        <v>2172.8000000000002</v>
      </c>
    </row>
    <row r="1411" spans="1:13" x14ac:dyDescent="0.25">
      <c r="A1411" s="2">
        <v>5</v>
      </c>
      <c r="B1411" s="2">
        <v>33000</v>
      </c>
      <c r="C1411" s="2">
        <v>2269928</v>
      </c>
      <c r="D1411" s="2" t="str">
        <f t="shared" ref="D1411:D1474" si="22">_xlfn.CONCAT(A1411,B1411,C1411)</f>
        <v>5330002269928</v>
      </c>
      <c r="E1411" s="2" t="s">
        <v>238</v>
      </c>
      <c r="F1411" s="4">
        <v>500</v>
      </c>
      <c r="G1411" s="4">
        <v>0</v>
      </c>
      <c r="H1411" s="4">
        <v>500</v>
      </c>
      <c r="I1411" s="4">
        <v>484</v>
      </c>
      <c r="J1411" s="4">
        <v>484</v>
      </c>
      <c r="K1411" s="4">
        <v>484</v>
      </c>
      <c r="L1411" s="4">
        <v>0</v>
      </c>
      <c r="M1411" s="4">
        <v>16</v>
      </c>
    </row>
    <row r="1412" spans="1:13" x14ac:dyDescent="0.25">
      <c r="A1412" s="2">
        <v>5</v>
      </c>
      <c r="B1412" s="2">
        <v>33000</v>
      </c>
      <c r="C1412" s="2">
        <v>2269936</v>
      </c>
      <c r="D1412" s="2" t="str">
        <f t="shared" si="22"/>
        <v>5330002269936</v>
      </c>
      <c r="E1412" s="2" t="s">
        <v>239</v>
      </c>
      <c r="F1412" s="4">
        <v>5000</v>
      </c>
      <c r="G1412" s="4">
        <v>0</v>
      </c>
      <c r="H1412" s="4">
        <v>5000</v>
      </c>
      <c r="I1412" s="4">
        <v>4105.68</v>
      </c>
      <c r="J1412" s="4">
        <v>3973.68</v>
      </c>
      <c r="K1412" s="4">
        <v>3973.68</v>
      </c>
      <c r="L1412" s="4">
        <v>0</v>
      </c>
      <c r="M1412" s="4">
        <v>1026.32</v>
      </c>
    </row>
    <row r="1413" spans="1:13" x14ac:dyDescent="0.25">
      <c r="A1413" s="2">
        <v>5</v>
      </c>
      <c r="B1413" s="2">
        <v>33000</v>
      </c>
      <c r="C1413" s="2">
        <v>2269941</v>
      </c>
      <c r="D1413" s="2" t="str">
        <f t="shared" si="22"/>
        <v>5330002269941</v>
      </c>
      <c r="E1413" s="2" t="s">
        <v>240</v>
      </c>
      <c r="F1413" s="4">
        <v>11800</v>
      </c>
      <c r="G1413" s="4">
        <v>0</v>
      </c>
      <c r="H1413" s="4">
        <v>11800</v>
      </c>
      <c r="I1413" s="4">
        <v>7089.5</v>
      </c>
      <c r="J1413" s="4">
        <v>7089.5</v>
      </c>
      <c r="K1413" s="4">
        <v>7089.5</v>
      </c>
      <c r="L1413" s="4">
        <v>0</v>
      </c>
      <c r="M1413" s="4">
        <v>4710.5</v>
      </c>
    </row>
    <row r="1414" spans="1:13" x14ac:dyDescent="0.25">
      <c r="A1414" s="2">
        <v>5</v>
      </c>
      <c r="B1414" s="2">
        <v>33000</v>
      </c>
      <c r="C1414" s="2">
        <v>2279900</v>
      </c>
      <c r="D1414" s="2" t="str">
        <f t="shared" si="22"/>
        <v>5330002279900</v>
      </c>
      <c r="E1414" s="2" t="s">
        <v>241</v>
      </c>
      <c r="F1414" s="4">
        <v>6000</v>
      </c>
      <c r="G1414" s="4">
        <v>0</v>
      </c>
      <c r="H1414" s="4">
        <v>6000</v>
      </c>
      <c r="I1414" s="4">
        <v>3060.8</v>
      </c>
      <c r="J1414" s="4">
        <v>3060.8</v>
      </c>
      <c r="K1414" s="4">
        <v>3060.8</v>
      </c>
      <c r="L1414" s="4">
        <v>0</v>
      </c>
      <c r="M1414" s="4">
        <v>2939.2</v>
      </c>
    </row>
    <row r="1415" spans="1:13" x14ac:dyDescent="0.25">
      <c r="A1415" s="2">
        <v>5</v>
      </c>
      <c r="B1415" s="2">
        <v>33000</v>
      </c>
      <c r="C1415" s="2">
        <v>2279928</v>
      </c>
      <c r="D1415" s="2" t="str">
        <f t="shared" si="22"/>
        <v>5330002279928</v>
      </c>
      <c r="E1415" s="2" t="s">
        <v>242</v>
      </c>
      <c r="F1415" s="4">
        <v>13500</v>
      </c>
      <c r="G1415" s="4">
        <v>0</v>
      </c>
      <c r="H1415" s="4">
        <v>13500</v>
      </c>
      <c r="I1415" s="4">
        <v>13500</v>
      </c>
      <c r="J1415" s="4">
        <v>11637.6</v>
      </c>
      <c r="K1415" s="4">
        <v>11637.6</v>
      </c>
      <c r="L1415" s="4">
        <v>0</v>
      </c>
      <c r="M1415" s="4">
        <v>1862.4</v>
      </c>
    </row>
    <row r="1416" spans="1:13" x14ac:dyDescent="0.25">
      <c r="A1416" s="2">
        <v>5</v>
      </c>
      <c r="B1416" s="2">
        <v>33000</v>
      </c>
      <c r="C1416" s="2">
        <v>2279929</v>
      </c>
      <c r="D1416" s="2" t="str">
        <f t="shared" si="22"/>
        <v>5330002279929</v>
      </c>
      <c r="E1416" s="2" t="s">
        <v>243</v>
      </c>
      <c r="F1416" s="4">
        <v>3500</v>
      </c>
      <c r="G1416" s="4">
        <v>0</v>
      </c>
      <c r="H1416" s="4">
        <v>3500</v>
      </c>
      <c r="I1416" s="4">
        <v>4145.8900000000003</v>
      </c>
      <c r="J1416" s="4">
        <v>4145.8900000000003</v>
      </c>
      <c r="K1416" s="4">
        <v>4145.8900000000003</v>
      </c>
      <c r="L1416" s="4">
        <v>0</v>
      </c>
      <c r="M1416" s="4">
        <v>-645.89</v>
      </c>
    </row>
    <row r="1417" spans="1:13" x14ac:dyDescent="0.25">
      <c r="A1417" s="2">
        <v>5</v>
      </c>
      <c r="B1417" s="2">
        <v>33000</v>
      </c>
      <c r="C1417" s="2">
        <v>2279948</v>
      </c>
      <c r="D1417" s="2" t="str">
        <f t="shared" si="22"/>
        <v>5330002279948</v>
      </c>
      <c r="E1417" s="2" t="s">
        <v>244</v>
      </c>
      <c r="F1417" s="4">
        <v>3000</v>
      </c>
      <c r="G1417" s="4">
        <v>0</v>
      </c>
      <c r="H1417" s="4">
        <v>3000</v>
      </c>
      <c r="I1417" s="4">
        <v>3544.59</v>
      </c>
      <c r="J1417" s="4">
        <v>0</v>
      </c>
      <c r="K1417" s="4">
        <v>0</v>
      </c>
      <c r="L1417" s="4">
        <v>0</v>
      </c>
      <c r="M1417" s="4">
        <v>3000</v>
      </c>
    </row>
    <row r="1418" spans="1:13" x14ac:dyDescent="0.25">
      <c r="A1418" s="2">
        <v>5</v>
      </c>
      <c r="B1418" s="2">
        <v>33000</v>
      </c>
      <c r="C1418" s="2">
        <v>2302000</v>
      </c>
      <c r="D1418" s="2" t="str">
        <f t="shared" si="22"/>
        <v>5330002302000</v>
      </c>
      <c r="E1418" s="2" t="s">
        <v>72</v>
      </c>
      <c r="F1418" s="4">
        <v>300</v>
      </c>
      <c r="G1418" s="4">
        <v>0</v>
      </c>
      <c r="H1418" s="4">
        <v>300</v>
      </c>
      <c r="I1418" s="4">
        <v>893.69</v>
      </c>
      <c r="J1418" s="4">
        <v>893.69</v>
      </c>
      <c r="K1418" s="4">
        <v>893.69</v>
      </c>
      <c r="L1418" s="4">
        <v>0</v>
      </c>
      <c r="M1418" s="4">
        <v>-593.69000000000005</v>
      </c>
    </row>
    <row r="1419" spans="1:13" x14ac:dyDescent="0.25">
      <c r="A1419" s="2">
        <v>5</v>
      </c>
      <c r="B1419" s="2">
        <v>33000</v>
      </c>
      <c r="C1419" s="2">
        <v>2312000</v>
      </c>
      <c r="D1419" s="2" t="str">
        <f t="shared" si="22"/>
        <v>5330002312000</v>
      </c>
      <c r="E1419" s="2" t="s">
        <v>73</v>
      </c>
      <c r="F1419" s="4">
        <v>1000</v>
      </c>
      <c r="G1419" s="4">
        <v>0</v>
      </c>
      <c r="H1419" s="4">
        <v>1000</v>
      </c>
      <c r="I1419" s="4">
        <v>1865.91</v>
      </c>
      <c r="J1419" s="4">
        <v>1865.91</v>
      </c>
      <c r="K1419" s="4">
        <v>1865.91</v>
      </c>
      <c r="L1419" s="4">
        <v>0</v>
      </c>
      <c r="M1419" s="4">
        <v>-865.91</v>
      </c>
    </row>
    <row r="1420" spans="1:13" x14ac:dyDescent="0.25">
      <c r="A1420" s="2">
        <v>5</v>
      </c>
      <c r="B1420" s="2">
        <v>33000</v>
      </c>
      <c r="C1420" s="2">
        <v>2400000</v>
      </c>
      <c r="D1420" s="2" t="str">
        <f t="shared" si="22"/>
        <v>5330002400000</v>
      </c>
      <c r="E1420" s="2" t="s">
        <v>84</v>
      </c>
      <c r="F1420" s="4">
        <v>7500</v>
      </c>
      <c r="G1420" s="4">
        <v>0</v>
      </c>
      <c r="H1420" s="4">
        <v>7500</v>
      </c>
      <c r="I1420" s="4">
        <v>3890.55</v>
      </c>
      <c r="J1420" s="4">
        <v>2258</v>
      </c>
      <c r="K1420" s="4">
        <v>2258</v>
      </c>
      <c r="L1420" s="4">
        <v>0</v>
      </c>
      <c r="M1420" s="4">
        <v>5242</v>
      </c>
    </row>
    <row r="1421" spans="1:13" x14ac:dyDescent="0.25">
      <c r="A1421" s="2">
        <v>5</v>
      </c>
      <c r="B1421" s="2">
        <v>33000</v>
      </c>
      <c r="C1421" s="2">
        <v>6220009</v>
      </c>
      <c r="D1421" s="2" t="str">
        <f t="shared" si="22"/>
        <v>5330006220009</v>
      </c>
      <c r="E1421" s="2" t="s">
        <v>245</v>
      </c>
      <c r="F1421" s="4">
        <v>10000</v>
      </c>
      <c r="G1421" s="4">
        <v>6180</v>
      </c>
      <c r="H1421" s="4">
        <v>16180</v>
      </c>
      <c r="I1421" s="4">
        <v>8671.3799999999992</v>
      </c>
      <c r="J1421" s="4">
        <v>8671.3700000000008</v>
      </c>
      <c r="K1421" s="4">
        <v>8671.3700000000008</v>
      </c>
      <c r="L1421" s="4">
        <v>0</v>
      </c>
      <c r="M1421" s="4">
        <v>7508.63</v>
      </c>
    </row>
    <row r="1422" spans="1:13" x14ac:dyDescent="0.25">
      <c r="A1422" s="2">
        <v>5</v>
      </c>
      <c r="B1422" s="2">
        <v>33210</v>
      </c>
      <c r="C1422" s="2">
        <v>2030001</v>
      </c>
      <c r="D1422" s="2" t="str">
        <f t="shared" si="22"/>
        <v>5332102030001</v>
      </c>
      <c r="E1422" s="2" t="s">
        <v>149</v>
      </c>
      <c r="F1422" s="4">
        <v>500</v>
      </c>
      <c r="G1422" s="4">
        <v>0</v>
      </c>
      <c r="H1422" s="4">
        <v>500</v>
      </c>
      <c r="I1422" s="4">
        <v>0</v>
      </c>
      <c r="J1422" s="4">
        <v>0</v>
      </c>
      <c r="K1422" s="4">
        <v>0</v>
      </c>
      <c r="L1422" s="4">
        <v>0</v>
      </c>
      <c r="M1422" s="4">
        <v>500</v>
      </c>
    </row>
    <row r="1423" spans="1:13" x14ac:dyDescent="0.25">
      <c r="A1423" s="2">
        <v>5</v>
      </c>
      <c r="B1423" s="2">
        <v>33210</v>
      </c>
      <c r="C1423" s="2">
        <v>2090002</v>
      </c>
      <c r="D1423" s="2" t="str">
        <f t="shared" si="22"/>
        <v>5332102090002</v>
      </c>
      <c r="E1423" s="2" t="s">
        <v>94</v>
      </c>
      <c r="F1423" s="4">
        <v>600</v>
      </c>
      <c r="G1423" s="4">
        <v>0</v>
      </c>
      <c r="H1423" s="4">
        <v>600</v>
      </c>
      <c r="I1423" s="4">
        <v>0</v>
      </c>
      <c r="J1423" s="4">
        <v>0</v>
      </c>
      <c r="K1423" s="4">
        <v>0</v>
      </c>
      <c r="L1423" s="4">
        <v>0</v>
      </c>
      <c r="M1423" s="4">
        <v>600</v>
      </c>
    </row>
    <row r="1424" spans="1:13" x14ac:dyDescent="0.25">
      <c r="A1424" s="2">
        <v>5</v>
      </c>
      <c r="B1424" s="2">
        <v>33210</v>
      </c>
      <c r="C1424" s="2">
        <v>2150001</v>
      </c>
      <c r="D1424" s="2" t="str">
        <f t="shared" si="22"/>
        <v>5332102150001</v>
      </c>
      <c r="E1424" s="2" t="s">
        <v>56</v>
      </c>
      <c r="F1424" s="4">
        <v>100</v>
      </c>
      <c r="G1424" s="4">
        <v>0</v>
      </c>
      <c r="H1424" s="4">
        <v>100</v>
      </c>
      <c r="I1424" s="4">
        <v>0</v>
      </c>
      <c r="J1424" s="4">
        <v>0</v>
      </c>
      <c r="K1424" s="4">
        <v>0</v>
      </c>
      <c r="L1424" s="4">
        <v>0</v>
      </c>
      <c r="M1424" s="4">
        <v>100</v>
      </c>
    </row>
    <row r="1425" spans="1:13" x14ac:dyDescent="0.25">
      <c r="A1425" s="2">
        <v>5</v>
      </c>
      <c r="B1425" s="2">
        <v>33210</v>
      </c>
      <c r="C1425" s="2">
        <v>2200001</v>
      </c>
      <c r="D1425" s="2" t="str">
        <f t="shared" si="22"/>
        <v>5332102200001</v>
      </c>
      <c r="E1425" s="2" t="s">
        <v>37</v>
      </c>
      <c r="F1425" s="4">
        <v>2000</v>
      </c>
      <c r="G1425" s="4">
        <v>0</v>
      </c>
      <c r="H1425" s="4">
        <v>2000</v>
      </c>
      <c r="I1425" s="4">
        <v>2185.42</v>
      </c>
      <c r="J1425" s="4">
        <v>2058.4299999999998</v>
      </c>
      <c r="K1425" s="4">
        <v>2058.4299999999998</v>
      </c>
      <c r="L1425" s="4">
        <v>0</v>
      </c>
      <c r="M1425" s="4">
        <v>-58.43</v>
      </c>
    </row>
    <row r="1426" spans="1:13" x14ac:dyDescent="0.25">
      <c r="A1426" s="2">
        <v>5</v>
      </c>
      <c r="B1426" s="2">
        <v>33210</v>
      </c>
      <c r="C1426" s="2">
        <v>2200101</v>
      </c>
      <c r="D1426" s="2" t="str">
        <f t="shared" si="22"/>
        <v>5332102200101</v>
      </c>
      <c r="E1426" s="2" t="s">
        <v>57</v>
      </c>
      <c r="F1426" s="4">
        <v>4500</v>
      </c>
      <c r="G1426" s="4">
        <v>0</v>
      </c>
      <c r="H1426" s="4">
        <v>4500</v>
      </c>
      <c r="I1426" s="4">
        <v>3143.51</v>
      </c>
      <c r="J1426" s="4">
        <v>3143.51</v>
      </c>
      <c r="K1426" s="4">
        <v>3143.51</v>
      </c>
      <c r="L1426" s="4">
        <v>0</v>
      </c>
      <c r="M1426" s="4">
        <v>1356.49</v>
      </c>
    </row>
    <row r="1427" spans="1:13" x14ac:dyDescent="0.25">
      <c r="A1427" s="2">
        <v>5</v>
      </c>
      <c r="B1427" s="2">
        <v>33210</v>
      </c>
      <c r="C1427" s="2">
        <v>2210501</v>
      </c>
      <c r="D1427" s="2" t="str">
        <f t="shared" si="22"/>
        <v>5332102210501</v>
      </c>
      <c r="E1427" s="2" t="s">
        <v>123</v>
      </c>
      <c r="F1427" s="4">
        <v>0</v>
      </c>
      <c r="G1427" s="4">
        <v>0</v>
      </c>
      <c r="H1427" s="4">
        <v>0</v>
      </c>
      <c r="I1427" s="4">
        <v>113.23</v>
      </c>
      <c r="J1427" s="4">
        <v>113.23</v>
      </c>
      <c r="K1427" s="4">
        <v>113.23</v>
      </c>
      <c r="L1427" s="4">
        <v>0</v>
      </c>
      <c r="M1427" s="4">
        <v>-113.23</v>
      </c>
    </row>
    <row r="1428" spans="1:13" x14ac:dyDescent="0.25">
      <c r="A1428" s="2">
        <v>5</v>
      </c>
      <c r="B1428" s="2">
        <v>33210</v>
      </c>
      <c r="C1428" s="2">
        <v>2211001</v>
      </c>
      <c r="D1428" s="2" t="str">
        <f t="shared" si="22"/>
        <v>5332102211001</v>
      </c>
      <c r="E1428" s="2" t="s">
        <v>76</v>
      </c>
      <c r="F1428" s="4">
        <v>200</v>
      </c>
      <c r="G1428" s="4">
        <v>0</v>
      </c>
      <c r="H1428" s="4">
        <v>200</v>
      </c>
      <c r="I1428" s="4">
        <v>195.9</v>
      </c>
      <c r="J1428" s="4">
        <v>195.9</v>
      </c>
      <c r="K1428" s="4">
        <v>195.9</v>
      </c>
      <c r="L1428" s="4">
        <v>0</v>
      </c>
      <c r="M1428" s="4">
        <v>4.0999999999999996</v>
      </c>
    </row>
    <row r="1429" spans="1:13" x14ac:dyDescent="0.25">
      <c r="A1429" s="2">
        <v>5</v>
      </c>
      <c r="B1429" s="2">
        <v>33210</v>
      </c>
      <c r="C1429" s="2">
        <v>2219905</v>
      </c>
      <c r="D1429" s="2" t="str">
        <f t="shared" si="22"/>
        <v>5332102219905</v>
      </c>
      <c r="E1429" s="2" t="s">
        <v>77</v>
      </c>
      <c r="F1429" s="4">
        <v>1000</v>
      </c>
      <c r="G1429" s="4">
        <v>0</v>
      </c>
      <c r="H1429" s="4">
        <v>1000</v>
      </c>
      <c r="I1429" s="4">
        <v>0</v>
      </c>
      <c r="J1429" s="4">
        <v>0</v>
      </c>
      <c r="K1429" s="4">
        <v>0</v>
      </c>
      <c r="L1429" s="4">
        <v>0</v>
      </c>
      <c r="M1429" s="4">
        <v>1000</v>
      </c>
    </row>
    <row r="1430" spans="1:13" x14ac:dyDescent="0.25">
      <c r="A1430" s="2">
        <v>5</v>
      </c>
      <c r="B1430" s="2">
        <v>33210</v>
      </c>
      <c r="C1430" s="2">
        <v>2260101</v>
      </c>
      <c r="D1430" s="2" t="str">
        <f t="shared" si="22"/>
        <v>5332102260101</v>
      </c>
      <c r="E1430" s="2" t="s">
        <v>61</v>
      </c>
      <c r="F1430" s="4">
        <v>500</v>
      </c>
      <c r="G1430" s="4">
        <v>0</v>
      </c>
      <c r="H1430" s="4">
        <v>500</v>
      </c>
      <c r="I1430" s="4">
        <v>15</v>
      </c>
      <c r="J1430" s="4">
        <v>15</v>
      </c>
      <c r="K1430" s="4">
        <v>15</v>
      </c>
      <c r="L1430" s="4">
        <v>0</v>
      </c>
      <c r="M1430" s="4">
        <v>485</v>
      </c>
    </row>
    <row r="1431" spans="1:13" x14ac:dyDescent="0.25">
      <c r="A1431" s="2">
        <v>5</v>
      </c>
      <c r="B1431" s="2">
        <v>33210</v>
      </c>
      <c r="C1431" s="2">
        <v>2260201</v>
      </c>
      <c r="D1431" s="2" t="str">
        <f t="shared" si="22"/>
        <v>5332102260201</v>
      </c>
      <c r="E1431" s="2" t="s">
        <v>62</v>
      </c>
      <c r="F1431" s="4">
        <v>800</v>
      </c>
      <c r="G1431" s="4">
        <v>0</v>
      </c>
      <c r="H1431" s="4">
        <v>800</v>
      </c>
      <c r="I1431" s="4">
        <v>413.93</v>
      </c>
      <c r="J1431" s="4">
        <v>399.3</v>
      </c>
      <c r="K1431" s="4">
        <v>399.3</v>
      </c>
      <c r="L1431" s="4">
        <v>0</v>
      </c>
      <c r="M1431" s="4">
        <v>400.7</v>
      </c>
    </row>
    <row r="1432" spans="1:13" x14ac:dyDescent="0.25">
      <c r="A1432" s="2">
        <v>5</v>
      </c>
      <c r="B1432" s="2">
        <v>33210</v>
      </c>
      <c r="C1432" s="2">
        <v>2260901</v>
      </c>
      <c r="D1432" s="2" t="str">
        <f t="shared" si="22"/>
        <v>5332102260901</v>
      </c>
      <c r="E1432" s="2" t="s">
        <v>230</v>
      </c>
      <c r="F1432" s="4">
        <v>5500</v>
      </c>
      <c r="G1432" s="4">
        <v>0</v>
      </c>
      <c r="H1432" s="4">
        <v>5500</v>
      </c>
      <c r="I1432" s="4">
        <v>4311.2299999999996</v>
      </c>
      <c r="J1432" s="4">
        <v>4311.2299999999996</v>
      </c>
      <c r="K1432" s="4">
        <v>4311.2299999999996</v>
      </c>
      <c r="L1432" s="4">
        <v>0</v>
      </c>
      <c r="M1432" s="4">
        <v>1188.77</v>
      </c>
    </row>
    <row r="1433" spans="1:13" x14ac:dyDescent="0.25">
      <c r="A1433" s="2">
        <v>5</v>
      </c>
      <c r="B1433" s="2">
        <v>33210</v>
      </c>
      <c r="C1433" s="2">
        <v>2302000</v>
      </c>
      <c r="D1433" s="2" t="str">
        <f t="shared" si="22"/>
        <v>5332102302000</v>
      </c>
      <c r="E1433" s="2" t="s">
        <v>72</v>
      </c>
      <c r="F1433" s="4">
        <v>100</v>
      </c>
      <c r="G1433" s="4">
        <v>0</v>
      </c>
      <c r="H1433" s="4">
        <v>100</v>
      </c>
      <c r="I1433" s="4">
        <v>28.2</v>
      </c>
      <c r="J1433" s="4">
        <v>28.2</v>
      </c>
      <c r="K1433" s="4">
        <v>28.2</v>
      </c>
      <c r="L1433" s="4">
        <v>0</v>
      </c>
      <c r="M1433" s="4">
        <v>71.8</v>
      </c>
    </row>
    <row r="1434" spans="1:13" x14ac:dyDescent="0.25">
      <c r="A1434" s="2">
        <v>5</v>
      </c>
      <c r="B1434" s="2">
        <v>33210</v>
      </c>
      <c r="C1434" s="2">
        <v>2312000</v>
      </c>
      <c r="D1434" s="2" t="str">
        <f t="shared" si="22"/>
        <v>5332102312000</v>
      </c>
      <c r="E1434" s="2" t="s">
        <v>73</v>
      </c>
      <c r="F1434" s="4">
        <v>100</v>
      </c>
      <c r="G1434" s="4">
        <v>0</v>
      </c>
      <c r="H1434" s="4">
        <v>100</v>
      </c>
      <c r="I1434" s="4">
        <v>21</v>
      </c>
      <c r="J1434" s="4">
        <v>21</v>
      </c>
      <c r="K1434" s="4">
        <v>21</v>
      </c>
      <c r="L1434" s="4">
        <v>0</v>
      </c>
      <c r="M1434" s="4">
        <v>79</v>
      </c>
    </row>
    <row r="1435" spans="1:13" x14ac:dyDescent="0.25">
      <c r="A1435" s="2">
        <v>5</v>
      </c>
      <c r="B1435" s="2">
        <v>33210</v>
      </c>
      <c r="C1435" s="2">
        <v>6250000</v>
      </c>
      <c r="D1435" s="2" t="str">
        <f t="shared" si="22"/>
        <v>5332106250000</v>
      </c>
      <c r="E1435" s="2" t="s">
        <v>86</v>
      </c>
      <c r="F1435" s="4">
        <v>2500</v>
      </c>
      <c r="G1435" s="4">
        <v>2500</v>
      </c>
      <c r="H1435" s="4">
        <v>5000</v>
      </c>
      <c r="I1435" s="4">
        <v>6763.89</v>
      </c>
      <c r="J1435" s="4">
        <v>6763.79</v>
      </c>
      <c r="K1435" s="4">
        <v>6763.79</v>
      </c>
      <c r="L1435" s="4">
        <v>0</v>
      </c>
      <c r="M1435" s="4">
        <v>-1763.79</v>
      </c>
    </row>
    <row r="1436" spans="1:13" x14ac:dyDescent="0.25">
      <c r="A1436" s="2">
        <v>5</v>
      </c>
      <c r="B1436" s="2">
        <v>33210</v>
      </c>
      <c r="C1436" s="2">
        <v>6250001</v>
      </c>
      <c r="D1436" s="2" t="str">
        <f t="shared" si="22"/>
        <v>5332106250001</v>
      </c>
      <c r="E1436" s="2" t="s">
        <v>246</v>
      </c>
      <c r="F1436" s="4">
        <v>15000</v>
      </c>
      <c r="G1436" s="4">
        <v>0</v>
      </c>
      <c r="H1436" s="4">
        <v>15000</v>
      </c>
      <c r="I1436" s="4">
        <v>14781.97</v>
      </c>
      <c r="J1436" s="4">
        <v>14781.97</v>
      </c>
      <c r="K1436" s="4">
        <v>14781.97</v>
      </c>
      <c r="L1436" s="4">
        <v>0</v>
      </c>
      <c r="M1436" s="4">
        <v>218.03</v>
      </c>
    </row>
    <row r="1437" spans="1:13" x14ac:dyDescent="0.25">
      <c r="A1437" s="2">
        <v>5</v>
      </c>
      <c r="B1437" s="2">
        <v>33210</v>
      </c>
      <c r="C1437" s="2">
        <v>6290000</v>
      </c>
      <c r="D1437" s="2" t="str">
        <f t="shared" si="22"/>
        <v>5332106290000</v>
      </c>
      <c r="E1437" s="2" t="s">
        <v>247</v>
      </c>
      <c r="F1437" s="4">
        <v>11000</v>
      </c>
      <c r="G1437" s="4">
        <v>6000</v>
      </c>
      <c r="H1437" s="4">
        <v>17000</v>
      </c>
      <c r="I1437" s="4">
        <v>16164.51</v>
      </c>
      <c r="J1437" s="4">
        <v>15881.55</v>
      </c>
      <c r="K1437" s="4">
        <v>15881.55</v>
      </c>
      <c r="L1437" s="4">
        <v>0</v>
      </c>
      <c r="M1437" s="4">
        <v>1118.45</v>
      </c>
    </row>
    <row r="1438" spans="1:13" x14ac:dyDescent="0.25">
      <c r="A1438" s="2">
        <v>5</v>
      </c>
      <c r="B1438" s="2">
        <v>33220</v>
      </c>
      <c r="C1438" s="2">
        <v>2150001</v>
      </c>
      <c r="D1438" s="2" t="str">
        <f t="shared" si="22"/>
        <v>5332202150001</v>
      </c>
      <c r="E1438" s="2" t="s">
        <v>56</v>
      </c>
      <c r="F1438" s="4">
        <v>300</v>
      </c>
      <c r="G1438" s="4">
        <v>0</v>
      </c>
      <c r="H1438" s="4">
        <v>300</v>
      </c>
      <c r="I1438" s="4">
        <v>0</v>
      </c>
      <c r="J1438" s="4">
        <v>0</v>
      </c>
      <c r="K1438" s="4">
        <v>0</v>
      </c>
      <c r="L1438" s="4">
        <v>0</v>
      </c>
      <c r="M1438" s="4">
        <v>300</v>
      </c>
    </row>
    <row r="1439" spans="1:13" x14ac:dyDescent="0.25">
      <c r="A1439" s="2">
        <v>5</v>
      </c>
      <c r="B1439" s="2">
        <v>33220</v>
      </c>
      <c r="C1439" s="2">
        <v>2260901</v>
      </c>
      <c r="D1439" s="2" t="str">
        <f t="shared" si="22"/>
        <v>5332202260901</v>
      </c>
      <c r="E1439" s="2" t="s">
        <v>230</v>
      </c>
      <c r="F1439" s="4">
        <v>2000</v>
      </c>
      <c r="G1439" s="4">
        <v>0</v>
      </c>
      <c r="H1439" s="4">
        <v>2000</v>
      </c>
      <c r="I1439" s="4">
        <v>0</v>
      </c>
      <c r="J1439" s="4">
        <v>0</v>
      </c>
      <c r="K1439" s="4">
        <v>0</v>
      </c>
      <c r="L1439" s="4">
        <v>0</v>
      </c>
      <c r="M1439" s="4">
        <v>2000</v>
      </c>
    </row>
    <row r="1440" spans="1:13" x14ac:dyDescent="0.25">
      <c r="A1440" s="2">
        <v>5</v>
      </c>
      <c r="B1440" s="2">
        <v>33220</v>
      </c>
      <c r="C1440" s="2">
        <v>2269901</v>
      </c>
      <c r="D1440" s="2" t="str">
        <f t="shared" si="22"/>
        <v>5332202269901</v>
      </c>
      <c r="E1440" s="2" t="s">
        <v>248</v>
      </c>
      <c r="F1440" s="4">
        <v>2000</v>
      </c>
      <c r="G1440" s="4">
        <v>0</v>
      </c>
      <c r="H1440" s="4">
        <v>2000</v>
      </c>
      <c r="I1440" s="4">
        <v>1000</v>
      </c>
      <c r="J1440" s="4">
        <v>1000</v>
      </c>
      <c r="K1440" s="4">
        <v>1000</v>
      </c>
      <c r="L1440" s="4">
        <v>0</v>
      </c>
      <c r="M1440" s="4">
        <v>1000</v>
      </c>
    </row>
    <row r="1441" spans="1:13" x14ac:dyDescent="0.25">
      <c r="A1441" s="2">
        <v>5</v>
      </c>
      <c r="B1441" s="2">
        <v>33300</v>
      </c>
      <c r="C1441" s="2">
        <v>2150001</v>
      </c>
      <c r="D1441" s="2" t="str">
        <f t="shared" si="22"/>
        <v>5333002150001</v>
      </c>
      <c r="E1441" s="2" t="s">
        <v>56</v>
      </c>
      <c r="F1441" s="4">
        <v>300</v>
      </c>
      <c r="G1441" s="4">
        <v>0</v>
      </c>
      <c r="H1441" s="4">
        <v>300</v>
      </c>
      <c r="I1441" s="4">
        <v>0</v>
      </c>
      <c r="J1441" s="4">
        <v>0</v>
      </c>
      <c r="K1441" s="4">
        <v>0</v>
      </c>
      <c r="L1441" s="4">
        <v>0</v>
      </c>
      <c r="M1441" s="4">
        <v>300</v>
      </c>
    </row>
    <row r="1442" spans="1:13" x14ac:dyDescent="0.25">
      <c r="A1442" s="2">
        <v>5</v>
      </c>
      <c r="B1442" s="2">
        <v>33300</v>
      </c>
      <c r="C1442" s="2">
        <v>2260201</v>
      </c>
      <c r="D1442" s="2" t="str">
        <f t="shared" si="22"/>
        <v>5333002260201</v>
      </c>
      <c r="E1442" s="2" t="s">
        <v>62</v>
      </c>
      <c r="F1442" s="4">
        <v>450</v>
      </c>
      <c r="G1442" s="4">
        <v>0</v>
      </c>
      <c r="H1442" s="4">
        <v>450</v>
      </c>
      <c r="I1442" s="4">
        <v>4732.3100000000004</v>
      </c>
      <c r="J1442" s="4">
        <v>4732.3100000000004</v>
      </c>
      <c r="K1442" s="4">
        <v>4732.3100000000004</v>
      </c>
      <c r="L1442" s="4">
        <v>0</v>
      </c>
      <c r="M1442" s="4">
        <v>-4282.3100000000004</v>
      </c>
    </row>
    <row r="1443" spans="1:13" x14ac:dyDescent="0.25">
      <c r="A1443" s="2">
        <v>5</v>
      </c>
      <c r="B1443" s="2">
        <v>33300</v>
      </c>
      <c r="C1443" s="2">
        <v>2269900</v>
      </c>
      <c r="D1443" s="2" t="str">
        <f t="shared" si="22"/>
        <v>5333002269900</v>
      </c>
      <c r="E1443" s="2" t="s">
        <v>65</v>
      </c>
      <c r="F1443" s="4">
        <v>5000</v>
      </c>
      <c r="G1443" s="4">
        <v>0</v>
      </c>
      <c r="H1443" s="4">
        <v>5000</v>
      </c>
      <c r="I1443" s="4">
        <v>1605.57</v>
      </c>
      <c r="J1443" s="4">
        <v>274.57</v>
      </c>
      <c r="K1443" s="4">
        <v>274.57</v>
      </c>
      <c r="L1443" s="4">
        <v>0</v>
      </c>
      <c r="M1443" s="4">
        <v>4725.43</v>
      </c>
    </row>
    <row r="1444" spans="1:13" x14ac:dyDescent="0.25">
      <c r="A1444" s="2">
        <v>5</v>
      </c>
      <c r="B1444" s="2">
        <v>33300</v>
      </c>
      <c r="C1444" s="2">
        <v>2270101</v>
      </c>
      <c r="D1444" s="2" t="str">
        <f t="shared" si="22"/>
        <v>5333002270101</v>
      </c>
      <c r="E1444" s="2" t="s">
        <v>66</v>
      </c>
      <c r="F1444" s="4">
        <v>9526.57</v>
      </c>
      <c r="G1444" s="4">
        <v>0</v>
      </c>
      <c r="H1444" s="4">
        <v>9526.57</v>
      </c>
      <c r="I1444" s="4">
        <v>10585.08</v>
      </c>
      <c r="J1444" s="4">
        <v>8923.83</v>
      </c>
      <c r="K1444" s="4">
        <v>8923.83</v>
      </c>
      <c r="L1444" s="4">
        <v>0</v>
      </c>
      <c r="M1444" s="4">
        <v>602.74</v>
      </c>
    </row>
    <row r="1445" spans="1:13" x14ac:dyDescent="0.25">
      <c r="A1445" s="2">
        <v>5</v>
      </c>
      <c r="B1445" s="2">
        <v>33302</v>
      </c>
      <c r="C1445" s="2">
        <v>2210501</v>
      </c>
      <c r="D1445" s="2" t="str">
        <f t="shared" si="22"/>
        <v>5333022210501</v>
      </c>
      <c r="E1445" s="2" t="s">
        <v>123</v>
      </c>
      <c r="F1445" s="4">
        <v>0</v>
      </c>
      <c r="G1445" s="4">
        <v>0</v>
      </c>
      <c r="H1445" s="4">
        <v>0</v>
      </c>
      <c r="I1445" s="4">
        <v>159.19</v>
      </c>
      <c r="J1445" s="4">
        <v>159.19</v>
      </c>
      <c r="K1445" s="4">
        <v>159.19</v>
      </c>
      <c r="L1445" s="4">
        <v>0</v>
      </c>
      <c r="M1445" s="4">
        <v>-159.19</v>
      </c>
    </row>
    <row r="1446" spans="1:13" x14ac:dyDescent="0.25">
      <c r="A1446" s="2">
        <v>5</v>
      </c>
      <c r="B1446" s="2">
        <v>33400</v>
      </c>
      <c r="C1446" s="2">
        <v>2260900</v>
      </c>
      <c r="D1446" s="2" t="str">
        <f t="shared" si="22"/>
        <v>5334002260900</v>
      </c>
      <c r="E1446" s="2" t="s">
        <v>249</v>
      </c>
      <c r="F1446" s="4">
        <v>6000</v>
      </c>
      <c r="G1446" s="4">
        <v>0</v>
      </c>
      <c r="H1446" s="4">
        <v>6000</v>
      </c>
      <c r="I1446" s="4">
        <v>6000</v>
      </c>
      <c r="J1446" s="4">
        <v>6000</v>
      </c>
      <c r="K1446" s="4">
        <v>6000</v>
      </c>
      <c r="L1446" s="4">
        <v>0</v>
      </c>
      <c r="M1446" s="4">
        <v>0</v>
      </c>
    </row>
    <row r="1447" spans="1:13" x14ac:dyDescent="0.25">
      <c r="A1447" s="2">
        <v>5</v>
      </c>
      <c r="B1447" s="2">
        <v>33400</v>
      </c>
      <c r="C1447" s="2">
        <v>2260913</v>
      </c>
      <c r="D1447" s="2" t="str">
        <f t="shared" si="22"/>
        <v>5334002260913</v>
      </c>
      <c r="E1447" s="2" t="s">
        <v>250</v>
      </c>
      <c r="F1447" s="4">
        <v>800</v>
      </c>
      <c r="G1447" s="4">
        <v>0</v>
      </c>
      <c r="H1447" s="4">
        <v>800</v>
      </c>
      <c r="I1447" s="4">
        <v>800</v>
      </c>
      <c r="J1447" s="4">
        <v>800</v>
      </c>
      <c r="K1447" s="4">
        <v>800</v>
      </c>
      <c r="L1447" s="4">
        <v>0</v>
      </c>
      <c r="M1447" s="4">
        <v>0</v>
      </c>
    </row>
    <row r="1448" spans="1:13" x14ac:dyDescent="0.25">
      <c r="A1448" s="2">
        <v>5</v>
      </c>
      <c r="B1448" s="2">
        <v>33400</v>
      </c>
      <c r="C1448" s="2">
        <v>2270600</v>
      </c>
      <c r="D1448" s="2" t="str">
        <f t="shared" si="22"/>
        <v>5334002270600</v>
      </c>
      <c r="E1448" s="2" t="s">
        <v>67</v>
      </c>
      <c r="F1448" s="4">
        <v>1500</v>
      </c>
      <c r="G1448" s="4">
        <v>0</v>
      </c>
      <c r="H1448" s="4">
        <v>1500</v>
      </c>
      <c r="I1448" s="4">
        <v>0</v>
      </c>
      <c r="J1448" s="4">
        <v>0</v>
      </c>
      <c r="K1448" s="4">
        <v>0</v>
      </c>
      <c r="L1448" s="4">
        <v>0</v>
      </c>
      <c r="M1448" s="4">
        <v>1500</v>
      </c>
    </row>
    <row r="1449" spans="1:13" x14ac:dyDescent="0.25">
      <c r="A1449" s="2">
        <v>5</v>
      </c>
      <c r="B1449" s="2">
        <v>33400</v>
      </c>
      <c r="C1449" s="2">
        <v>2279904</v>
      </c>
      <c r="D1449" s="2" t="str">
        <f t="shared" si="22"/>
        <v>5334002279904</v>
      </c>
      <c r="E1449" s="2" t="s">
        <v>251</v>
      </c>
      <c r="F1449" s="4">
        <v>2500</v>
      </c>
      <c r="G1449" s="4">
        <v>0</v>
      </c>
      <c r="H1449" s="4">
        <v>2500</v>
      </c>
      <c r="I1449" s="4">
        <v>2388</v>
      </c>
      <c r="J1449" s="4">
        <v>2388</v>
      </c>
      <c r="K1449" s="4">
        <v>2388</v>
      </c>
      <c r="L1449" s="4">
        <v>0</v>
      </c>
      <c r="M1449" s="4">
        <v>112</v>
      </c>
    </row>
    <row r="1450" spans="1:13" x14ac:dyDescent="0.25">
      <c r="A1450" s="2">
        <v>5</v>
      </c>
      <c r="B1450" s="2">
        <v>33400</v>
      </c>
      <c r="C1450" s="2">
        <v>2279905</v>
      </c>
      <c r="D1450" s="2" t="str">
        <f t="shared" si="22"/>
        <v>5334002279905</v>
      </c>
      <c r="E1450" s="2" t="s">
        <v>252</v>
      </c>
      <c r="F1450" s="4">
        <v>5000</v>
      </c>
      <c r="G1450" s="4">
        <v>0</v>
      </c>
      <c r="H1450" s="4">
        <v>5000</v>
      </c>
      <c r="I1450" s="4">
        <v>5000</v>
      </c>
      <c r="J1450" s="4">
        <v>5000</v>
      </c>
      <c r="K1450" s="4">
        <v>5000</v>
      </c>
      <c r="L1450" s="4">
        <v>0</v>
      </c>
      <c r="M1450" s="4">
        <v>0</v>
      </c>
    </row>
    <row r="1451" spans="1:13" x14ac:dyDescent="0.25">
      <c r="A1451" s="2">
        <v>5</v>
      </c>
      <c r="B1451" s="2">
        <v>33400</v>
      </c>
      <c r="C1451" s="2">
        <v>2279909</v>
      </c>
      <c r="D1451" s="2" t="str">
        <f t="shared" si="22"/>
        <v>5334002279909</v>
      </c>
      <c r="E1451" s="2" t="s">
        <v>253</v>
      </c>
      <c r="F1451" s="4">
        <v>8500</v>
      </c>
      <c r="G1451" s="4">
        <v>2750</v>
      </c>
      <c r="H1451" s="4">
        <v>11250</v>
      </c>
      <c r="I1451" s="4">
        <v>14000</v>
      </c>
      <c r="J1451" s="4">
        <v>8500</v>
      </c>
      <c r="K1451" s="4">
        <v>8500</v>
      </c>
      <c r="L1451" s="4">
        <v>0</v>
      </c>
      <c r="M1451" s="4">
        <v>2750</v>
      </c>
    </row>
    <row r="1452" spans="1:13" x14ac:dyDescent="0.25">
      <c r="A1452" s="2">
        <v>5</v>
      </c>
      <c r="B1452" s="2">
        <v>33400</v>
      </c>
      <c r="C1452" s="2">
        <v>2279910</v>
      </c>
      <c r="D1452" s="2" t="str">
        <f t="shared" si="22"/>
        <v>5334002279910</v>
      </c>
      <c r="E1452" s="2" t="s">
        <v>254</v>
      </c>
      <c r="F1452" s="4">
        <v>6650</v>
      </c>
      <c r="G1452" s="4">
        <v>0</v>
      </c>
      <c r="H1452" s="4">
        <v>6650</v>
      </c>
      <c r="I1452" s="4">
        <v>6650</v>
      </c>
      <c r="J1452" s="4">
        <v>6650</v>
      </c>
      <c r="K1452" s="4">
        <v>6650</v>
      </c>
      <c r="L1452" s="4">
        <v>0</v>
      </c>
      <c r="M1452" s="4">
        <v>0</v>
      </c>
    </row>
    <row r="1453" spans="1:13" x14ac:dyDescent="0.25">
      <c r="A1453" s="2">
        <v>5</v>
      </c>
      <c r="B1453" s="2">
        <v>33400</v>
      </c>
      <c r="C1453" s="2">
        <v>2279911</v>
      </c>
      <c r="D1453" s="2" t="str">
        <f t="shared" si="22"/>
        <v>5334002279911</v>
      </c>
      <c r="E1453" s="2" t="s">
        <v>255</v>
      </c>
      <c r="F1453" s="4">
        <v>2350</v>
      </c>
      <c r="G1453" s="4">
        <v>0</v>
      </c>
      <c r="H1453" s="4">
        <v>2350</v>
      </c>
      <c r="I1453" s="4">
        <v>1150</v>
      </c>
      <c r="J1453" s="4">
        <v>1150</v>
      </c>
      <c r="K1453" s="4">
        <v>1150</v>
      </c>
      <c r="L1453" s="4">
        <v>0</v>
      </c>
      <c r="M1453" s="4">
        <v>1200</v>
      </c>
    </row>
    <row r="1454" spans="1:13" x14ac:dyDescent="0.25">
      <c r="A1454" s="2">
        <v>5</v>
      </c>
      <c r="B1454" s="2">
        <v>33400</v>
      </c>
      <c r="C1454" s="2">
        <v>2279912</v>
      </c>
      <c r="D1454" s="2" t="str">
        <f t="shared" si="22"/>
        <v>5334002279912</v>
      </c>
      <c r="E1454" s="2" t="s">
        <v>256</v>
      </c>
      <c r="F1454" s="4">
        <v>150</v>
      </c>
      <c r="G1454" s="4">
        <v>0</v>
      </c>
      <c r="H1454" s="4">
        <v>150</v>
      </c>
      <c r="I1454" s="4">
        <v>0</v>
      </c>
      <c r="J1454" s="4">
        <v>0</v>
      </c>
      <c r="K1454" s="4">
        <v>0</v>
      </c>
      <c r="L1454" s="4">
        <v>0</v>
      </c>
      <c r="M1454" s="4">
        <v>150</v>
      </c>
    </row>
    <row r="1455" spans="1:13" x14ac:dyDescent="0.25">
      <c r="A1455" s="2">
        <v>5</v>
      </c>
      <c r="B1455" s="2">
        <v>33400</v>
      </c>
      <c r="C1455" s="2">
        <v>2279917</v>
      </c>
      <c r="D1455" s="2" t="str">
        <f t="shared" si="22"/>
        <v>5334002279917</v>
      </c>
      <c r="E1455" s="2" t="s">
        <v>257</v>
      </c>
      <c r="F1455" s="4">
        <v>3250</v>
      </c>
      <c r="G1455" s="4">
        <v>0</v>
      </c>
      <c r="H1455" s="4">
        <v>3250</v>
      </c>
      <c r="I1455" s="4">
        <v>3250</v>
      </c>
      <c r="J1455" s="4">
        <v>3250</v>
      </c>
      <c r="K1455" s="4">
        <v>3250</v>
      </c>
      <c r="L1455" s="4">
        <v>0</v>
      </c>
      <c r="M1455" s="4">
        <v>0</v>
      </c>
    </row>
    <row r="1456" spans="1:13" x14ac:dyDescent="0.25">
      <c r="A1456" s="2">
        <v>5</v>
      </c>
      <c r="B1456" s="2">
        <v>33400</v>
      </c>
      <c r="C1456" s="2">
        <v>2279937</v>
      </c>
      <c r="D1456" s="2" t="str">
        <f t="shared" si="22"/>
        <v>5334002279937</v>
      </c>
      <c r="E1456" s="2" t="s">
        <v>258</v>
      </c>
      <c r="F1456" s="4">
        <v>1500</v>
      </c>
      <c r="G1456" s="4">
        <v>0</v>
      </c>
      <c r="H1456" s="4">
        <v>1500</v>
      </c>
      <c r="I1456" s="4">
        <v>0</v>
      </c>
      <c r="J1456" s="4">
        <v>0</v>
      </c>
      <c r="K1456" s="4">
        <v>0</v>
      </c>
      <c r="L1456" s="4">
        <v>0</v>
      </c>
      <c r="M1456" s="4">
        <v>1500</v>
      </c>
    </row>
    <row r="1457" spans="1:13" x14ac:dyDescent="0.25">
      <c r="A1457" s="2">
        <v>5</v>
      </c>
      <c r="B1457" s="2">
        <v>33400</v>
      </c>
      <c r="C1457" s="2">
        <v>4800004</v>
      </c>
      <c r="D1457" s="2" t="str">
        <f t="shared" si="22"/>
        <v>5334004800004</v>
      </c>
      <c r="E1457" s="2" t="s">
        <v>259</v>
      </c>
      <c r="F1457" s="4">
        <v>1500</v>
      </c>
      <c r="G1457" s="4">
        <v>0</v>
      </c>
      <c r="H1457" s="4">
        <v>1500</v>
      </c>
      <c r="I1457" s="4">
        <v>1500</v>
      </c>
      <c r="J1457" s="4">
        <v>1500</v>
      </c>
      <c r="K1457" s="4">
        <v>1500</v>
      </c>
      <c r="L1457" s="4">
        <v>0</v>
      </c>
      <c r="M1457" s="4">
        <v>0</v>
      </c>
    </row>
    <row r="1458" spans="1:13" x14ac:dyDescent="0.25">
      <c r="A1458" s="2">
        <v>5</v>
      </c>
      <c r="B1458" s="2">
        <v>33400</v>
      </c>
      <c r="C1458" s="2">
        <v>4800008</v>
      </c>
      <c r="D1458" s="2" t="str">
        <f t="shared" si="22"/>
        <v>5334004800008</v>
      </c>
      <c r="E1458" s="2" t="s">
        <v>260</v>
      </c>
      <c r="F1458" s="4">
        <v>1260</v>
      </c>
      <c r="G1458" s="4">
        <v>0</v>
      </c>
      <c r="H1458" s="4">
        <v>1260</v>
      </c>
      <c r="I1458" s="4">
        <v>1260</v>
      </c>
      <c r="J1458" s="4">
        <v>1008</v>
      </c>
      <c r="K1458" s="4">
        <v>1008</v>
      </c>
      <c r="L1458" s="4">
        <v>0</v>
      </c>
      <c r="M1458" s="4">
        <v>252</v>
      </c>
    </row>
    <row r="1459" spans="1:13" x14ac:dyDescent="0.25">
      <c r="A1459" s="2">
        <v>5</v>
      </c>
      <c r="B1459" s="2">
        <v>33400</v>
      </c>
      <c r="C1459" s="2">
        <v>4800009</v>
      </c>
      <c r="D1459" s="2" t="str">
        <f t="shared" si="22"/>
        <v>5334004800009</v>
      </c>
      <c r="E1459" s="2" t="s">
        <v>261</v>
      </c>
      <c r="F1459" s="4">
        <v>3000</v>
      </c>
      <c r="G1459" s="4">
        <v>0</v>
      </c>
      <c r="H1459" s="4">
        <v>3000</v>
      </c>
      <c r="I1459" s="4">
        <v>3000</v>
      </c>
      <c r="J1459" s="4">
        <v>2400</v>
      </c>
      <c r="K1459" s="4">
        <v>2400</v>
      </c>
      <c r="L1459" s="4">
        <v>0</v>
      </c>
      <c r="M1459" s="4">
        <v>600</v>
      </c>
    </row>
    <row r="1460" spans="1:13" x14ac:dyDescent="0.25">
      <c r="A1460" s="2">
        <v>5</v>
      </c>
      <c r="B1460" s="2">
        <v>33400</v>
      </c>
      <c r="C1460" s="2">
        <v>4800010</v>
      </c>
      <c r="D1460" s="2" t="str">
        <f t="shared" si="22"/>
        <v>5334004800010</v>
      </c>
      <c r="E1460" s="2" t="s">
        <v>262</v>
      </c>
      <c r="F1460" s="4">
        <v>9520</v>
      </c>
      <c r="G1460" s="4">
        <v>9520</v>
      </c>
      <c r="H1460" s="4">
        <v>19040</v>
      </c>
      <c r="I1460" s="4">
        <v>19040</v>
      </c>
      <c r="J1460" s="4">
        <v>9520</v>
      </c>
      <c r="K1460" s="4">
        <v>9520</v>
      </c>
      <c r="L1460" s="4">
        <v>0</v>
      </c>
      <c r="M1460" s="4">
        <v>9520</v>
      </c>
    </row>
    <row r="1461" spans="1:13" x14ac:dyDescent="0.25">
      <c r="A1461" s="2">
        <v>5</v>
      </c>
      <c r="B1461" s="2">
        <v>33400</v>
      </c>
      <c r="C1461" s="2">
        <v>4800013</v>
      </c>
      <c r="D1461" s="2" t="str">
        <f t="shared" si="22"/>
        <v>5334004800013</v>
      </c>
      <c r="E1461" s="2" t="s">
        <v>263</v>
      </c>
      <c r="F1461" s="4">
        <v>1360</v>
      </c>
      <c r="G1461" s="4">
        <v>0</v>
      </c>
      <c r="H1461" s="4">
        <v>1360</v>
      </c>
      <c r="I1461" s="4">
        <v>1360</v>
      </c>
      <c r="J1461" s="4">
        <v>1259.4100000000001</v>
      </c>
      <c r="K1461" s="4">
        <v>1259.4100000000001</v>
      </c>
      <c r="L1461" s="4">
        <v>0</v>
      </c>
      <c r="M1461" s="4">
        <v>100.59</v>
      </c>
    </row>
    <row r="1462" spans="1:13" x14ac:dyDescent="0.25">
      <c r="A1462" s="2">
        <v>5</v>
      </c>
      <c r="B1462" s="2">
        <v>33400</v>
      </c>
      <c r="C1462" s="2">
        <v>4800014</v>
      </c>
      <c r="D1462" s="2" t="str">
        <f t="shared" si="22"/>
        <v>5334004800014</v>
      </c>
      <c r="E1462" s="2" t="s">
        <v>264</v>
      </c>
      <c r="F1462" s="4">
        <v>5000</v>
      </c>
      <c r="G1462" s="4">
        <v>1000</v>
      </c>
      <c r="H1462" s="4">
        <v>6000</v>
      </c>
      <c r="I1462" s="4">
        <v>6000</v>
      </c>
      <c r="J1462" s="4">
        <v>5000</v>
      </c>
      <c r="K1462" s="4">
        <v>5000</v>
      </c>
      <c r="L1462" s="4">
        <v>0</v>
      </c>
      <c r="M1462" s="4">
        <v>1000</v>
      </c>
    </row>
    <row r="1463" spans="1:13" x14ac:dyDescent="0.25">
      <c r="A1463" s="2">
        <v>5</v>
      </c>
      <c r="B1463" s="2">
        <v>33400</v>
      </c>
      <c r="C1463" s="2">
        <v>4800018</v>
      </c>
      <c r="D1463" s="2" t="str">
        <f t="shared" si="22"/>
        <v>5334004800018</v>
      </c>
      <c r="E1463" s="2" t="s">
        <v>265</v>
      </c>
      <c r="F1463" s="4">
        <v>600</v>
      </c>
      <c r="G1463" s="4">
        <v>600</v>
      </c>
      <c r="H1463" s="4">
        <v>1200</v>
      </c>
      <c r="I1463" s="4">
        <v>1200</v>
      </c>
      <c r="J1463" s="4">
        <v>600</v>
      </c>
      <c r="K1463" s="4">
        <v>600</v>
      </c>
      <c r="L1463" s="4">
        <v>0</v>
      </c>
      <c r="M1463" s="4">
        <v>600</v>
      </c>
    </row>
    <row r="1464" spans="1:13" x14ac:dyDescent="0.25">
      <c r="A1464" s="2">
        <v>5</v>
      </c>
      <c r="B1464" s="2">
        <v>33400</v>
      </c>
      <c r="C1464" s="2">
        <v>4800019</v>
      </c>
      <c r="D1464" s="2" t="str">
        <f t="shared" si="22"/>
        <v>5334004800019</v>
      </c>
      <c r="E1464" s="2" t="s">
        <v>266</v>
      </c>
      <c r="F1464" s="4">
        <v>5000</v>
      </c>
      <c r="G1464" s="4">
        <v>3400</v>
      </c>
      <c r="H1464" s="4">
        <v>8400</v>
      </c>
      <c r="I1464" s="4">
        <v>8400</v>
      </c>
      <c r="J1464" s="4">
        <v>8400</v>
      </c>
      <c r="K1464" s="4">
        <v>8400</v>
      </c>
      <c r="L1464" s="4">
        <v>0</v>
      </c>
      <c r="M1464" s="4">
        <v>0</v>
      </c>
    </row>
    <row r="1465" spans="1:13" x14ac:dyDescent="0.25">
      <c r="A1465" s="2">
        <v>5</v>
      </c>
      <c r="B1465" s="2">
        <v>33400</v>
      </c>
      <c r="C1465" s="2">
        <v>4800080</v>
      </c>
      <c r="D1465" s="2" t="str">
        <f t="shared" si="22"/>
        <v>5334004800080</v>
      </c>
      <c r="E1465" s="2" t="s">
        <v>267</v>
      </c>
      <c r="F1465" s="4">
        <v>3000</v>
      </c>
      <c r="G1465" s="4">
        <v>3500</v>
      </c>
      <c r="H1465" s="4">
        <v>6500</v>
      </c>
      <c r="I1465" s="4">
        <v>6500</v>
      </c>
      <c r="J1465" s="4">
        <v>3500</v>
      </c>
      <c r="K1465" s="4">
        <v>3500</v>
      </c>
      <c r="L1465" s="4">
        <v>0</v>
      </c>
      <c r="M1465" s="4">
        <v>3000</v>
      </c>
    </row>
    <row r="1466" spans="1:13" x14ac:dyDescent="0.25">
      <c r="A1466" s="2">
        <v>5</v>
      </c>
      <c r="B1466" s="2">
        <v>33400</v>
      </c>
      <c r="C1466" s="2">
        <v>4800083</v>
      </c>
      <c r="D1466" s="2" t="str">
        <f t="shared" si="22"/>
        <v>5334004800083</v>
      </c>
      <c r="E1466" s="2" t="s">
        <v>268</v>
      </c>
      <c r="F1466" s="4">
        <v>20000</v>
      </c>
      <c r="G1466" s="4">
        <v>0</v>
      </c>
      <c r="H1466" s="4">
        <v>20000</v>
      </c>
      <c r="I1466" s="4">
        <v>20000</v>
      </c>
      <c r="J1466" s="4">
        <v>20000</v>
      </c>
      <c r="K1466" s="4">
        <v>20000</v>
      </c>
      <c r="L1466" s="4">
        <v>0</v>
      </c>
      <c r="M1466" s="4">
        <v>0</v>
      </c>
    </row>
    <row r="1467" spans="1:13" x14ac:dyDescent="0.25">
      <c r="A1467" s="2">
        <v>5</v>
      </c>
      <c r="B1467" s="2">
        <v>33400</v>
      </c>
      <c r="C1467" s="2">
        <v>4800085</v>
      </c>
      <c r="D1467" s="2" t="str">
        <f t="shared" si="22"/>
        <v>5334004800085</v>
      </c>
      <c r="E1467" s="2" t="s">
        <v>269</v>
      </c>
      <c r="F1467" s="4">
        <v>6000</v>
      </c>
      <c r="G1467" s="4">
        <v>0</v>
      </c>
      <c r="H1467" s="4">
        <v>6000</v>
      </c>
      <c r="I1467" s="4">
        <v>6000</v>
      </c>
      <c r="J1467" s="4">
        <v>6000</v>
      </c>
      <c r="K1467" s="4">
        <v>6000</v>
      </c>
      <c r="L1467" s="4">
        <v>0</v>
      </c>
      <c r="M1467" s="4">
        <v>0</v>
      </c>
    </row>
    <row r="1468" spans="1:13" x14ac:dyDescent="0.25">
      <c r="A1468" s="2">
        <v>5</v>
      </c>
      <c r="B1468" s="2">
        <v>33400</v>
      </c>
      <c r="C1468" s="2">
        <v>4800086</v>
      </c>
      <c r="D1468" s="2" t="str">
        <f t="shared" si="22"/>
        <v>5334004800086</v>
      </c>
      <c r="E1468" s="2" t="s">
        <v>270</v>
      </c>
      <c r="F1468" s="4">
        <v>19000</v>
      </c>
      <c r="G1468" s="4">
        <v>-15000</v>
      </c>
      <c r="H1468" s="4">
        <v>4000</v>
      </c>
      <c r="I1468" s="4">
        <v>4000</v>
      </c>
      <c r="J1468" s="4">
        <v>4000</v>
      </c>
      <c r="K1468" s="4">
        <v>4000</v>
      </c>
      <c r="L1468" s="4">
        <v>0</v>
      </c>
      <c r="M1468" s="4">
        <v>0</v>
      </c>
    </row>
    <row r="1469" spans="1:13" x14ac:dyDescent="0.25">
      <c r="A1469" s="2">
        <v>5</v>
      </c>
      <c r="B1469" s="2">
        <v>33400</v>
      </c>
      <c r="C1469" s="2">
        <v>4800100</v>
      </c>
      <c r="D1469" s="2" t="str">
        <f t="shared" si="22"/>
        <v>5334004800100</v>
      </c>
      <c r="E1469" s="2" t="s">
        <v>271</v>
      </c>
      <c r="F1469" s="4">
        <v>4000</v>
      </c>
      <c r="G1469" s="4">
        <v>1000</v>
      </c>
      <c r="H1469" s="4">
        <v>5000</v>
      </c>
      <c r="I1469" s="4">
        <v>5000</v>
      </c>
      <c r="J1469" s="4">
        <v>4200</v>
      </c>
      <c r="K1469" s="4">
        <v>4200</v>
      </c>
      <c r="L1469" s="4">
        <v>0</v>
      </c>
      <c r="M1469" s="4">
        <v>800</v>
      </c>
    </row>
    <row r="1470" spans="1:13" x14ac:dyDescent="0.25">
      <c r="A1470" s="2">
        <v>5</v>
      </c>
      <c r="B1470" s="2">
        <v>33400</v>
      </c>
      <c r="C1470" s="2">
        <v>4800101</v>
      </c>
      <c r="D1470" s="2" t="str">
        <f t="shared" si="22"/>
        <v>5334004800101</v>
      </c>
      <c r="E1470" s="2" t="s">
        <v>272</v>
      </c>
      <c r="F1470" s="4">
        <v>2500</v>
      </c>
      <c r="G1470" s="4">
        <v>-2000</v>
      </c>
      <c r="H1470" s="4">
        <v>500</v>
      </c>
      <c r="I1470" s="4">
        <v>500</v>
      </c>
      <c r="J1470" s="4">
        <v>500</v>
      </c>
      <c r="K1470" s="4">
        <v>500</v>
      </c>
      <c r="L1470" s="4">
        <v>0</v>
      </c>
      <c r="M1470" s="4">
        <v>0</v>
      </c>
    </row>
    <row r="1471" spans="1:13" x14ac:dyDescent="0.25">
      <c r="A1471" s="2">
        <v>5</v>
      </c>
      <c r="B1471" s="2">
        <v>33400</v>
      </c>
      <c r="C1471" s="2">
        <v>4800102</v>
      </c>
      <c r="D1471" s="2" t="str">
        <f t="shared" si="22"/>
        <v>5334004800102</v>
      </c>
      <c r="E1471" s="2" t="s">
        <v>273</v>
      </c>
      <c r="F1471" s="4">
        <v>5000</v>
      </c>
      <c r="G1471" s="4">
        <v>0</v>
      </c>
      <c r="H1471" s="4">
        <v>5000</v>
      </c>
      <c r="I1471" s="4">
        <v>5000</v>
      </c>
      <c r="J1471" s="4">
        <v>5000</v>
      </c>
      <c r="K1471" s="4">
        <v>5000</v>
      </c>
      <c r="L1471" s="4">
        <v>0</v>
      </c>
      <c r="M1471" s="4">
        <v>0</v>
      </c>
    </row>
    <row r="1472" spans="1:13" x14ac:dyDescent="0.25">
      <c r="A1472" s="2">
        <v>5</v>
      </c>
      <c r="B1472" s="2">
        <v>33400</v>
      </c>
      <c r="C1472" s="2">
        <v>4800104</v>
      </c>
      <c r="D1472" s="2" t="str">
        <f t="shared" si="22"/>
        <v>5334004800104</v>
      </c>
      <c r="E1472" s="2" t="s">
        <v>274</v>
      </c>
      <c r="F1472" s="4">
        <v>500</v>
      </c>
      <c r="G1472" s="4">
        <v>500</v>
      </c>
      <c r="H1472" s="4">
        <v>1000</v>
      </c>
      <c r="I1472" s="4">
        <v>1000</v>
      </c>
      <c r="J1472" s="4">
        <v>500</v>
      </c>
      <c r="K1472" s="4">
        <v>500</v>
      </c>
      <c r="L1472" s="4">
        <v>0</v>
      </c>
      <c r="M1472" s="4">
        <v>500</v>
      </c>
    </row>
    <row r="1473" spans="1:13" x14ac:dyDescent="0.25">
      <c r="A1473" s="2">
        <v>5</v>
      </c>
      <c r="B1473" s="2">
        <v>33400</v>
      </c>
      <c r="C1473" s="2">
        <v>4800107</v>
      </c>
      <c r="D1473" s="2" t="str">
        <f t="shared" si="22"/>
        <v>5334004800107</v>
      </c>
      <c r="E1473" s="2" t="s">
        <v>275</v>
      </c>
      <c r="F1473" s="4">
        <v>1500</v>
      </c>
      <c r="G1473" s="4">
        <v>1500</v>
      </c>
      <c r="H1473" s="4">
        <v>3000</v>
      </c>
      <c r="I1473" s="4">
        <v>1500</v>
      </c>
      <c r="J1473" s="4">
        <v>1500</v>
      </c>
      <c r="K1473" s="4">
        <v>1500</v>
      </c>
      <c r="L1473" s="4">
        <v>0</v>
      </c>
      <c r="M1473" s="4">
        <v>1500</v>
      </c>
    </row>
    <row r="1474" spans="1:13" x14ac:dyDescent="0.25">
      <c r="A1474" s="2">
        <v>5</v>
      </c>
      <c r="B1474" s="2">
        <v>33400</v>
      </c>
      <c r="C1474" s="2">
        <v>4800110</v>
      </c>
      <c r="D1474" s="2" t="str">
        <f t="shared" si="22"/>
        <v>5334004800110</v>
      </c>
      <c r="E1474" s="2" t="s">
        <v>276</v>
      </c>
      <c r="F1474" s="4">
        <v>5000</v>
      </c>
      <c r="G1474" s="4">
        <v>1000</v>
      </c>
      <c r="H1474" s="4">
        <v>6000</v>
      </c>
      <c r="I1474" s="4">
        <v>6000</v>
      </c>
      <c r="J1474" s="4">
        <v>5000</v>
      </c>
      <c r="K1474" s="4">
        <v>5000</v>
      </c>
      <c r="L1474" s="4">
        <v>0</v>
      </c>
      <c r="M1474" s="4">
        <v>1000</v>
      </c>
    </row>
    <row r="1475" spans="1:13" x14ac:dyDescent="0.25">
      <c r="A1475" s="2">
        <v>5</v>
      </c>
      <c r="B1475" s="2">
        <v>33400</v>
      </c>
      <c r="C1475" s="2">
        <v>4800200</v>
      </c>
      <c r="D1475" s="2" t="str">
        <f t="shared" ref="D1475:D1538" si="23">_xlfn.CONCAT(A1475,B1475,C1475)</f>
        <v>5334004800200</v>
      </c>
      <c r="E1475" s="2" t="s">
        <v>277</v>
      </c>
      <c r="F1475" s="4">
        <v>0</v>
      </c>
      <c r="G1475" s="4">
        <v>8500</v>
      </c>
      <c r="H1475" s="4">
        <v>8500</v>
      </c>
      <c r="I1475" s="4">
        <v>8500</v>
      </c>
      <c r="J1475" s="4">
        <v>8500</v>
      </c>
      <c r="K1475" s="4">
        <v>8500</v>
      </c>
      <c r="L1475" s="4">
        <v>0</v>
      </c>
      <c r="M1475" s="4">
        <v>0</v>
      </c>
    </row>
    <row r="1476" spans="1:13" x14ac:dyDescent="0.25">
      <c r="A1476" s="2">
        <v>5</v>
      </c>
      <c r="B1476" s="2">
        <v>33400</v>
      </c>
      <c r="C1476" s="2">
        <v>7800004</v>
      </c>
      <c r="D1476" s="2" t="str">
        <f t="shared" si="23"/>
        <v>5334007800004</v>
      </c>
      <c r="E1476" s="2" t="s">
        <v>278</v>
      </c>
      <c r="F1476" s="4">
        <v>14500</v>
      </c>
      <c r="G1476" s="4">
        <v>2242.5</v>
      </c>
      <c r="H1476" s="4">
        <v>16742.5</v>
      </c>
      <c r="I1476" s="4">
        <v>16742.5</v>
      </c>
      <c r="J1476" s="4">
        <v>16742.5</v>
      </c>
      <c r="K1476" s="4">
        <v>16742.5</v>
      </c>
      <c r="L1476" s="4">
        <v>0</v>
      </c>
      <c r="M1476" s="4">
        <v>0</v>
      </c>
    </row>
    <row r="1477" spans="1:13" x14ac:dyDescent="0.25">
      <c r="A1477" s="2">
        <v>5</v>
      </c>
      <c r="B1477" s="2">
        <v>33400</v>
      </c>
      <c r="C1477" s="2">
        <v>7800008</v>
      </c>
      <c r="D1477" s="2" t="str">
        <f t="shared" si="23"/>
        <v>5334007800008</v>
      </c>
      <c r="E1477" s="2" t="s">
        <v>279</v>
      </c>
      <c r="F1477" s="4">
        <v>8700</v>
      </c>
      <c r="G1477" s="4">
        <v>-3028</v>
      </c>
      <c r="H1477" s="4">
        <v>5672</v>
      </c>
      <c r="I1477" s="4">
        <v>5671.5</v>
      </c>
      <c r="J1477" s="4">
        <v>5671.5</v>
      </c>
      <c r="K1477" s="4">
        <v>5671.5</v>
      </c>
      <c r="L1477" s="4">
        <v>0</v>
      </c>
      <c r="M1477" s="4">
        <v>0.5</v>
      </c>
    </row>
    <row r="1478" spans="1:13" x14ac:dyDescent="0.25">
      <c r="A1478" s="2">
        <v>5</v>
      </c>
      <c r="B1478" s="2">
        <v>33401</v>
      </c>
      <c r="C1478" s="2">
        <v>2090002</v>
      </c>
      <c r="D1478" s="2" t="str">
        <f t="shared" si="23"/>
        <v>5334012090002</v>
      </c>
      <c r="E1478" s="2" t="s">
        <v>94</v>
      </c>
      <c r="F1478" s="4">
        <v>2000</v>
      </c>
      <c r="G1478" s="4">
        <v>0</v>
      </c>
      <c r="H1478" s="4">
        <v>2000</v>
      </c>
      <c r="I1478" s="4">
        <v>7239.63</v>
      </c>
      <c r="J1478" s="4">
        <v>7239.63</v>
      </c>
      <c r="K1478" s="4">
        <v>7239.63</v>
      </c>
      <c r="L1478" s="4">
        <v>0</v>
      </c>
      <c r="M1478" s="4">
        <v>-5239.63</v>
      </c>
    </row>
    <row r="1479" spans="1:13" x14ac:dyDescent="0.25">
      <c r="A1479" s="2">
        <v>5</v>
      </c>
      <c r="B1479" s="2">
        <v>33401</v>
      </c>
      <c r="C1479" s="2">
        <v>2210501</v>
      </c>
      <c r="D1479" s="2" t="str">
        <f t="shared" si="23"/>
        <v>5334012210501</v>
      </c>
      <c r="E1479" s="2" t="s">
        <v>123</v>
      </c>
      <c r="F1479" s="4">
        <v>0</v>
      </c>
      <c r="G1479" s="4">
        <v>0</v>
      </c>
      <c r="H1479" s="4">
        <v>0</v>
      </c>
      <c r="I1479" s="4">
        <v>50.34</v>
      </c>
      <c r="J1479" s="4">
        <v>50.34</v>
      </c>
      <c r="K1479" s="4">
        <v>50.34</v>
      </c>
      <c r="L1479" s="4">
        <v>0</v>
      </c>
      <c r="M1479" s="4">
        <v>-50.34</v>
      </c>
    </row>
    <row r="1480" spans="1:13" x14ac:dyDescent="0.25">
      <c r="A1480" s="2">
        <v>5</v>
      </c>
      <c r="B1480" s="2">
        <v>33401</v>
      </c>
      <c r="C1480" s="2">
        <v>2219905</v>
      </c>
      <c r="D1480" s="2" t="str">
        <f t="shared" si="23"/>
        <v>5334012219905</v>
      </c>
      <c r="E1480" s="2" t="s">
        <v>77</v>
      </c>
      <c r="F1480" s="4">
        <v>300</v>
      </c>
      <c r="G1480" s="4">
        <v>0</v>
      </c>
      <c r="H1480" s="4">
        <v>300</v>
      </c>
      <c r="I1480" s="4">
        <v>0</v>
      </c>
      <c r="J1480" s="4">
        <v>0</v>
      </c>
      <c r="K1480" s="4">
        <v>0</v>
      </c>
      <c r="L1480" s="4">
        <v>0</v>
      </c>
      <c r="M1480" s="4">
        <v>300</v>
      </c>
    </row>
    <row r="1481" spans="1:13" x14ac:dyDescent="0.25">
      <c r="A1481" s="2">
        <v>5</v>
      </c>
      <c r="B1481" s="2">
        <v>33401</v>
      </c>
      <c r="C1481" s="2">
        <v>2260901</v>
      </c>
      <c r="D1481" s="2" t="str">
        <f t="shared" si="23"/>
        <v>5334012260901</v>
      </c>
      <c r="E1481" s="2" t="s">
        <v>230</v>
      </c>
      <c r="F1481" s="4">
        <v>43000</v>
      </c>
      <c r="G1481" s="4">
        <v>6008.19</v>
      </c>
      <c r="H1481" s="4">
        <v>49008.19</v>
      </c>
      <c r="I1481" s="4">
        <v>56897.88</v>
      </c>
      <c r="J1481" s="4">
        <v>54289.69</v>
      </c>
      <c r="K1481" s="4">
        <v>54289.69</v>
      </c>
      <c r="L1481" s="4">
        <v>0</v>
      </c>
      <c r="M1481" s="4">
        <v>-5281.5</v>
      </c>
    </row>
    <row r="1482" spans="1:13" x14ac:dyDescent="0.25">
      <c r="A1482" s="2">
        <v>5</v>
      </c>
      <c r="B1482" s="2">
        <v>33401</v>
      </c>
      <c r="C1482" s="2">
        <v>2270607</v>
      </c>
      <c r="D1482" s="2" t="str">
        <f t="shared" si="23"/>
        <v>5334012270607</v>
      </c>
      <c r="E1482" s="2" t="s">
        <v>280</v>
      </c>
      <c r="F1482" s="4">
        <v>0</v>
      </c>
      <c r="G1482" s="4">
        <v>8000</v>
      </c>
      <c r="H1482" s="4">
        <v>8000</v>
      </c>
      <c r="I1482" s="4">
        <v>7744</v>
      </c>
      <c r="J1482" s="4">
        <v>0</v>
      </c>
      <c r="K1482" s="4">
        <v>0</v>
      </c>
      <c r="L1482" s="4">
        <v>0</v>
      </c>
      <c r="M1482" s="4">
        <v>8000</v>
      </c>
    </row>
    <row r="1483" spans="1:13" x14ac:dyDescent="0.25">
      <c r="A1483" s="2">
        <v>5</v>
      </c>
      <c r="B1483" s="2">
        <v>33401</v>
      </c>
      <c r="C1483" s="2">
        <v>2279959</v>
      </c>
      <c r="D1483" s="2" t="str">
        <f t="shared" si="23"/>
        <v>5334012279959</v>
      </c>
      <c r="E1483" s="2" t="s">
        <v>281</v>
      </c>
      <c r="F1483" s="4">
        <v>2000</v>
      </c>
      <c r="G1483" s="4">
        <v>0</v>
      </c>
      <c r="H1483" s="4">
        <v>2000</v>
      </c>
      <c r="I1483" s="4">
        <v>6372.51</v>
      </c>
      <c r="J1483" s="4">
        <v>6372.51</v>
      </c>
      <c r="K1483" s="4">
        <v>6372.51</v>
      </c>
      <c r="L1483" s="4">
        <v>0</v>
      </c>
      <c r="M1483" s="4">
        <v>-4372.51</v>
      </c>
    </row>
    <row r="1484" spans="1:13" x14ac:dyDescent="0.25">
      <c r="A1484" s="2">
        <v>5</v>
      </c>
      <c r="B1484" s="2">
        <v>33401</v>
      </c>
      <c r="C1484" s="2">
        <v>2302000</v>
      </c>
      <c r="D1484" s="2" t="str">
        <f t="shared" si="23"/>
        <v>5334012302000</v>
      </c>
      <c r="E1484" s="2" t="s">
        <v>72</v>
      </c>
      <c r="F1484" s="4">
        <v>0</v>
      </c>
      <c r="G1484" s="4">
        <v>0</v>
      </c>
      <c r="H1484" s="4">
        <v>0</v>
      </c>
      <c r="I1484" s="4">
        <v>12.3</v>
      </c>
      <c r="J1484" s="4">
        <v>12.3</v>
      </c>
      <c r="K1484" s="4">
        <v>12.3</v>
      </c>
      <c r="L1484" s="4">
        <v>0</v>
      </c>
      <c r="M1484" s="4">
        <v>-12.3</v>
      </c>
    </row>
    <row r="1485" spans="1:13" x14ac:dyDescent="0.25">
      <c r="A1485" s="2">
        <v>5</v>
      </c>
      <c r="B1485" s="2">
        <v>33401</v>
      </c>
      <c r="C1485" s="2">
        <v>2312000</v>
      </c>
      <c r="D1485" s="2" t="str">
        <f t="shared" si="23"/>
        <v>5334012312000</v>
      </c>
      <c r="E1485" s="2" t="s">
        <v>73</v>
      </c>
      <c r="F1485" s="4">
        <v>100</v>
      </c>
      <c r="G1485" s="4">
        <v>0</v>
      </c>
      <c r="H1485" s="4">
        <v>100</v>
      </c>
      <c r="I1485" s="4">
        <v>66</v>
      </c>
      <c r="J1485" s="4">
        <v>66</v>
      </c>
      <c r="K1485" s="4">
        <v>66</v>
      </c>
      <c r="L1485" s="4">
        <v>0</v>
      </c>
      <c r="M1485" s="4">
        <v>34</v>
      </c>
    </row>
    <row r="1486" spans="1:13" x14ac:dyDescent="0.25">
      <c r="A1486" s="2">
        <v>5</v>
      </c>
      <c r="B1486" s="2">
        <v>33401</v>
      </c>
      <c r="C1486" s="2">
        <v>6230000</v>
      </c>
      <c r="D1486" s="2" t="str">
        <f t="shared" si="23"/>
        <v>5334016230000</v>
      </c>
      <c r="E1486" s="2" t="s">
        <v>201</v>
      </c>
      <c r="F1486" s="4">
        <v>4000</v>
      </c>
      <c r="G1486" s="4">
        <v>9000</v>
      </c>
      <c r="H1486" s="4">
        <v>13000</v>
      </c>
      <c r="I1486" s="4">
        <v>12446.11</v>
      </c>
      <c r="J1486" s="4">
        <v>12446.11</v>
      </c>
      <c r="K1486" s="4">
        <v>12446.11</v>
      </c>
      <c r="L1486" s="4">
        <v>0</v>
      </c>
      <c r="M1486" s="4">
        <v>553.89</v>
      </c>
    </row>
    <row r="1487" spans="1:13" x14ac:dyDescent="0.25">
      <c r="A1487" s="2">
        <v>5</v>
      </c>
      <c r="B1487" s="2">
        <v>33402</v>
      </c>
      <c r="C1487" s="2">
        <v>2120000</v>
      </c>
      <c r="D1487" s="2" t="str">
        <f t="shared" si="23"/>
        <v>5334022120000</v>
      </c>
      <c r="E1487" s="2" t="s">
        <v>212</v>
      </c>
      <c r="F1487" s="4">
        <v>0</v>
      </c>
      <c r="G1487" s="4">
        <v>0</v>
      </c>
      <c r="H1487" s="4">
        <v>0</v>
      </c>
      <c r="I1487" s="4">
        <v>2.4700000000000002</v>
      </c>
      <c r="J1487" s="4">
        <v>2.4700000000000002</v>
      </c>
      <c r="K1487" s="4">
        <v>2.4700000000000002</v>
      </c>
      <c r="L1487" s="4">
        <v>0</v>
      </c>
      <c r="M1487" s="4">
        <v>-2.4700000000000002</v>
      </c>
    </row>
    <row r="1488" spans="1:13" x14ac:dyDescent="0.25">
      <c r="A1488" s="2">
        <v>5</v>
      </c>
      <c r="B1488" s="2">
        <v>33402</v>
      </c>
      <c r="C1488" s="2">
        <v>4490001</v>
      </c>
      <c r="D1488" s="2" t="str">
        <f t="shared" si="23"/>
        <v>5334024490001</v>
      </c>
      <c r="E1488" s="2" t="s">
        <v>282</v>
      </c>
      <c r="F1488" s="4">
        <v>171000</v>
      </c>
      <c r="G1488" s="4">
        <v>0</v>
      </c>
      <c r="H1488" s="4">
        <v>171000</v>
      </c>
      <c r="I1488" s="4">
        <v>171000</v>
      </c>
      <c r="J1488" s="4">
        <v>171000</v>
      </c>
      <c r="K1488" s="4">
        <v>171000</v>
      </c>
      <c r="L1488" s="4">
        <v>0</v>
      </c>
      <c r="M1488" s="4">
        <v>0</v>
      </c>
    </row>
    <row r="1489" spans="1:13" x14ac:dyDescent="0.25">
      <c r="A1489" s="2">
        <v>5</v>
      </c>
      <c r="B1489" s="2">
        <v>33402</v>
      </c>
      <c r="C1489" s="2">
        <v>4490002</v>
      </c>
      <c r="D1489" s="2" t="str">
        <f t="shared" si="23"/>
        <v>5334024490002</v>
      </c>
      <c r="E1489" s="2" t="s">
        <v>283</v>
      </c>
      <c r="F1489" s="4">
        <v>45000</v>
      </c>
      <c r="G1489" s="4">
        <v>0</v>
      </c>
      <c r="H1489" s="4">
        <v>45000</v>
      </c>
      <c r="I1489" s="4">
        <v>45000</v>
      </c>
      <c r="J1489" s="4">
        <v>45000</v>
      </c>
      <c r="K1489" s="4">
        <v>45000</v>
      </c>
      <c r="L1489" s="4">
        <v>0</v>
      </c>
      <c r="M1489" s="4">
        <v>0</v>
      </c>
    </row>
    <row r="1490" spans="1:13" x14ac:dyDescent="0.25">
      <c r="A1490" s="2">
        <v>5</v>
      </c>
      <c r="B1490" s="2">
        <v>33700</v>
      </c>
      <c r="C1490" s="2">
        <v>2260900</v>
      </c>
      <c r="D1490" s="2" t="str">
        <f t="shared" si="23"/>
        <v>5337002260900</v>
      </c>
      <c r="E1490" s="2" t="s">
        <v>284</v>
      </c>
      <c r="F1490" s="4">
        <v>2000</v>
      </c>
      <c r="G1490" s="4">
        <v>0</v>
      </c>
      <c r="H1490" s="4">
        <v>2000</v>
      </c>
      <c r="I1490" s="4">
        <v>0</v>
      </c>
      <c r="J1490" s="4">
        <v>0</v>
      </c>
      <c r="K1490" s="4">
        <v>0</v>
      </c>
      <c r="L1490" s="4">
        <v>0</v>
      </c>
      <c r="M1490" s="4">
        <v>2000</v>
      </c>
    </row>
    <row r="1491" spans="1:13" x14ac:dyDescent="0.25">
      <c r="A1491" s="2">
        <v>5</v>
      </c>
      <c r="B1491" s="2">
        <v>33700</v>
      </c>
      <c r="C1491" s="2">
        <v>6320037</v>
      </c>
      <c r="D1491" s="2" t="str">
        <f t="shared" si="23"/>
        <v>5337006320037</v>
      </c>
      <c r="E1491" s="2" t="s">
        <v>285</v>
      </c>
      <c r="F1491" s="4">
        <v>3000</v>
      </c>
      <c r="G1491" s="4">
        <v>0</v>
      </c>
      <c r="H1491" s="4">
        <v>3000</v>
      </c>
      <c r="I1491" s="4">
        <v>413.81</v>
      </c>
      <c r="J1491" s="4">
        <v>413.81</v>
      </c>
      <c r="K1491" s="4">
        <v>413.81</v>
      </c>
      <c r="L1491" s="4">
        <v>0</v>
      </c>
      <c r="M1491" s="4">
        <v>2586.19</v>
      </c>
    </row>
    <row r="1492" spans="1:13" x14ac:dyDescent="0.25">
      <c r="A1492" s="2">
        <v>5</v>
      </c>
      <c r="B1492" s="2">
        <v>33700</v>
      </c>
      <c r="C1492" s="2">
        <v>6330000</v>
      </c>
      <c r="D1492" s="2" t="str">
        <f t="shared" si="23"/>
        <v>5337006330000</v>
      </c>
      <c r="E1492" s="2" t="s">
        <v>286</v>
      </c>
      <c r="F1492" s="4">
        <v>0</v>
      </c>
      <c r="G1492" s="4">
        <v>0</v>
      </c>
      <c r="H1492" s="4">
        <v>0</v>
      </c>
      <c r="I1492" s="4">
        <v>3472.1</v>
      </c>
      <c r="J1492" s="4">
        <v>3472.1</v>
      </c>
      <c r="K1492" s="4">
        <v>3472.1</v>
      </c>
      <c r="L1492" s="4">
        <v>0</v>
      </c>
      <c r="M1492" s="4">
        <v>-3472.1</v>
      </c>
    </row>
    <row r="1493" spans="1:13" x14ac:dyDescent="0.25">
      <c r="A1493" s="2">
        <v>5</v>
      </c>
      <c r="B1493" s="2">
        <v>33701</v>
      </c>
      <c r="C1493" s="2">
        <v>2120000</v>
      </c>
      <c r="D1493" s="2" t="str">
        <f t="shared" si="23"/>
        <v>5337012120000</v>
      </c>
      <c r="E1493" s="2" t="s">
        <v>212</v>
      </c>
      <c r="F1493" s="4">
        <v>0</v>
      </c>
      <c r="G1493" s="4">
        <v>0</v>
      </c>
      <c r="H1493" s="4">
        <v>0</v>
      </c>
      <c r="I1493" s="4">
        <v>60.69</v>
      </c>
      <c r="J1493" s="4">
        <v>60.69</v>
      </c>
      <c r="K1493" s="4">
        <v>60.69</v>
      </c>
      <c r="L1493" s="4">
        <v>0</v>
      </c>
      <c r="M1493" s="4">
        <v>-60.69</v>
      </c>
    </row>
    <row r="1494" spans="1:13" x14ac:dyDescent="0.25">
      <c r="A1494" s="2">
        <v>5</v>
      </c>
      <c r="B1494" s="2">
        <v>33701</v>
      </c>
      <c r="C1494" s="2">
        <v>2260901</v>
      </c>
      <c r="D1494" s="2" t="str">
        <f t="shared" si="23"/>
        <v>5337012260901</v>
      </c>
      <c r="E1494" s="2" t="s">
        <v>230</v>
      </c>
      <c r="F1494" s="4">
        <v>32000</v>
      </c>
      <c r="G1494" s="4">
        <v>15430.5</v>
      </c>
      <c r="H1494" s="4">
        <v>47430.5</v>
      </c>
      <c r="I1494" s="4">
        <v>44572.87</v>
      </c>
      <c r="J1494" s="4">
        <v>44180.37</v>
      </c>
      <c r="K1494" s="4">
        <v>43460.23</v>
      </c>
      <c r="L1494" s="4">
        <v>720.14</v>
      </c>
      <c r="M1494" s="4">
        <v>3250.13</v>
      </c>
    </row>
    <row r="1495" spans="1:13" x14ac:dyDescent="0.25">
      <c r="A1495" s="2">
        <v>5</v>
      </c>
      <c r="B1495" s="2">
        <v>33701</v>
      </c>
      <c r="C1495" s="2">
        <v>2279956</v>
      </c>
      <c r="D1495" s="2" t="str">
        <f t="shared" si="23"/>
        <v>5337012279956</v>
      </c>
      <c r="E1495" s="2" t="s">
        <v>287</v>
      </c>
      <c r="F1495" s="4">
        <v>1000</v>
      </c>
      <c r="G1495" s="4">
        <v>0</v>
      </c>
      <c r="H1495" s="4">
        <v>1000</v>
      </c>
      <c r="I1495" s="4">
        <v>0</v>
      </c>
      <c r="J1495" s="4">
        <v>0</v>
      </c>
      <c r="K1495" s="4">
        <v>0</v>
      </c>
      <c r="L1495" s="4">
        <v>0</v>
      </c>
      <c r="M1495" s="4">
        <v>1000</v>
      </c>
    </row>
    <row r="1496" spans="1:13" x14ac:dyDescent="0.25">
      <c r="A1496" s="2">
        <v>5</v>
      </c>
      <c r="B1496" s="2">
        <v>33701</v>
      </c>
      <c r="C1496" s="2">
        <v>2312000</v>
      </c>
      <c r="D1496" s="2" t="str">
        <f t="shared" si="23"/>
        <v>5337012312000</v>
      </c>
      <c r="E1496" s="2" t="s">
        <v>73</v>
      </c>
      <c r="F1496" s="4">
        <v>100</v>
      </c>
      <c r="G1496" s="4">
        <v>0</v>
      </c>
      <c r="H1496" s="4">
        <v>100</v>
      </c>
      <c r="I1496" s="4">
        <v>0</v>
      </c>
      <c r="J1496" s="4">
        <v>0</v>
      </c>
      <c r="K1496" s="4">
        <v>0</v>
      </c>
      <c r="L1496" s="4">
        <v>0</v>
      </c>
      <c r="M1496" s="4">
        <v>100</v>
      </c>
    </row>
    <row r="1497" spans="1:13" x14ac:dyDescent="0.25">
      <c r="A1497" s="2">
        <v>5</v>
      </c>
      <c r="B1497" s="2">
        <v>33800</v>
      </c>
      <c r="C1497" s="2">
        <v>2090002</v>
      </c>
      <c r="D1497" s="2" t="str">
        <f t="shared" si="23"/>
        <v>5338002090002</v>
      </c>
      <c r="E1497" s="2" t="s">
        <v>94</v>
      </c>
      <c r="F1497" s="4">
        <v>4000</v>
      </c>
      <c r="G1497" s="4">
        <v>0</v>
      </c>
      <c r="H1497" s="4">
        <v>4000</v>
      </c>
      <c r="I1497" s="4">
        <v>5514.37</v>
      </c>
      <c r="J1497" s="4">
        <v>5410.63</v>
      </c>
      <c r="K1497" s="4">
        <v>5410.63</v>
      </c>
      <c r="L1497" s="4">
        <v>0</v>
      </c>
      <c r="M1497" s="4">
        <v>-1410.63</v>
      </c>
    </row>
    <row r="1498" spans="1:13" x14ac:dyDescent="0.25">
      <c r="A1498" s="2">
        <v>5</v>
      </c>
      <c r="B1498" s="2">
        <v>33800</v>
      </c>
      <c r="C1498" s="2">
        <v>2260903</v>
      </c>
      <c r="D1498" s="2" t="str">
        <f t="shared" si="23"/>
        <v>5338002260903</v>
      </c>
      <c r="E1498" s="2" t="s">
        <v>288</v>
      </c>
      <c r="F1498" s="4">
        <v>20750</v>
      </c>
      <c r="G1498" s="4">
        <v>0</v>
      </c>
      <c r="H1498" s="4">
        <v>20750</v>
      </c>
      <c r="I1498" s="4">
        <v>20750</v>
      </c>
      <c r="J1498" s="4">
        <v>20750</v>
      </c>
      <c r="K1498" s="4">
        <v>20750</v>
      </c>
      <c r="L1498" s="4">
        <v>0</v>
      </c>
      <c r="M1498" s="4">
        <v>0</v>
      </c>
    </row>
    <row r="1499" spans="1:13" x14ac:dyDescent="0.25">
      <c r="A1499" s="2">
        <v>5</v>
      </c>
      <c r="B1499" s="2">
        <v>33800</v>
      </c>
      <c r="C1499" s="2">
        <v>2260905</v>
      </c>
      <c r="D1499" s="2" t="str">
        <f t="shared" si="23"/>
        <v>5338002260905</v>
      </c>
      <c r="E1499" s="2" t="s">
        <v>289</v>
      </c>
      <c r="F1499" s="4">
        <v>33000</v>
      </c>
      <c r="G1499" s="4">
        <v>0</v>
      </c>
      <c r="H1499" s="4">
        <v>33000</v>
      </c>
      <c r="I1499" s="4">
        <v>31121.19</v>
      </c>
      <c r="J1499" s="4">
        <v>31121.19</v>
      </c>
      <c r="K1499" s="4">
        <v>31121.19</v>
      </c>
      <c r="L1499" s="4">
        <v>0</v>
      </c>
      <c r="M1499" s="4">
        <v>1878.81</v>
      </c>
    </row>
    <row r="1500" spans="1:13" x14ac:dyDescent="0.25">
      <c r="A1500" s="2">
        <v>5</v>
      </c>
      <c r="B1500" s="2">
        <v>33800</v>
      </c>
      <c r="C1500" s="2">
        <v>2260906</v>
      </c>
      <c r="D1500" s="2" t="str">
        <f t="shared" si="23"/>
        <v>5338002260906</v>
      </c>
      <c r="E1500" s="2" t="s">
        <v>290</v>
      </c>
      <c r="F1500" s="4">
        <v>55000</v>
      </c>
      <c r="G1500" s="4">
        <v>0</v>
      </c>
      <c r="H1500" s="4">
        <v>55000</v>
      </c>
      <c r="I1500" s="4">
        <v>56411.63</v>
      </c>
      <c r="J1500" s="4">
        <v>56333.63</v>
      </c>
      <c r="K1500" s="4">
        <v>56333.63</v>
      </c>
      <c r="L1500" s="4">
        <v>0</v>
      </c>
      <c r="M1500" s="4">
        <v>-1333.63</v>
      </c>
    </row>
    <row r="1501" spans="1:13" x14ac:dyDescent="0.25">
      <c r="A1501" s="2">
        <v>5</v>
      </c>
      <c r="B1501" s="2">
        <v>33800</v>
      </c>
      <c r="C1501" s="2">
        <v>2260908</v>
      </c>
      <c r="D1501" s="2" t="str">
        <f t="shared" si="23"/>
        <v>5338002260908</v>
      </c>
      <c r="E1501" s="2" t="s">
        <v>291</v>
      </c>
      <c r="F1501" s="4">
        <v>22000</v>
      </c>
      <c r="G1501" s="4">
        <v>0</v>
      </c>
      <c r="H1501" s="4">
        <v>22000</v>
      </c>
      <c r="I1501" s="4">
        <v>40351.03</v>
      </c>
      <c r="J1501" s="4">
        <v>40010.75</v>
      </c>
      <c r="K1501" s="4">
        <v>40010.75</v>
      </c>
      <c r="L1501" s="4">
        <v>0</v>
      </c>
      <c r="M1501" s="4">
        <v>-18010.75</v>
      </c>
    </row>
    <row r="1502" spans="1:13" x14ac:dyDescent="0.25">
      <c r="A1502" s="2">
        <v>5</v>
      </c>
      <c r="B1502" s="2">
        <v>33800</v>
      </c>
      <c r="C1502" s="2">
        <v>2260909</v>
      </c>
      <c r="D1502" s="2" t="str">
        <f t="shared" si="23"/>
        <v>5338002260909</v>
      </c>
      <c r="E1502" s="2" t="s">
        <v>292</v>
      </c>
      <c r="F1502" s="4">
        <v>16360</v>
      </c>
      <c r="G1502" s="4">
        <v>0</v>
      </c>
      <c r="H1502" s="4">
        <v>16360</v>
      </c>
      <c r="I1502" s="4">
        <v>0</v>
      </c>
      <c r="J1502" s="4">
        <v>0</v>
      </c>
      <c r="K1502" s="4">
        <v>0</v>
      </c>
      <c r="L1502" s="4">
        <v>0</v>
      </c>
      <c r="M1502" s="4">
        <v>16360</v>
      </c>
    </row>
    <row r="1503" spans="1:13" x14ac:dyDescent="0.25">
      <c r="A1503" s="2">
        <v>5</v>
      </c>
      <c r="B1503" s="2">
        <v>33800</v>
      </c>
      <c r="C1503" s="2">
        <v>2270101</v>
      </c>
      <c r="D1503" s="2" t="str">
        <f t="shared" si="23"/>
        <v>5338002270101</v>
      </c>
      <c r="E1503" s="2" t="s">
        <v>66</v>
      </c>
      <c r="F1503" s="4">
        <v>9000</v>
      </c>
      <c r="G1503" s="4">
        <v>2386.6999999999998</v>
      </c>
      <c r="H1503" s="4">
        <v>11386.7</v>
      </c>
      <c r="I1503" s="4">
        <v>11789.75</v>
      </c>
      <c r="J1503" s="4">
        <v>11619.77</v>
      </c>
      <c r="K1503" s="4">
        <v>11599.77</v>
      </c>
      <c r="L1503" s="4">
        <v>20</v>
      </c>
      <c r="M1503" s="4">
        <v>-233.07</v>
      </c>
    </row>
    <row r="1504" spans="1:13" x14ac:dyDescent="0.25">
      <c r="A1504" s="2">
        <v>5</v>
      </c>
      <c r="B1504" s="2">
        <v>33800</v>
      </c>
      <c r="C1504" s="2">
        <v>2270600</v>
      </c>
      <c r="D1504" s="2" t="str">
        <f t="shared" si="23"/>
        <v>5338002270600</v>
      </c>
      <c r="E1504" s="2" t="s">
        <v>67</v>
      </c>
      <c r="F1504" s="4">
        <v>500</v>
      </c>
      <c r="G1504" s="4">
        <v>0</v>
      </c>
      <c r="H1504" s="4">
        <v>500</v>
      </c>
      <c r="I1504" s="4">
        <v>0</v>
      </c>
      <c r="J1504" s="4">
        <v>0</v>
      </c>
      <c r="K1504" s="4">
        <v>0</v>
      </c>
      <c r="L1504" s="4">
        <v>0</v>
      </c>
      <c r="M1504" s="4">
        <v>500</v>
      </c>
    </row>
    <row r="1505" spans="1:13" x14ac:dyDescent="0.25">
      <c r="A1505" s="2">
        <v>5</v>
      </c>
      <c r="B1505" s="2">
        <v>33800</v>
      </c>
      <c r="C1505" s="2">
        <v>2279927</v>
      </c>
      <c r="D1505" s="2" t="str">
        <f t="shared" si="23"/>
        <v>5338002279927</v>
      </c>
      <c r="E1505" s="2" t="s">
        <v>293</v>
      </c>
      <c r="F1505" s="4">
        <v>4200</v>
      </c>
      <c r="G1505" s="4">
        <v>0</v>
      </c>
      <c r="H1505" s="4">
        <v>4200</v>
      </c>
      <c r="I1505" s="4">
        <v>3869</v>
      </c>
      <c r="J1505" s="4">
        <v>3869</v>
      </c>
      <c r="K1505" s="4">
        <v>3869</v>
      </c>
      <c r="L1505" s="4">
        <v>0</v>
      </c>
      <c r="M1505" s="4">
        <v>331</v>
      </c>
    </row>
    <row r="1506" spans="1:13" x14ac:dyDescent="0.25">
      <c r="A1506" s="2">
        <v>5</v>
      </c>
      <c r="B1506" s="2">
        <v>33800</v>
      </c>
      <c r="C1506" s="2">
        <v>2279956</v>
      </c>
      <c r="D1506" s="2" t="str">
        <f t="shared" si="23"/>
        <v>5338002279956</v>
      </c>
      <c r="E1506" s="2" t="s">
        <v>287</v>
      </c>
      <c r="F1506" s="4">
        <v>3500</v>
      </c>
      <c r="G1506" s="4">
        <v>0</v>
      </c>
      <c r="H1506" s="4">
        <v>3500</v>
      </c>
      <c r="I1506" s="4">
        <v>6196.34</v>
      </c>
      <c r="J1506" s="4">
        <v>6196.34</v>
      </c>
      <c r="K1506" s="4">
        <v>6196.34</v>
      </c>
      <c r="L1506" s="4">
        <v>0</v>
      </c>
      <c r="M1506" s="4">
        <v>-2696.34</v>
      </c>
    </row>
    <row r="1507" spans="1:13" x14ac:dyDescent="0.25">
      <c r="A1507" s="2">
        <v>5</v>
      </c>
      <c r="B1507" s="2">
        <v>92400</v>
      </c>
      <c r="C1507" s="2">
        <v>2260201</v>
      </c>
      <c r="D1507" s="2" t="str">
        <f t="shared" si="23"/>
        <v>5924002260201</v>
      </c>
      <c r="E1507" s="2" t="s">
        <v>62</v>
      </c>
      <c r="F1507" s="4">
        <v>200</v>
      </c>
      <c r="G1507" s="4">
        <v>0</v>
      </c>
      <c r="H1507" s="4">
        <v>200</v>
      </c>
      <c r="I1507" s="4">
        <v>65.34</v>
      </c>
      <c r="J1507" s="4">
        <v>65.34</v>
      </c>
      <c r="K1507" s="4">
        <v>65.34</v>
      </c>
      <c r="L1507" s="4">
        <v>0</v>
      </c>
      <c r="M1507" s="4">
        <v>134.66</v>
      </c>
    </row>
    <row r="1508" spans="1:13" x14ac:dyDescent="0.25">
      <c r="A1508" s="2">
        <v>5</v>
      </c>
      <c r="B1508" s="2">
        <v>92400</v>
      </c>
      <c r="C1508" s="2">
        <v>2260900</v>
      </c>
      <c r="D1508" s="2" t="str">
        <f t="shared" si="23"/>
        <v>5924002260900</v>
      </c>
      <c r="E1508" s="2" t="s">
        <v>294</v>
      </c>
      <c r="F1508" s="4">
        <v>1500</v>
      </c>
      <c r="G1508" s="4">
        <v>0</v>
      </c>
      <c r="H1508" s="4">
        <v>1500</v>
      </c>
      <c r="I1508" s="4">
        <v>713.22</v>
      </c>
      <c r="J1508" s="4">
        <v>713.22</v>
      </c>
      <c r="K1508" s="4">
        <v>713.22</v>
      </c>
      <c r="L1508" s="4">
        <v>0</v>
      </c>
      <c r="M1508" s="4">
        <v>786.78</v>
      </c>
    </row>
    <row r="1509" spans="1:13" x14ac:dyDescent="0.25">
      <c r="A1509" s="2">
        <v>5</v>
      </c>
      <c r="B1509" s="2">
        <v>92400</v>
      </c>
      <c r="C1509" s="2">
        <v>2260904</v>
      </c>
      <c r="D1509" s="2" t="str">
        <f t="shared" si="23"/>
        <v>5924002260904</v>
      </c>
      <c r="E1509" s="2" t="s">
        <v>295</v>
      </c>
      <c r="F1509" s="4">
        <v>0</v>
      </c>
      <c r="G1509" s="4">
        <v>4114</v>
      </c>
      <c r="H1509" s="4">
        <v>4114</v>
      </c>
      <c r="I1509" s="4">
        <v>4114</v>
      </c>
      <c r="J1509" s="4">
        <v>4114</v>
      </c>
      <c r="K1509" s="4">
        <v>4114</v>
      </c>
      <c r="L1509" s="4">
        <v>0</v>
      </c>
      <c r="M1509" s="4">
        <v>0</v>
      </c>
    </row>
    <row r="1510" spans="1:13" x14ac:dyDescent="0.25">
      <c r="A1510" s="2">
        <v>5</v>
      </c>
      <c r="B1510" s="2">
        <v>92400</v>
      </c>
      <c r="C1510" s="2">
        <v>2269910</v>
      </c>
      <c r="D1510" s="2" t="str">
        <f t="shared" si="23"/>
        <v>5924002269910</v>
      </c>
      <c r="E1510" s="2" t="s">
        <v>296</v>
      </c>
      <c r="F1510" s="4">
        <v>100</v>
      </c>
      <c r="G1510" s="4">
        <v>0</v>
      </c>
      <c r="H1510" s="4">
        <v>100</v>
      </c>
      <c r="I1510" s="4">
        <v>0</v>
      </c>
      <c r="J1510" s="4">
        <v>0</v>
      </c>
      <c r="K1510" s="4">
        <v>0</v>
      </c>
      <c r="L1510" s="4">
        <v>0</v>
      </c>
      <c r="M1510" s="4">
        <v>100</v>
      </c>
    </row>
    <row r="1511" spans="1:13" x14ac:dyDescent="0.25">
      <c r="A1511" s="2">
        <v>5</v>
      </c>
      <c r="B1511" s="2">
        <v>92400</v>
      </c>
      <c r="C1511" s="2">
        <v>2279900</v>
      </c>
      <c r="D1511" s="2" t="str">
        <f t="shared" si="23"/>
        <v>5924002279900</v>
      </c>
      <c r="E1511" s="2" t="s">
        <v>68</v>
      </c>
      <c r="F1511" s="4">
        <v>1000</v>
      </c>
      <c r="G1511" s="4">
        <v>0</v>
      </c>
      <c r="H1511" s="4">
        <v>1000</v>
      </c>
      <c r="I1511" s="4">
        <v>0</v>
      </c>
      <c r="J1511" s="4">
        <v>0</v>
      </c>
      <c r="K1511" s="4">
        <v>0</v>
      </c>
      <c r="L1511" s="4">
        <v>0</v>
      </c>
      <c r="M1511" s="4">
        <v>1000</v>
      </c>
    </row>
    <row r="1512" spans="1:13" x14ac:dyDescent="0.25">
      <c r="A1512" s="2">
        <v>5</v>
      </c>
      <c r="B1512" s="2">
        <v>92400</v>
      </c>
      <c r="C1512" s="2">
        <v>2279902</v>
      </c>
      <c r="D1512" s="2" t="str">
        <f t="shared" si="23"/>
        <v>5924002279902</v>
      </c>
      <c r="E1512" s="2" t="s">
        <v>297</v>
      </c>
      <c r="F1512" s="4">
        <v>12500</v>
      </c>
      <c r="G1512" s="4">
        <v>0</v>
      </c>
      <c r="H1512" s="4">
        <v>12500</v>
      </c>
      <c r="I1512" s="4">
        <v>12717.1</v>
      </c>
      <c r="J1512" s="4">
        <v>0</v>
      </c>
      <c r="K1512" s="4">
        <v>0</v>
      </c>
      <c r="L1512" s="4">
        <v>0</v>
      </c>
      <c r="M1512" s="4">
        <v>12500</v>
      </c>
    </row>
    <row r="1513" spans="1:13" x14ac:dyDescent="0.25">
      <c r="A1513" s="2">
        <v>5</v>
      </c>
      <c r="B1513" s="2">
        <v>92400</v>
      </c>
      <c r="C1513" s="2">
        <v>2302000</v>
      </c>
      <c r="D1513" s="2" t="str">
        <f t="shared" si="23"/>
        <v>5924002302000</v>
      </c>
      <c r="E1513" s="2" t="s">
        <v>72</v>
      </c>
      <c r="F1513" s="4">
        <v>100</v>
      </c>
      <c r="G1513" s="4">
        <v>0</v>
      </c>
      <c r="H1513" s="4">
        <v>100</v>
      </c>
      <c r="I1513" s="4">
        <v>0</v>
      </c>
      <c r="J1513" s="4">
        <v>0</v>
      </c>
      <c r="K1513" s="4">
        <v>0</v>
      </c>
      <c r="L1513" s="4">
        <v>0</v>
      </c>
      <c r="M1513" s="4">
        <v>100</v>
      </c>
    </row>
    <row r="1514" spans="1:13" x14ac:dyDescent="0.25">
      <c r="A1514" s="2">
        <v>5</v>
      </c>
      <c r="B1514" s="2">
        <v>92400</v>
      </c>
      <c r="C1514" s="2">
        <v>2312000</v>
      </c>
      <c r="D1514" s="2" t="str">
        <f t="shared" si="23"/>
        <v>5924002312000</v>
      </c>
      <c r="E1514" s="2" t="s">
        <v>73</v>
      </c>
      <c r="F1514" s="4">
        <v>100</v>
      </c>
      <c r="G1514" s="4">
        <v>0</v>
      </c>
      <c r="H1514" s="4">
        <v>100</v>
      </c>
      <c r="I1514" s="4">
        <v>0</v>
      </c>
      <c r="J1514" s="4">
        <v>0</v>
      </c>
      <c r="K1514" s="4">
        <v>0</v>
      </c>
      <c r="L1514" s="4">
        <v>0</v>
      </c>
      <c r="M1514" s="4">
        <v>100</v>
      </c>
    </row>
    <row r="1515" spans="1:13" x14ac:dyDescent="0.25">
      <c r="A1515" s="2">
        <v>5</v>
      </c>
      <c r="B1515" s="2">
        <v>92400</v>
      </c>
      <c r="C1515" s="2">
        <v>4800032</v>
      </c>
      <c r="D1515" s="2" t="str">
        <f t="shared" si="23"/>
        <v>5924004800032</v>
      </c>
      <c r="E1515" s="2" t="s">
        <v>298</v>
      </c>
      <c r="F1515" s="4">
        <v>1000</v>
      </c>
      <c r="G1515" s="4">
        <v>0</v>
      </c>
      <c r="H1515" s="4">
        <v>1000</v>
      </c>
      <c r="I1515" s="4">
        <v>1000</v>
      </c>
      <c r="J1515" s="4">
        <v>0</v>
      </c>
      <c r="K1515" s="4">
        <v>0</v>
      </c>
      <c r="L1515" s="4">
        <v>0</v>
      </c>
      <c r="M1515" s="4">
        <v>1000</v>
      </c>
    </row>
    <row r="1516" spans="1:13" x14ac:dyDescent="0.25">
      <c r="A1516" s="2">
        <v>5</v>
      </c>
      <c r="B1516" s="2">
        <v>92400</v>
      </c>
      <c r="C1516" s="2">
        <v>4800033</v>
      </c>
      <c r="D1516" s="2" t="str">
        <f t="shared" si="23"/>
        <v>5924004800033</v>
      </c>
      <c r="E1516" s="2" t="s">
        <v>299</v>
      </c>
      <c r="F1516" s="4">
        <v>500</v>
      </c>
      <c r="G1516" s="4">
        <v>0</v>
      </c>
      <c r="H1516" s="4">
        <v>500</v>
      </c>
      <c r="I1516" s="4">
        <v>500</v>
      </c>
      <c r="J1516" s="4">
        <v>400</v>
      </c>
      <c r="K1516" s="4">
        <v>400</v>
      </c>
      <c r="L1516" s="4">
        <v>0</v>
      </c>
      <c r="M1516" s="4">
        <v>100</v>
      </c>
    </row>
    <row r="1517" spans="1:13" x14ac:dyDescent="0.25">
      <c r="A1517" s="2">
        <v>5</v>
      </c>
      <c r="B1517" s="2">
        <v>92400</v>
      </c>
      <c r="C1517" s="2">
        <v>4800035</v>
      </c>
      <c r="D1517" s="2" t="str">
        <f t="shared" si="23"/>
        <v>5924004800035</v>
      </c>
      <c r="E1517" s="2" t="s">
        <v>300</v>
      </c>
      <c r="F1517" s="4">
        <v>1000</v>
      </c>
      <c r="G1517" s="4">
        <v>0</v>
      </c>
      <c r="H1517" s="4">
        <v>1000</v>
      </c>
      <c r="I1517" s="4">
        <v>1000</v>
      </c>
      <c r="J1517" s="4">
        <v>894.49</v>
      </c>
      <c r="K1517" s="4">
        <v>894.49</v>
      </c>
      <c r="L1517" s="4">
        <v>0</v>
      </c>
      <c r="M1517" s="4">
        <v>105.51</v>
      </c>
    </row>
    <row r="1518" spans="1:13" x14ac:dyDescent="0.25">
      <c r="A1518" s="2">
        <v>5</v>
      </c>
      <c r="B1518" s="2">
        <v>92401</v>
      </c>
      <c r="C1518" s="2">
        <v>2120001</v>
      </c>
      <c r="D1518" s="2" t="str">
        <f t="shared" si="23"/>
        <v>5924012120001</v>
      </c>
      <c r="E1518" s="2" t="s">
        <v>301</v>
      </c>
      <c r="F1518" s="4">
        <v>1000</v>
      </c>
      <c r="G1518" s="4">
        <v>0</v>
      </c>
      <c r="H1518" s="4">
        <v>1000</v>
      </c>
      <c r="I1518" s="4">
        <v>0</v>
      </c>
      <c r="J1518" s="4">
        <v>0</v>
      </c>
      <c r="K1518" s="4">
        <v>0</v>
      </c>
      <c r="L1518" s="4">
        <v>0</v>
      </c>
      <c r="M1518" s="4">
        <v>1000</v>
      </c>
    </row>
    <row r="1519" spans="1:13" x14ac:dyDescent="0.25">
      <c r="A1519" s="2">
        <v>5</v>
      </c>
      <c r="B1519" s="2">
        <v>92401</v>
      </c>
      <c r="C1519" s="2">
        <v>2130001</v>
      </c>
      <c r="D1519" s="2" t="str">
        <f t="shared" si="23"/>
        <v>5924012130001</v>
      </c>
      <c r="E1519" s="2" t="s">
        <v>74</v>
      </c>
      <c r="F1519" s="4">
        <v>3000</v>
      </c>
      <c r="G1519" s="4">
        <v>77.930000000000007</v>
      </c>
      <c r="H1519" s="4">
        <v>3077.93</v>
      </c>
      <c r="I1519" s="4">
        <v>3022.7</v>
      </c>
      <c r="J1519" s="4">
        <v>2633.05</v>
      </c>
      <c r="K1519" s="4">
        <v>2633.05</v>
      </c>
      <c r="L1519" s="4">
        <v>0</v>
      </c>
      <c r="M1519" s="4">
        <v>444.88</v>
      </c>
    </row>
    <row r="1520" spans="1:13" x14ac:dyDescent="0.25">
      <c r="A1520" s="2">
        <v>5</v>
      </c>
      <c r="B1520" s="2">
        <v>92401</v>
      </c>
      <c r="C1520" s="2">
        <v>2200001</v>
      </c>
      <c r="D1520" s="2" t="str">
        <f t="shared" si="23"/>
        <v>5924012200001</v>
      </c>
      <c r="E1520" s="2" t="s">
        <v>37</v>
      </c>
      <c r="F1520" s="4">
        <v>500</v>
      </c>
      <c r="G1520" s="4">
        <v>0</v>
      </c>
      <c r="H1520" s="4">
        <v>500</v>
      </c>
      <c r="I1520" s="4">
        <v>139.30000000000001</v>
      </c>
      <c r="J1520" s="4">
        <v>111.66</v>
      </c>
      <c r="K1520" s="4">
        <v>111.66</v>
      </c>
      <c r="L1520" s="4">
        <v>0</v>
      </c>
      <c r="M1520" s="4">
        <v>388.34</v>
      </c>
    </row>
    <row r="1521" spans="1:13" x14ac:dyDescent="0.25">
      <c r="A1521" s="2">
        <v>5</v>
      </c>
      <c r="B1521" s="2">
        <v>92401</v>
      </c>
      <c r="C1521" s="2">
        <v>2269900</v>
      </c>
      <c r="D1521" s="2" t="str">
        <f t="shared" si="23"/>
        <v>5924012269900</v>
      </c>
      <c r="E1521" s="2" t="s">
        <v>65</v>
      </c>
      <c r="F1521" s="4">
        <v>200</v>
      </c>
      <c r="G1521" s="4">
        <v>0</v>
      </c>
      <c r="H1521" s="4">
        <v>200</v>
      </c>
      <c r="I1521" s="4">
        <v>28.35</v>
      </c>
      <c r="J1521" s="4">
        <v>28.35</v>
      </c>
      <c r="K1521" s="4">
        <v>28.35</v>
      </c>
      <c r="L1521" s="4">
        <v>0</v>
      </c>
      <c r="M1521" s="4">
        <v>171.65</v>
      </c>
    </row>
    <row r="1522" spans="1:13" x14ac:dyDescent="0.25">
      <c r="A1522" s="2">
        <v>5</v>
      </c>
      <c r="B1522" s="2">
        <v>92402</v>
      </c>
      <c r="C1522" s="2">
        <v>2100001</v>
      </c>
      <c r="D1522" s="2" t="str">
        <f t="shared" si="23"/>
        <v>5924022100001</v>
      </c>
      <c r="E1522" s="2" t="s">
        <v>211</v>
      </c>
      <c r="F1522" s="4">
        <v>0</v>
      </c>
      <c r="G1522" s="4">
        <v>0</v>
      </c>
      <c r="H1522" s="4">
        <v>0</v>
      </c>
      <c r="I1522" s="4">
        <v>3909.05</v>
      </c>
      <c r="J1522" s="4">
        <v>3909.05</v>
      </c>
      <c r="K1522" s="4">
        <v>3909.05</v>
      </c>
      <c r="L1522" s="4">
        <v>0</v>
      </c>
      <c r="M1522" s="4">
        <v>-3909.05</v>
      </c>
    </row>
    <row r="1523" spans="1:13" x14ac:dyDescent="0.25">
      <c r="A1523" s="2">
        <v>5</v>
      </c>
      <c r="B1523" s="2">
        <v>92402</v>
      </c>
      <c r="C1523" s="2">
        <v>2219903</v>
      </c>
      <c r="D1523" s="2" t="str">
        <f t="shared" si="23"/>
        <v>5924022219903</v>
      </c>
      <c r="E1523" s="2" t="s">
        <v>302</v>
      </c>
      <c r="F1523" s="4">
        <v>500</v>
      </c>
      <c r="G1523" s="4">
        <v>0</v>
      </c>
      <c r="H1523" s="4">
        <v>500</v>
      </c>
      <c r="I1523" s="4">
        <v>0</v>
      </c>
      <c r="J1523" s="4">
        <v>0</v>
      </c>
      <c r="K1523" s="4">
        <v>0</v>
      </c>
      <c r="L1523" s="4">
        <v>0</v>
      </c>
      <c r="M1523" s="4">
        <v>500</v>
      </c>
    </row>
    <row r="1524" spans="1:13" x14ac:dyDescent="0.25">
      <c r="A1524" s="2">
        <v>5</v>
      </c>
      <c r="B1524" s="2">
        <v>92402</v>
      </c>
      <c r="C1524" s="2">
        <v>2220001</v>
      </c>
      <c r="D1524" s="2" t="str">
        <f t="shared" si="23"/>
        <v>5924022220001</v>
      </c>
      <c r="E1524" s="2" t="s">
        <v>39</v>
      </c>
      <c r="F1524" s="4">
        <v>1200</v>
      </c>
      <c r="G1524" s="4">
        <v>0</v>
      </c>
      <c r="H1524" s="4">
        <v>1200</v>
      </c>
      <c r="I1524" s="4">
        <v>581.87</v>
      </c>
      <c r="J1524" s="4">
        <v>441.72</v>
      </c>
      <c r="K1524" s="4">
        <v>441.72</v>
      </c>
      <c r="L1524" s="4">
        <v>0</v>
      </c>
      <c r="M1524" s="4">
        <v>758.28</v>
      </c>
    </row>
    <row r="1525" spans="1:13" x14ac:dyDescent="0.25">
      <c r="A1525" s="2">
        <v>5</v>
      </c>
      <c r="B1525" s="2">
        <v>92402</v>
      </c>
      <c r="C1525" s="2">
        <v>2269900</v>
      </c>
      <c r="D1525" s="2" t="str">
        <f t="shared" si="23"/>
        <v>5924022269900</v>
      </c>
      <c r="E1525" s="2" t="s">
        <v>65</v>
      </c>
      <c r="F1525" s="4">
        <v>200</v>
      </c>
      <c r="G1525" s="4">
        <v>0</v>
      </c>
      <c r="H1525" s="4">
        <v>200</v>
      </c>
      <c r="I1525" s="4">
        <v>400</v>
      </c>
      <c r="J1525" s="4">
        <v>400</v>
      </c>
      <c r="K1525" s="4">
        <v>400</v>
      </c>
      <c r="L1525" s="4">
        <v>0</v>
      </c>
      <c r="M1525" s="4">
        <v>-200</v>
      </c>
    </row>
    <row r="1526" spans="1:13" x14ac:dyDescent="0.25">
      <c r="A1526" s="2">
        <v>5</v>
      </c>
      <c r="B1526" s="2">
        <v>92402</v>
      </c>
      <c r="C1526" s="2">
        <v>2269911</v>
      </c>
      <c r="D1526" s="2" t="str">
        <f t="shared" si="23"/>
        <v>5924022269911</v>
      </c>
      <c r="E1526" s="2" t="s">
        <v>303</v>
      </c>
      <c r="F1526" s="4">
        <v>9000</v>
      </c>
      <c r="G1526" s="4">
        <v>0</v>
      </c>
      <c r="H1526" s="4">
        <v>9000</v>
      </c>
      <c r="I1526" s="4">
        <v>8463.2900000000009</v>
      </c>
      <c r="J1526" s="4">
        <v>8463.2900000000009</v>
      </c>
      <c r="K1526" s="4">
        <v>8463.2900000000009</v>
      </c>
      <c r="L1526" s="4">
        <v>0</v>
      </c>
      <c r="M1526" s="4">
        <v>536.71</v>
      </c>
    </row>
    <row r="1527" spans="1:13" x14ac:dyDescent="0.25">
      <c r="A1527" s="2">
        <v>5</v>
      </c>
      <c r="B1527" s="2">
        <v>92402</v>
      </c>
      <c r="C1527" s="2">
        <v>2279900</v>
      </c>
      <c r="D1527" s="2" t="str">
        <f t="shared" si="23"/>
        <v>5924022279900</v>
      </c>
      <c r="E1527" s="2" t="s">
        <v>304</v>
      </c>
      <c r="F1527" s="4">
        <v>0</v>
      </c>
      <c r="G1527" s="4">
        <v>788.53</v>
      </c>
      <c r="H1527" s="4">
        <v>788.53</v>
      </c>
      <c r="I1527" s="4">
        <v>0</v>
      </c>
      <c r="J1527" s="4">
        <v>0</v>
      </c>
      <c r="K1527" s="4">
        <v>0</v>
      </c>
      <c r="L1527" s="4">
        <v>0</v>
      </c>
      <c r="M1527" s="4">
        <v>788.53</v>
      </c>
    </row>
    <row r="1528" spans="1:13" x14ac:dyDescent="0.25">
      <c r="A1528" s="2">
        <v>5</v>
      </c>
      <c r="B1528" s="2">
        <v>92402</v>
      </c>
      <c r="C1528" s="2">
        <v>2279901</v>
      </c>
      <c r="D1528" s="2" t="str">
        <f t="shared" si="23"/>
        <v>5924022279901</v>
      </c>
      <c r="E1528" s="2" t="s">
        <v>305</v>
      </c>
      <c r="F1528" s="4">
        <v>12500</v>
      </c>
      <c r="G1528" s="4">
        <v>0</v>
      </c>
      <c r="H1528" s="4">
        <v>12500</v>
      </c>
      <c r="I1528" s="4">
        <v>1594.18</v>
      </c>
      <c r="J1528" s="4">
        <v>1594.18</v>
      </c>
      <c r="K1528" s="4">
        <v>1594.18</v>
      </c>
      <c r="L1528" s="4">
        <v>0</v>
      </c>
      <c r="M1528" s="4">
        <v>10905.82</v>
      </c>
    </row>
    <row r="1529" spans="1:13" x14ac:dyDescent="0.25">
      <c r="A1529" s="2">
        <v>5</v>
      </c>
      <c r="B1529" s="2">
        <v>92402</v>
      </c>
      <c r="C1529" s="2">
        <v>2279903</v>
      </c>
      <c r="D1529" s="2" t="str">
        <f t="shared" si="23"/>
        <v>5924022279903</v>
      </c>
      <c r="E1529" s="2" t="s">
        <v>306</v>
      </c>
      <c r="F1529" s="4">
        <v>5335.17</v>
      </c>
      <c r="G1529" s="4">
        <v>0</v>
      </c>
      <c r="H1529" s="4">
        <v>5335.17</v>
      </c>
      <c r="I1529" s="4">
        <v>3473.54</v>
      </c>
      <c r="J1529" s="4">
        <v>3183.8</v>
      </c>
      <c r="K1529" s="4">
        <v>3183.8</v>
      </c>
      <c r="L1529" s="4">
        <v>0</v>
      </c>
      <c r="M1529" s="4">
        <v>2151.37</v>
      </c>
    </row>
    <row r="1530" spans="1:13" x14ac:dyDescent="0.25">
      <c r="A1530" s="2">
        <v>5</v>
      </c>
      <c r="B1530" s="2">
        <v>92402</v>
      </c>
      <c r="C1530" s="2">
        <v>6190028</v>
      </c>
      <c r="D1530" s="2" t="str">
        <f t="shared" si="23"/>
        <v>5924026190028</v>
      </c>
      <c r="E1530" s="2" t="s">
        <v>307</v>
      </c>
      <c r="F1530" s="4">
        <v>4000</v>
      </c>
      <c r="G1530" s="4">
        <v>0</v>
      </c>
      <c r="H1530" s="4">
        <v>4000</v>
      </c>
      <c r="I1530" s="4">
        <v>3859.68</v>
      </c>
      <c r="J1530" s="4">
        <v>0</v>
      </c>
      <c r="K1530" s="4">
        <v>0</v>
      </c>
      <c r="L1530" s="4">
        <v>0</v>
      </c>
      <c r="M1530" s="4">
        <v>4000</v>
      </c>
    </row>
    <row r="1531" spans="1:13" x14ac:dyDescent="0.25">
      <c r="A1531" s="2">
        <v>5</v>
      </c>
      <c r="B1531" s="2">
        <v>92403</v>
      </c>
      <c r="C1531" s="2">
        <v>2220001</v>
      </c>
      <c r="D1531" s="2" t="str">
        <f t="shared" si="23"/>
        <v>5924032220001</v>
      </c>
      <c r="E1531" s="2" t="s">
        <v>39</v>
      </c>
      <c r="F1531" s="4">
        <v>750</v>
      </c>
      <c r="G1531" s="4">
        <v>0</v>
      </c>
      <c r="H1531" s="4">
        <v>750</v>
      </c>
      <c r="I1531" s="4">
        <v>951.4</v>
      </c>
      <c r="J1531" s="4">
        <v>411.4</v>
      </c>
      <c r="K1531" s="4">
        <v>411.4</v>
      </c>
      <c r="L1531" s="4">
        <v>0</v>
      </c>
      <c r="M1531" s="4">
        <v>338.6</v>
      </c>
    </row>
    <row r="1532" spans="1:13" x14ac:dyDescent="0.25">
      <c r="A1532" s="2">
        <v>5</v>
      </c>
      <c r="B1532" s="2">
        <v>92403</v>
      </c>
      <c r="C1532" s="2">
        <v>2269911</v>
      </c>
      <c r="D1532" s="2" t="str">
        <f t="shared" si="23"/>
        <v>5924032269911</v>
      </c>
      <c r="E1532" s="2" t="s">
        <v>303</v>
      </c>
      <c r="F1532" s="4">
        <v>13250</v>
      </c>
      <c r="G1532" s="4">
        <v>354.12</v>
      </c>
      <c r="H1532" s="4">
        <v>13604.12</v>
      </c>
      <c r="I1532" s="4">
        <v>8433.4599999999991</v>
      </c>
      <c r="J1532" s="4">
        <v>8433.4599999999991</v>
      </c>
      <c r="K1532" s="4">
        <v>8433.4599999999991</v>
      </c>
      <c r="L1532" s="4">
        <v>0</v>
      </c>
      <c r="M1532" s="4">
        <v>5170.66</v>
      </c>
    </row>
    <row r="1533" spans="1:13" x14ac:dyDescent="0.25">
      <c r="A1533" s="2">
        <v>5</v>
      </c>
      <c r="B1533" s="2">
        <v>92403</v>
      </c>
      <c r="C1533" s="2">
        <v>2269933</v>
      </c>
      <c r="D1533" s="2" t="str">
        <f t="shared" si="23"/>
        <v>5924032269933</v>
      </c>
      <c r="E1533" s="2" t="s">
        <v>308</v>
      </c>
      <c r="F1533" s="4">
        <v>812</v>
      </c>
      <c r="G1533" s="4">
        <v>0</v>
      </c>
      <c r="H1533" s="4">
        <v>812</v>
      </c>
      <c r="I1533" s="4">
        <v>0</v>
      </c>
      <c r="J1533" s="4">
        <v>0</v>
      </c>
      <c r="K1533" s="4">
        <v>0</v>
      </c>
      <c r="L1533" s="4">
        <v>0</v>
      </c>
      <c r="M1533" s="4">
        <v>812</v>
      </c>
    </row>
    <row r="1534" spans="1:13" x14ac:dyDescent="0.25">
      <c r="A1534" s="2">
        <v>5</v>
      </c>
      <c r="B1534" s="2">
        <v>92403</v>
      </c>
      <c r="C1534" s="2">
        <v>2269934</v>
      </c>
      <c r="D1534" s="2" t="str">
        <f t="shared" si="23"/>
        <v>5924032269934</v>
      </c>
      <c r="E1534" s="2" t="s">
        <v>309</v>
      </c>
      <c r="F1534" s="4">
        <v>1831</v>
      </c>
      <c r="G1534" s="4">
        <v>0</v>
      </c>
      <c r="H1534" s="4">
        <v>1831</v>
      </c>
      <c r="I1534" s="4">
        <v>0</v>
      </c>
      <c r="J1534" s="4">
        <v>0</v>
      </c>
      <c r="K1534" s="4">
        <v>0</v>
      </c>
      <c r="L1534" s="4">
        <v>0</v>
      </c>
      <c r="M1534" s="4">
        <v>1831</v>
      </c>
    </row>
    <row r="1535" spans="1:13" x14ac:dyDescent="0.25">
      <c r="A1535" s="2">
        <v>5</v>
      </c>
      <c r="B1535" s="2">
        <v>92403</v>
      </c>
      <c r="C1535" s="2">
        <v>2270001</v>
      </c>
      <c r="D1535" s="2" t="str">
        <f t="shared" si="23"/>
        <v>5924032270001</v>
      </c>
      <c r="E1535" s="2" t="s">
        <v>226</v>
      </c>
      <c r="F1535" s="4">
        <v>1500</v>
      </c>
      <c r="G1535" s="4">
        <v>0</v>
      </c>
      <c r="H1535" s="4">
        <v>1500</v>
      </c>
      <c r="I1535" s="4">
        <v>2072.4899999999998</v>
      </c>
      <c r="J1535" s="4">
        <v>1897.32</v>
      </c>
      <c r="K1535" s="4">
        <v>1897.32</v>
      </c>
      <c r="L1535" s="4">
        <v>0</v>
      </c>
      <c r="M1535" s="4">
        <v>-397.32</v>
      </c>
    </row>
    <row r="1536" spans="1:13" x14ac:dyDescent="0.25">
      <c r="A1536" s="2">
        <v>5</v>
      </c>
      <c r="B1536" s="2">
        <v>92403</v>
      </c>
      <c r="C1536" s="2">
        <v>2279900</v>
      </c>
      <c r="D1536" s="2" t="str">
        <f t="shared" si="23"/>
        <v>5924032279900</v>
      </c>
      <c r="E1536" s="2" t="s">
        <v>68</v>
      </c>
      <c r="F1536" s="4">
        <v>5000</v>
      </c>
      <c r="G1536" s="4">
        <v>0</v>
      </c>
      <c r="H1536" s="4">
        <v>5000</v>
      </c>
      <c r="I1536" s="4">
        <v>5000</v>
      </c>
      <c r="J1536" s="4">
        <v>5000</v>
      </c>
      <c r="K1536" s="4">
        <v>5000</v>
      </c>
      <c r="L1536" s="4">
        <v>0</v>
      </c>
      <c r="M1536" s="4">
        <v>0</v>
      </c>
    </row>
    <row r="1537" spans="1:13" x14ac:dyDescent="0.25">
      <c r="A1537" s="2">
        <v>5</v>
      </c>
      <c r="B1537" s="2">
        <v>92403</v>
      </c>
      <c r="C1537" s="2">
        <v>2279901</v>
      </c>
      <c r="D1537" s="2" t="str">
        <f t="shared" si="23"/>
        <v>5924032279901</v>
      </c>
      <c r="E1537" s="2" t="s">
        <v>305</v>
      </c>
      <c r="F1537" s="4">
        <v>1700</v>
      </c>
      <c r="G1537" s="4">
        <v>0</v>
      </c>
      <c r="H1537" s="4">
        <v>1700</v>
      </c>
      <c r="I1537" s="4">
        <v>1775.67</v>
      </c>
      <c r="J1537" s="4">
        <v>1775.67</v>
      </c>
      <c r="K1537" s="4">
        <v>1775.67</v>
      </c>
      <c r="L1537" s="4">
        <v>0</v>
      </c>
      <c r="M1537" s="4">
        <v>-75.67</v>
      </c>
    </row>
    <row r="1538" spans="1:13" x14ac:dyDescent="0.25">
      <c r="A1538" s="2">
        <v>5</v>
      </c>
      <c r="B1538" s="2">
        <v>92403</v>
      </c>
      <c r="C1538" s="2">
        <v>2279903</v>
      </c>
      <c r="D1538" s="2" t="str">
        <f t="shared" si="23"/>
        <v>5924032279903</v>
      </c>
      <c r="E1538" s="2" t="s">
        <v>306</v>
      </c>
      <c r="F1538" s="4">
        <v>1700</v>
      </c>
      <c r="G1538" s="4">
        <v>0</v>
      </c>
      <c r="H1538" s="4">
        <v>1700</v>
      </c>
      <c r="I1538" s="4">
        <v>0</v>
      </c>
      <c r="J1538" s="4">
        <v>0</v>
      </c>
      <c r="K1538" s="4">
        <v>0</v>
      </c>
      <c r="L1538" s="4">
        <v>0</v>
      </c>
      <c r="M1538" s="4">
        <v>1700</v>
      </c>
    </row>
    <row r="1539" spans="1:13" x14ac:dyDescent="0.25">
      <c r="A1539" s="2">
        <v>5</v>
      </c>
      <c r="B1539" s="2">
        <v>92403</v>
      </c>
      <c r="C1539" s="2">
        <v>2600002</v>
      </c>
      <c r="D1539" s="2" t="str">
        <f t="shared" ref="D1539:D1602" si="24">_xlfn.CONCAT(A1539,B1539,C1539)</f>
        <v>5924032600002</v>
      </c>
      <c r="E1539" s="2" t="s">
        <v>126</v>
      </c>
      <c r="F1539" s="4">
        <v>0</v>
      </c>
      <c r="G1539" s="4">
        <v>121.48</v>
      </c>
      <c r="H1539" s="4">
        <v>121.48</v>
      </c>
      <c r="I1539" s="4">
        <v>0</v>
      </c>
      <c r="J1539" s="4">
        <v>0</v>
      </c>
      <c r="K1539" s="4">
        <v>0</v>
      </c>
      <c r="L1539" s="4">
        <v>0</v>
      </c>
      <c r="M1539" s="4">
        <v>121.48</v>
      </c>
    </row>
    <row r="1540" spans="1:13" x14ac:dyDescent="0.25">
      <c r="A1540" s="2">
        <v>5</v>
      </c>
      <c r="B1540" s="2">
        <v>92403</v>
      </c>
      <c r="C1540" s="2">
        <v>4800059</v>
      </c>
      <c r="D1540" s="2" t="str">
        <f t="shared" si="24"/>
        <v>5924034800059</v>
      </c>
      <c r="E1540" s="2" t="s">
        <v>310</v>
      </c>
      <c r="F1540" s="4">
        <v>750</v>
      </c>
      <c r="G1540" s="4">
        <v>0</v>
      </c>
      <c r="H1540" s="4">
        <v>750</v>
      </c>
      <c r="I1540" s="4">
        <v>750</v>
      </c>
      <c r="J1540" s="4">
        <v>0</v>
      </c>
      <c r="K1540" s="4">
        <v>0</v>
      </c>
      <c r="L1540" s="4">
        <v>0</v>
      </c>
      <c r="M1540" s="4">
        <v>750</v>
      </c>
    </row>
    <row r="1541" spans="1:13" x14ac:dyDescent="0.25">
      <c r="A1541" s="2">
        <v>5</v>
      </c>
      <c r="B1541" s="2">
        <v>92404</v>
      </c>
      <c r="C1541" s="2">
        <v>2220001</v>
      </c>
      <c r="D1541" s="2" t="str">
        <f t="shared" si="24"/>
        <v>5924042220001</v>
      </c>
      <c r="E1541" s="2" t="s">
        <v>39</v>
      </c>
      <c r="F1541" s="4">
        <v>400</v>
      </c>
      <c r="G1541" s="4">
        <v>0</v>
      </c>
      <c r="H1541" s="4">
        <v>400</v>
      </c>
      <c r="I1541" s="4">
        <v>659.79</v>
      </c>
      <c r="J1541" s="4">
        <v>424.8</v>
      </c>
      <c r="K1541" s="4">
        <v>424.8</v>
      </c>
      <c r="L1541" s="4">
        <v>0</v>
      </c>
      <c r="M1541" s="4">
        <v>-24.8</v>
      </c>
    </row>
    <row r="1542" spans="1:13" x14ac:dyDescent="0.25">
      <c r="A1542" s="2">
        <v>5</v>
      </c>
      <c r="B1542" s="2">
        <v>92404</v>
      </c>
      <c r="C1542" s="2">
        <v>2269907</v>
      </c>
      <c r="D1542" s="2" t="str">
        <f t="shared" si="24"/>
        <v>5924042269907</v>
      </c>
      <c r="E1542" s="2" t="s">
        <v>311</v>
      </c>
      <c r="F1542" s="4">
        <v>3500</v>
      </c>
      <c r="G1542" s="4">
        <v>0</v>
      </c>
      <c r="H1542" s="4">
        <v>3500</v>
      </c>
      <c r="I1542" s="4">
        <v>0</v>
      </c>
      <c r="J1542" s="4">
        <v>0</v>
      </c>
      <c r="K1542" s="4">
        <v>0</v>
      </c>
      <c r="L1542" s="4">
        <v>0</v>
      </c>
      <c r="M1542" s="4">
        <v>3500</v>
      </c>
    </row>
    <row r="1543" spans="1:13" x14ac:dyDescent="0.25">
      <c r="A1543" s="2">
        <v>5</v>
      </c>
      <c r="B1543" s="2">
        <v>92404</v>
      </c>
      <c r="C1543" s="2">
        <v>2269911</v>
      </c>
      <c r="D1543" s="2" t="str">
        <f t="shared" si="24"/>
        <v>5924042269911</v>
      </c>
      <c r="E1543" s="2" t="s">
        <v>303</v>
      </c>
      <c r="F1543" s="4">
        <v>11760</v>
      </c>
      <c r="G1543" s="4">
        <v>0</v>
      </c>
      <c r="H1543" s="4">
        <v>11760</v>
      </c>
      <c r="I1543" s="4">
        <v>15145.7</v>
      </c>
      <c r="J1543" s="4">
        <v>15145.7</v>
      </c>
      <c r="K1543" s="4">
        <v>15145.7</v>
      </c>
      <c r="L1543" s="4">
        <v>0</v>
      </c>
      <c r="M1543" s="4">
        <v>-3385.7</v>
      </c>
    </row>
    <row r="1544" spans="1:13" x14ac:dyDescent="0.25">
      <c r="A1544" s="2">
        <v>5</v>
      </c>
      <c r="B1544" s="2">
        <v>92404</v>
      </c>
      <c r="C1544" s="2">
        <v>2279903</v>
      </c>
      <c r="D1544" s="2" t="str">
        <f t="shared" si="24"/>
        <v>5924042279903</v>
      </c>
      <c r="E1544" s="2" t="s">
        <v>306</v>
      </c>
      <c r="F1544" s="4">
        <v>6372</v>
      </c>
      <c r="G1544" s="4">
        <v>0</v>
      </c>
      <c r="H1544" s="4">
        <v>6372</v>
      </c>
      <c r="I1544" s="4">
        <v>0</v>
      </c>
      <c r="J1544" s="4">
        <v>0</v>
      </c>
      <c r="K1544" s="4">
        <v>0</v>
      </c>
      <c r="L1544" s="4">
        <v>0</v>
      </c>
      <c r="M1544" s="4">
        <v>6372</v>
      </c>
    </row>
    <row r="1545" spans="1:13" x14ac:dyDescent="0.25">
      <c r="A1545" s="2">
        <v>5</v>
      </c>
      <c r="B1545" s="2">
        <v>92405</v>
      </c>
      <c r="C1545" s="2">
        <v>2220001</v>
      </c>
      <c r="D1545" s="2" t="str">
        <f t="shared" si="24"/>
        <v>5924052220001</v>
      </c>
      <c r="E1545" s="2" t="s">
        <v>39</v>
      </c>
      <c r="F1545" s="4">
        <v>50</v>
      </c>
      <c r="G1545" s="4">
        <v>0</v>
      </c>
      <c r="H1545" s="4">
        <v>50</v>
      </c>
      <c r="I1545" s="4">
        <v>0</v>
      </c>
      <c r="J1545" s="4">
        <v>0</v>
      </c>
      <c r="K1545" s="4">
        <v>0</v>
      </c>
      <c r="L1545" s="4">
        <v>0</v>
      </c>
      <c r="M1545" s="4">
        <v>50</v>
      </c>
    </row>
    <row r="1546" spans="1:13" x14ac:dyDescent="0.25">
      <c r="A1546" s="2">
        <v>5</v>
      </c>
      <c r="B1546" s="2">
        <v>92405</v>
      </c>
      <c r="C1546" s="2">
        <v>2269911</v>
      </c>
      <c r="D1546" s="2" t="str">
        <f t="shared" si="24"/>
        <v>5924052269911</v>
      </c>
      <c r="E1546" s="2" t="s">
        <v>303</v>
      </c>
      <c r="F1546" s="4">
        <v>4770</v>
      </c>
      <c r="G1546" s="4">
        <v>0</v>
      </c>
      <c r="H1546" s="4">
        <v>4770</v>
      </c>
      <c r="I1546" s="4">
        <v>4461.01</v>
      </c>
      <c r="J1546" s="4">
        <v>4461.01</v>
      </c>
      <c r="K1546" s="4">
        <v>4461.01</v>
      </c>
      <c r="L1546" s="4">
        <v>0</v>
      </c>
      <c r="M1546" s="4">
        <v>308.99</v>
      </c>
    </row>
    <row r="1547" spans="1:13" x14ac:dyDescent="0.25">
      <c r="A1547" s="2">
        <v>5</v>
      </c>
      <c r="B1547" s="2">
        <v>92406</v>
      </c>
      <c r="C1547" s="2">
        <v>2220001</v>
      </c>
      <c r="D1547" s="2" t="str">
        <f t="shared" si="24"/>
        <v>5924062220001</v>
      </c>
      <c r="E1547" s="2" t="s">
        <v>39</v>
      </c>
      <c r="F1547" s="4">
        <v>375</v>
      </c>
      <c r="G1547" s="4">
        <v>0</v>
      </c>
      <c r="H1547" s="4">
        <v>375</v>
      </c>
      <c r="I1547" s="4">
        <v>270</v>
      </c>
      <c r="J1547" s="4">
        <v>270</v>
      </c>
      <c r="K1547" s="4">
        <v>270</v>
      </c>
      <c r="L1547" s="4">
        <v>0</v>
      </c>
      <c r="M1547" s="4">
        <v>105</v>
      </c>
    </row>
    <row r="1548" spans="1:13" x14ac:dyDescent="0.25">
      <c r="A1548" s="2">
        <v>5</v>
      </c>
      <c r="B1548" s="2">
        <v>92406</v>
      </c>
      <c r="C1548" s="2">
        <v>2269911</v>
      </c>
      <c r="D1548" s="2" t="str">
        <f t="shared" si="24"/>
        <v>5924062269911</v>
      </c>
      <c r="E1548" s="2" t="s">
        <v>303</v>
      </c>
      <c r="F1548" s="4">
        <v>13270</v>
      </c>
      <c r="G1548" s="4">
        <v>2844.26</v>
      </c>
      <c r="H1548" s="4">
        <v>16114.26</v>
      </c>
      <c r="I1548" s="4">
        <v>22507.72</v>
      </c>
      <c r="J1548" s="4">
        <v>22507.72</v>
      </c>
      <c r="K1548" s="4">
        <v>21818.26</v>
      </c>
      <c r="L1548" s="4">
        <v>689.46</v>
      </c>
      <c r="M1548" s="4">
        <v>-6393.46</v>
      </c>
    </row>
    <row r="1549" spans="1:13" x14ac:dyDescent="0.25">
      <c r="A1549" s="2">
        <v>5</v>
      </c>
      <c r="B1549" s="2">
        <v>92406</v>
      </c>
      <c r="C1549" s="2">
        <v>2269912</v>
      </c>
      <c r="D1549" s="2" t="str">
        <f t="shared" si="24"/>
        <v>5924062269912</v>
      </c>
      <c r="E1549" s="2" t="s">
        <v>312</v>
      </c>
      <c r="F1549" s="4">
        <v>815</v>
      </c>
      <c r="G1549" s="4">
        <v>0</v>
      </c>
      <c r="H1549" s="4">
        <v>815</v>
      </c>
      <c r="I1549" s="4">
        <v>0</v>
      </c>
      <c r="J1549" s="4">
        <v>0</v>
      </c>
      <c r="K1549" s="4">
        <v>0</v>
      </c>
      <c r="L1549" s="4">
        <v>0</v>
      </c>
      <c r="M1549" s="4">
        <v>815</v>
      </c>
    </row>
    <row r="1550" spans="1:13" x14ac:dyDescent="0.25">
      <c r="A1550" s="2">
        <v>5</v>
      </c>
      <c r="B1550" s="2">
        <v>92406</v>
      </c>
      <c r="C1550" s="2">
        <v>2269934</v>
      </c>
      <c r="D1550" s="2" t="str">
        <f t="shared" si="24"/>
        <v>5924062269934</v>
      </c>
      <c r="E1550" s="2" t="s">
        <v>309</v>
      </c>
      <c r="F1550" s="4">
        <v>1160.5</v>
      </c>
      <c r="G1550" s="4">
        <v>0</v>
      </c>
      <c r="H1550" s="4">
        <v>1160.5</v>
      </c>
      <c r="I1550" s="4">
        <v>0</v>
      </c>
      <c r="J1550" s="4">
        <v>0</v>
      </c>
      <c r="K1550" s="4">
        <v>0</v>
      </c>
      <c r="L1550" s="4">
        <v>0</v>
      </c>
      <c r="M1550" s="4">
        <v>1160.5</v>
      </c>
    </row>
    <row r="1551" spans="1:13" x14ac:dyDescent="0.25">
      <c r="A1551" s="2">
        <v>5</v>
      </c>
      <c r="B1551" s="2">
        <v>92406</v>
      </c>
      <c r="C1551" s="2">
        <v>2270001</v>
      </c>
      <c r="D1551" s="2" t="str">
        <f t="shared" si="24"/>
        <v>5924062270001</v>
      </c>
      <c r="E1551" s="2" t="s">
        <v>226</v>
      </c>
      <c r="F1551" s="4">
        <v>1500</v>
      </c>
      <c r="G1551" s="4">
        <v>0</v>
      </c>
      <c r="H1551" s="4">
        <v>1500</v>
      </c>
      <c r="I1551" s="4">
        <v>1176.71</v>
      </c>
      <c r="J1551" s="4">
        <v>1084.28</v>
      </c>
      <c r="K1551" s="4">
        <v>1084.28</v>
      </c>
      <c r="L1551" s="4">
        <v>0</v>
      </c>
      <c r="M1551" s="4">
        <v>415.72</v>
      </c>
    </row>
    <row r="1552" spans="1:13" x14ac:dyDescent="0.25">
      <c r="A1552" s="2">
        <v>5</v>
      </c>
      <c r="B1552" s="2">
        <v>92406</v>
      </c>
      <c r="C1552" s="2">
        <v>2279900</v>
      </c>
      <c r="D1552" s="2" t="str">
        <f t="shared" si="24"/>
        <v>5924062279900</v>
      </c>
      <c r="E1552" s="2" t="s">
        <v>68</v>
      </c>
      <c r="F1552" s="4">
        <v>4000</v>
      </c>
      <c r="G1552" s="4">
        <v>0</v>
      </c>
      <c r="H1552" s="4">
        <v>4000</v>
      </c>
      <c r="I1552" s="4">
        <v>0</v>
      </c>
      <c r="J1552" s="4">
        <v>0</v>
      </c>
      <c r="K1552" s="4">
        <v>0</v>
      </c>
      <c r="L1552" s="4">
        <v>0</v>
      </c>
      <c r="M1552" s="4">
        <v>4000</v>
      </c>
    </row>
    <row r="1553" spans="1:13" x14ac:dyDescent="0.25">
      <c r="A1553" s="2">
        <v>5</v>
      </c>
      <c r="B1553" s="2">
        <v>92406</v>
      </c>
      <c r="C1553" s="2">
        <v>6230000</v>
      </c>
      <c r="D1553" s="2" t="str">
        <f t="shared" si="24"/>
        <v>5924066230000</v>
      </c>
      <c r="E1553" s="2" t="s">
        <v>201</v>
      </c>
      <c r="F1553" s="4">
        <v>3000</v>
      </c>
      <c r="G1553" s="4">
        <v>-2644.26</v>
      </c>
      <c r="H1553" s="4">
        <v>355.74</v>
      </c>
      <c r="I1553" s="4">
        <v>355.74</v>
      </c>
      <c r="J1553" s="4">
        <v>355.74</v>
      </c>
      <c r="K1553" s="4">
        <v>355.74</v>
      </c>
      <c r="L1553" s="4">
        <v>0</v>
      </c>
      <c r="M1553" s="4">
        <v>0</v>
      </c>
    </row>
    <row r="1554" spans="1:13" x14ac:dyDescent="0.25">
      <c r="A1554" s="2">
        <v>6</v>
      </c>
      <c r="B1554" s="2">
        <v>24100</v>
      </c>
      <c r="C1554" s="2">
        <v>2020001</v>
      </c>
      <c r="D1554" s="2" t="str">
        <f t="shared" si="24"/>
        <v>6241002020001</v>
      </c>
      <c r="E1554" s="2" t="s">
        <v>195</v>
      </c>
      <c r="F1554" s="4">
        <v>5061.67</v>
      </c>
      <c r="G1554" s="4">
        <v>0</v>
      </c>
      <c r="H1554" s="4">
        <v>5061.67</v>
      </c>
      <c r="I1554" s="4">
        <v>5061.67</v>
      </c>
      <c r="J1554" s="4">
        <v>4639.91</v>
      </c>
      <c r="K1554" s="4">
        <v>4639.91</v>
      </c>
      <c r="L1554" s="4">
        <v>0</v>
      </c>
      <c r="M1554" s="4">
        <v>421.76</v>
      </c>
    </row>
    <row r="1555" spans="1:13" x14ac:dyDescent="0.25">
      <c r="A1555" s="2">
        <v>6</v>
      </c>
      <c r="B1555" s="2">
        <v>24100</v>
      </c>
      <c r="C1555" s="2">
        <v>2120000</v>
      </c>
      <c r="D1555" s="2" t="str">
        <f t="shared" si="24"/>
        <v>6241002120000</v>
      </c>
      <c r="E1555" s="2" t="s">
        <v>191</v>
      </c>
      <c r="F1555" s="4">
        <v>2500</v>
      </c>
      <c r="G1555" s="4">
        <v>0</v>
      </c>
      <c r="H1555" s="4">
        <v>2500</v>
      </c>
      <c r="I1555" s="4">
        <v>2046.23</v>
      </c>
      <c r="J1555" s="4">
        <v>2046.23</v>
      </c>
      <c r="K1555" s="4">
        <v>1813.61</v>
      </c>
      <c r="L1555" s="4">
        <v>232.62</v>
      </c>
      <c r="M1555" s="4">
        <v>453.77</v>
      </c>
    </row>
    <row r="1556" spans="1:13" x14ac:dyDescent="0.25">
      <c r="A1556" s="2">
        <v>6</v>
      </c>
      <c r="B1556" s="2">
        <v>24100</v>
      </c>
      <c r="C1556" s="2">
        <v>2200001</v>
      </c>
      <c r="D1556" s="2" t="str">
        <f t="shared" si="24"/>
        <v>6241002200001</v>
      </c>
      <c r="E1556" s="2" t="s">
        <v>37</v>
      </c>
      <c r="F1556" s="4">
        <v>300</v>
      </c>
      <c r="G1556" s="4">
        <v>0</v>
      </c>
      <c r="H1556" s="4">
        <v>300</v>
      </c>
      <c r="I1556" s="4">
        <v>500.47</v>
      </c>
      <c r="J1556" s="4">
        <v>312.18</v>
      </c>
      <c r="K1556" s="4">
        <v>312.18</v>
      </c>
      <c r="L1556" s="4">
        <v>0</v>
      </c>
      <c r="M1556" s="4">
        <v>-12.18</v>
      </c>
    </row>
    <row r="1557" spans="1:13" x14ac:dyDescent="0.25">
      <c r="A1557" s="2">
        <v>6</v>
      </c>
      <c r="B1557" s="2">
        <v>24100</v>
      </c>
      <c r="C1557" s="2">
        <v>2210501</v>
      </c>
      <c r="D1557" s="2" t="str">
        <f t="shared" si="24"/>
        <v>6241002210501</v>
      </c>
      <c r="E1557" s="2" t="s">
        <v>108</v>
      </c>
      <c r="F1557" s="4">
        <v>250</v>
      </c>
      <c r="G1557" s="4">
        <v>0</v>
      </c>
      <c r="H1557" s="4">
        <v>250</v>
      </c>
      <c r="I1557" s="4">
        <v>193.88</v>
      </c>
      <c r="J1557" s="4">
        <v>193.88</v>
      </c>
      <c r="K1557" s="4">
        <v>193.88</v>
      </c>
      <c r="L1557" s="4">
        <v>0</v>
      </c>
      <c r="M1557" s="4">
        <v>56.12</v>
      </c>
    </row>
    <row r="1558" spans="1:13" x14ac:dyDescent="0.25">
      <c r="A1558" s="2">
        <v>6</v>
      </c>
      <c r="B1558" s="2">
        <v>24100</v>
      </c>
      <c r="C1558" s="2">
        <v>2211001</v>
      </c>
      <c r="D1558" s="2" t="str">
        <f t="shared" si="24"/>
        <v>6241002211001</v>
      </c>
      <c r="E1558" s="2" t="s">
        <v>76</v>
      </c>
      <c r="F1558" s="4">
        <v>100</v>
      </c>
      <c r="G1558" s="4">
        <v>0</v>
      </c>
      <c r="H1558" s="4">
        <v>100</v>
      </c>
      <c r="I1558" s="4">
        <v>203.68</v>
      </c>
      <c r="J1558" s="4">
        <v>203.68</v>
      </c>
      <c r="K1558" s="4">
        <v>203.68</v>
      </c>
      <c r="L1558" s="4">
        <v>0</v>
      </c>
      <c r="M1558" s="4">
        <v>-103.68</v>
      </c>
    </row>
    <row r="1559" spans="1:13" x14ac:dyDescent="0.25">
      <c r="A1559" s="2">
        <v>6</v>
      </c>
      <c r="B1559" s="2">
        <v>24100</v>
      </c>
      <c r="C1559" s="2">
        <v>2260101</v>
      </c>
      <c r="D1559" s="2" t="str">
        <f t="shared" si="24"/>
        <v>6241002260101</v>
      </c>
      <c r="E1559" s="2" t="s">
        <v>61</v>
      </c>
      <c r="F1559" s="4">
        <v>725.33</v>
      </c>
      <c r="G1559" s="4">
        <v>0</v>
      </c>
      <c r="H1559" s="4">
        <v>725.33</v>
      </c>
      <c r="I1559" s="4">
        <v>1034.92</v>
      </c>
      <c r="J1559" s="4">
        <v>1034.92</v>
      </c>
      <c r="K1559" s="4">
        <v>1034.92</v>
      </c>
      <c r="L1559" s="4">
        <v>0</v>
      </c>
      <c r="M1559" s="4">
        <v>-309.58999999999997</v>
      </c>
    </row>
    <row r="1560" spans="1:13" x14ac:dyDescent="0.25">
      <c r="A1560" s="2">
        <v>6</v>
      </c>
      <c r="B1560" s="2">
        <v>24100</v>
      </c>
      <c r="C1560" s="2">
        <v>2260201</v>
      </c>
      <c r="D1560" s="2" t="str">
        <f t="shared" si="24"/>
        <v>6241002260201</v>
      </c>
      <c r="E1560" s="2" t="s">
        <v>62</v>
      </c>
      <c r="F1560" s="4">
        <v>400</v>
      </c>
      <c r="G1560" s="4">
        <v>0</v>
      </c>
      <c r="H1560" s="4">
        <v>400</v>
      </c>
      <c r="I1560" s="4">
        <v>1794.35</v>
      </c>
      <c r="J1560" s="4">
        <v>1794.35</v>
      </c>
      <c r="K1560" s="4">
        <v>1794.35</v>
      </c>
      <c r="L1560" s="4">
        <v>0</v>
      </c>
      <c r="M1560" s="4">
        <v>-1394.35</v>
      </c>
    </row>
    <row r="1561" spans="1:13" x14ac:dyDescent="0.25">
      <c r="A1561" s="2">
        <v>6</v>
      </c>
      <c r="B1561" s="2">
        <v>24100</v>
      </c>
      <c r="C1561" s="2">
        <v>2269900</v>
      </c>
      <c r="D1561" s="2" t="str">
        <f t="shared" si="24"/>
        <v>6241002269900</v>
      </c>
      <c r="E1561" s="2" t="s">
        <v>65</v>
      </c>
      <c r="F1561" s="4">
        <v>1000</v>
      </c>
      <c r="G1561" s="4">
        <v>0</v>
      </c>
      <c r="H1561" s="4">
        <v>1000</v>
      </c>
      <c r="I1561" s="4">
        <v>351.87</v>
      </c>
      <c r="J1561" s="4">
        <v>351.87</v>
      </c>
      <c r="K1561" s="4">
        <v>351.87</v>
      </c>
      <c r="L1561" s="4">
        <v>0</v>
      </c>
      <c r="M1561" s="4">
        <v>648.13</v>
      </c>
    </row>
    <row r="1562" spans="1:13" x14ac:dyDescent="0.25">
      <c r="A1562" s="2">
        <v>6</v>
      </c>
      <c r="B1562" s="2">
        <v>24100</v>
      </c>
      <c r="C1562" s="2">
        <v>2279900</v>
      </c>
      <c r="D1562" s="2" t="str">
        <f t="shared" si="24"/>
        <v>6241002279900</v>
      </c>
      <c r="E1562" s="2" t="s">
        <v>68</v>
      </c>
      <c r="F1562" s="4">
        <v>6250</v>
      </c>
      <c r="G1562" s="4">
        <v>0</v>
      </c>
      <c r="H1562" s="4">
        <v>6250</v>
      </c>
      <c r="I1562" s="4">
        <v>5297.29</v>
      </c>
      <c r="J1562" s="4">
        <v>5297.29</v>
      </c>
      <c r="K1562" s="4">
        <v>5297.29</v>
      </c>
      <c r="L1562" s="4">
        <v>0</v>
      </c>
      <c r="M1562" s="4">
        <v>952.71</v>
      </c>
    </row>
    <row r="1563" spans="1:13" x14ac:dyDescent="0.25">
      <c r="A1563" s="2">
        <v>6</v>
      </c>
      <c r="B1563" s="2">
        <v>24100</v>
      </c>
      <c r="C1563" s="2">
        <v>2302000</v>
      </c>
      <c r="D1563" s="2" t="str">
        <f t="shared" si="24"/>
        <v>6241002302000</v>
      </c>
      <c r="E1563" s="2" t="s">
        <v>72</v>
      </c>
      <c r="F1563" s="4">
        <v>0</v>
      </c>
      <c r="G1563" s="4">
        <v>0</v>
      </c>
      <c r="H1563" s="4">
        <v>0</v>
      </c>
      <c r="I1563" s="4">
        <v>19</v>
      </c>
      <c r="J1563" s="4">
        <v>19</v>
      </c>
      <c r="K1563" s="4">
        <v>19</v>
      </c>
      <c r="L1563" s="4">
        <v>0</v>
      </c>
      <c r="M1563" s="4">
        <v>-19</v>
      </c>
    </row>
    <row r="1564" spans="1:13" x14ac:dyDescent="0.25">
      <c r="A1564" s="2">
        <v>6</v>
      </c>
      <c r="B1564" s="2">
        <v>24100</v>
      </c>
      <c r="C1564" s="2">
        <v>2312000</v>
      </c>
      <c r="D1564" s="2" t="str">
        <f t="shared" si="24"/>
        <v>6241002312000</v>
      </c>
      <c r="E1564" s="2" t="s">
        <v>73</v>
      </c>
      <c r="F1564" s="4">
        <v>50</v>
      </c>
      <c r="G1564" s="4">
        <v>0</v>
      </c>
      <c r="H1564" s="4">
        <v>50</v>
      </c>
      <c r="I1564" s="4">
        <v>195.3</v>
      </c>
      <c r="J1564" s="4">
        <v>195.3</v>
      </c>
      <c r="K1564" s="4">
        <v>195.3</v>
      </c>
      <c r="L1564" s="4">
        <v>0</v>
      </c>
      <c r="M1564" s="4">
        <v>-145.30000000000001</v>
      </c>
    </row>
    <row r="1565" spans="1:13" x14ac:dyDescent="0.25">
      <c r="A1565" s="2">
        <v>6</v>
      </c>
      <c r="B1565" s="2">
        <v>24100</v>
      </c>
      <c r="C1565" s="2">
        <v>6220011</v>
      </c>
      <c r="D1565" s="2" t="str">
        <f t="shared" si="24"/>
        <v>6241006220011</v>
      </c>
      <c r="E1565" s="2" t="s">
        <v>313</v>
      </c>
      <c r="F1565" s="4">
        <v>0</v>
      </c>
      <c r="G1565" s="4">
        <v>5000</v>
      </c>
      <c r="H1565" s="4">
        <v>5000</v>
      </c>
      <c r="I1565" s="4">
        <v>3327.5</v>
      </c>
      <c r="J1565" s="4">
        <v>3327.5</v>
      </c>
      <c r="K1565" s="4">
        <v>3327.5</v>
      </c>
      <c r="L1565" s="4">
        <v>0</v>
      </c>
      <c r="M1565" s="4">
        <v>1672.5</v>
      </c>
    </row>
    <row r="1566" spans="1:13" x14ac:dyDescent="0.25">
      <c r="A1566" s="2">
        <v>6</v>
      </c>
      <c r="B1566" s="2">
        <v>24104</v>
      </c>
      <c r="C1566" s="2">
        <v>2120000</v>
      </c>
      <c r="D1566" s="2" t="str">
        <f t="shared" si="24"/>
        <v>6241042120000</v>
      </c>
      <c r="E1566" s="2" t="s">
        <v>191</v>
      </c>
      <c r="F1566" s="4">
        <v>800</v>
      </c>
      <c r="G1566" s="4">
        <v>0</v>
      </c>
      <c r="H1566" s="4">
        <v>800</v>
      </c>
      <c r="I1566" s="4">
        <v>0</v>
      </c>
      <c r="J1566" s="4">
        <v>0</v>
      </c>
      <c r="K1566" s="4">
        <v>0</v>
      </c>
      <c r="L1566" s="4">
        <v>0</v>
      </c>
      <c r="M1566" s="4">
        <v>800</v>
      </c>
    </row>
    <row r="1567" spans="1:13" x14ac:dyDescent="0.25">
      <c r="A1567" s="2">
        <v>6</v>
      </c>
      <c r="B1567" s="2">
        <v>24104</v>
      </c>
      <c r="C1567" s="2">
        <v>2260101</v>
      </c>
      <c r="D1567" s="2" t="str">
        <f t="shared" si="24"/>
        <v>6241042260101</v>
      </c>
      <c r="E1567" s="2" t="s">
        <v>61</v>
      </c>
      <c r="F1567" s="4">
        <v>250</v>
      </c>
      <c r="G1567" s="4">
        <v>0</v>
      </c>
      <c r="H1567" s="4">
        <v>250</v>
      </c>
      <c r="I1567" s="4">
        <v>0</v>
      </c>
      <c r="J1567" s="4">
        <v>0</v>
      </c>
      <c r="K1567" s="4">
        <v>0</v>
      </c>
      <c r="L1567" s="4">
        <v>0</v>
      </c>
      <c r="M1567" s="4">
        <v>250</v>
      </c>
    </row>
    <row r="1568" spans="1:13" x14ac:dyDescent="0.25">
      <c r="A1568" s="2">
        <v>6</v>
      </c>
      <c r="B1568" s="2">
        <v>24104</v>
      </c>
      <c r="C1568" s="2">
        <v>2269900</v>
      </c>
      <c r="D1568" s="2" t="str">
        <f t="shared" si="24"/>
        <v>6241042269900</v>
      </c>
      <c r="E1568" s="2" t="s">
        <v>65</v>
      </c>
      <c r="F1568" s="4">
        <v>250</v>
      </c>
      <c r="G1568" s="4">
        <v>0</v>
      </c>
      <c r="H1568" s="4">
        <v>250</v>
      </c>
      <c r="I1568" s="4">
        <v>0</v>
      </c>
      <c r="J1568" s="4">
        <v>0</v>
      </c>
      <c r="K1568" s="4">
        <v>0</v>
      </c>
      <c r="L1568" s="4">
        <v>0</v>
      </c>
      <c r="M1568" s="4">
        <v>250</v>
      </c>
    </row>
    <row r="1569" spans="1:13" x14ac:dyDescent="0.25">
      <c r="A1569" s="2">
        <v>6</v>
      </c>
      <c r="B1569" s="2">
        <v>24131</v>
      </c>
      <c r="C1569" s="2">
        <v>2200002</v>
      </c>
      <c r="D1569" s="2" t="str">
        <f t="shared" si="24"/>
        <v>6241312200002</v>
      </c>
      <c r="E1569" s="2" t="s">
        <v>314</v>
      </c>
      <c r="F1569" s="4">
        <v>0</v>
      </c>
      <c r="G1569" s="4">
        <v>100</v>
      </c>
      <c r="H1569" s="4">
        <v>100</v>
      </c>
      <c r="I1569" s="4">
        <v>0</v>
      </c>
      <c r="J1569" s="4">
        <v>0</v>
      </c>
      <c r="K1569" s="4">
        <v>0</v>
      </c>
      <c r="L1569" s="4">
        <v>0</v>
      </c>
      <c r="M1569" s="4">
        <v>100</v>
      </c>
    </row>
    <row r="1570" spans="1:13" x14ac:dyDescent="0.25">
      <c r="A1570" s="2">
        <v>6</v>
      </c>
      <c r="B1570" s="2">
        <v>24131</v>
      </c>
      <c r="C1570" s="2">
        <v>2269900</v>
      </c>
      <c r="D1570" s="2" t="str">
        <f t="shared" si="24"/>
        <v>6241312269900</v>
      </c>
      <c r="E1570" s="2" t="s">
        <v>65</v>
      </c>
      <c r="F1570" s="4">
        <v>0</v>
      </c>
      <c r="G1570" s="4">
        <v>46.4</v>
      </c>
      <c r="H1570" s="4">
        <v>46.4</v>
      </c>
      <c r="I1570" s="4">
        <v>0</v>
      </c>
      <c r="J1570" s="4">
        <v>0</v>
      </c>
      <c r="K1570" s="4">
        <v>0</v>
      </c>
      <c r="L1570" s="4">
        <v>0</v>
      </c>
      <c r="M1570" s="4">
        <v>46.4</v>
      </c>
    </row>
    <row r="1571" spans="1:13" x14ac:dyDescent="0.25">
      <c r="A1571" s="2">
        <v>6</v>
      </c>
      <c r="B1571" s="2">
        <v>24131</v>
      </c>
      <c r="C1571" s="2">
        <v>2270602</v>
      </c>
      <c r="D1571" s="2" t="str">
        <f t="shared" si="24"/>
        <v>6241312270602</v>
      </c>
      <c r="E1571" s="2" t="s">
        <v>315</v>
      </c>
      <c r="F1571" s="4">
        <v>0</v>
      </c>
      <c r="G1571" s="4">
        <v>12413.44</v>
      </c>
      <c r="H1571" s="4">
        <v>12413.44</v>
      </c>
      <c r="I1571" s="4">
        <v>0</v>
      </c>
      <c r="J1571" s="4">
        <v>0</v>
      </c>
      <c r="K1571" s="4">
        <v>0</v>
      </c>
      <c r="L1571" s="4">
        <v>0</v>
      </c>
      <c r="M1571" s="4">
        <v>12413.44</v>
      </c>
    </row>
    <row r="1572" spans="1:13" x14ac:dyDescent="0.25">
      <c r="A1572" s="2">
        <v>6</v>
      </c>
      <c r="B1572" s="2">
        <v>24134</v>
      </c>
      <c r="C1572" s="2">
        <v>2200001</v>
      </c>
      <c r="D1572" s="2" t="str">
        <f t="shared" si="24"/>
        <v>6241342200001</v>
      </c>
      <c r="E1572" s="2" t="s">
        <v>37</v>
      </c>
      <c r="F1572" s="4">
        <v>0</v>
      </c>
      <c r="G1572" s="4">
        <v>180.22</v>
      </c>
      <c r="H1572" s="4">
        <v>180.22</v>
      </c>
      <c r="I1572" s="4">
        <v>180.22</v>
      </c>
      <c r="J1572" s="4">
        <v>112.89</v>
      </c>
      <c r="K1572" s="4">
        <v>112.89</v>
      </c>
      <c r="L1572" s="4">
        <v>0</v>
      </c>
      <c r="M1572" s="4">
        <v>67.33</v>
      </c>
    </row>
    <row r="1573" spans="1:13" x14ac:dyDescent="0.25">
      <c r="A1573" s="2">
        <v>6</v>
      </c>
      <c r="B1573" s="2">
        <v>24134</v>
      </c>
      <c r="C1573" s="2">
        <v>2200002</v>
      </c>
      <c r="D1573" s="2" t="str">
        <f t="shared" si="24"/>
        <v>6241342200002</v>
      </c>
      <c r="E1573" s="2" t="s">
        <v>314</v>
      </c>
      <c r="F1573" s="4">
        <v>0</v>
      </c>
      <c r="G1573" s="4">
        <v>1000</v>
      </c>
      <c r="H1573" s="4">
        <v>1000</v>
      </c>
      <c r="I1573" s="4">
        <v>0</v>
      </c>
      <c r="J1573" s="4">
        <v>0</v>
      </c>
      <c r="K1573" s="4">
        <v>0</v>
      </c>
      <c r="L1573" s="4">
        <v>0</v>
      </c>
      <c r="M1573" s="4">
        <v>1000</v>
      </c>
    </row>
    <row r="1574" spans="1:13" x14ac:dyDescent="0.25">
      <c r="A1574" s="2">
        <v>6</v>
      </c>
      <c r="B1574" s="2">
        <v>24134</v>
      </c>
      <c r="C1574" s="2">
        <v>2240001</v>
      </c>
      <c r="D1574" s="2" t="str">
        <f t="shared" si="24"/>
        <v>6241342240001</v>
      </c>
      <c r="E1574" s="2" t="s">
        <v>96</v>
      </c>
      <c r="F1574" s="4">
        <v>0</v>
      </c>
      <c r="G1574" s="4">
        <v>1.99</v>
      </c>
      <c r="H1574" s="4">
        <v>1.99</v>
      </c>
      <c r="I1574" s="4">
        <v>0</v>
      </c>
      <c r="J1574" s="4">
        <v>0</v>
      </c>
      <c r="K1574" s="4">
        <v>0</v>
      </c>
      <c r="L1574" s="4">
        <v>0</v>
      </c>
      <c r="M1574" s="4">
        <v>1.99</v>
      </c>
    </row>
    <row r="1575" spans="1:13" x14ac:dyDescent="0.25">
      <c r="A1575" s="2">
        <v>6</v>
      </c>
      <c r="B1575" s="2">
        <v>24134</v>
      </c>
      <c r="C1575" s="2">
        <v>2260201</v>
      </c>
      <c r="D1575" s="2" t="str">
        <f t="shared" si="24"/>
        <v>6241342260201</v>
      </c>
      <c r="E1575" s="2" t="s">
        <v>62</v>
      </c>
      <c r="F1575" s="4">
        <v>0</v>
      </c>
      <c r="G1575" s="4">
        <v>2500</v>
      </c>
      <c r="H1575" s="4">
        <v>2500</v>
      </c>
      <c r="I1575" s="4">
        <v>121</v>
      </c>
      <c r="J1575" s="4">
        <v>121</v>
      </c>
      <c r="K1575" s="4">
        <v>121</v>
      </c>
      <c r="L1575" s="4">
        <v>0</v>
      </c>
      <c r="M1575" s="4">
        <v>2379</v>
      </c>
    </row>
    <row r="1576" spans="1:13" x14ac:dyDescent="0.25">
      <c r="A1576" s="2">
        <v>6</v>
      </c>
      <c r="B1576" s="2">
        <v>24134</v>
      </c>
      <c r="C1576" s="2">
        <v>2269900</v>
      </c>
      <c r="D1576" s="2" t="str">
        <f t="shared" si="24"/>
        <v>6241342269900</v>
      </c>
      <c r="E1576" s="2" t="s">
        <v>65</v>
      </c>
      <c r="F1576" s="4">
        <v>0</v>
      </c>
      <c r="G1576" s="4">
        <v>840</v>
      </c>
      <c r="H1576" s="4">
        <v>840</v>
      </c>
      <c r="I1576" s="4">
        <v>0</v>
      </c>
      <c r="J1576" s="4">
        <v>0</v>
      </c>
      <c r="K1576" s="4">
        <v>0</v>
      </c>
      <c r="L1576" s="4">
        <v>0</v>
      </c>
      <c r="M1576" s="4">
        <v>840</v>
      </c>
    </row>
    <row r="1577" spans="1:13" x14ac:dyDescent="0.25">
      <c r="A1577" s="2">
        <v>6</v>
      </c>
      <c r="B1577" s="2">
        <v>24134</v>
      </c>
      <c r="C1577" s="2">
        <v>2270602</v>
      </c>
      <c r="D1577" s="2" t="str">
        <f t="shared" si="24"/>
        <v>6241342270602</v>
      </c>
      <c r="E1577" s="2" t="s">
        <v>315</v>
      </c>
      <c r="F1577" s="4">
        <v>0</v>
      </c>
      <c r="G1577" s="4">
        <v>14668</v>
      </c>
      <c r="H1577" s="4">
        <v>14668</v>
      </c>
      <c r="I1577" s="4">
        <v>2827.64</v>
      </c>
      <c r="J1577" s="4">
        <v>2827.64</v>
      </c>
      <c r="K1577" s="4">
        <v>2827.64</v>
      </c>
      <c r="L1577" s="4">
        <v>0</v>
      </c>
      <c r="M1577" s="4">
        <v>11840.36</v>
      </c>
    </row>
    <row r="1578" spans="1:13" x14ac:dyDescent="0.25">
      <c r="A1578" s="2">
        <v>6</v>
      </c>
      <c r="B1578" s="2">
        <v>24134</v>
      </c>
      <c r="C1578" s="2">
        <v>2312000</v>
      </c>
      <c r="D1578" s="2" t="str">
        <f t="shared" si="24"/>
        <v>6241342312000</v>
      </c>
      <c r="E1578" s="2" t="s">
        <v>73</v>
      </c>
      <c r="F1578" s="4">
        <v>0</v>
      </c>
      <c r="G1578" s="4">
        <v>200</v>
      </c>
      <c r="H1578" s="4">
        <v>200</v>
      </c>
      <c r="I1578" s="4">
        <v>45.9</v>
      </c>
      <c r="J1578" s="4">
        <v>45.9</v>
      </c>
      <c r="K1578" s="4">
        <v>45.9</v>
      </c>
      <c r="L1578" s="4">
        <v>0</v>
      </c>
      <c r="M1578" s="4">
        <v>154.1</v>
      </c>
    </row>
    <row r="1579" spans="1:13" x14ac:dyDescent="0.25">
      <c r="A1579" s="2">
        <v>6</v>
      </c>
      <c r="B1579" s="2">
        <v>24136</v>
      </c>
      <c r="C1579" s="2">
        <v>2200001</v>
      </c>
      <c r="D1579" s="2" t="str">
        <f t="shared" si="24"/>
        <v>6241362200001</v>
      </c>
      <c r="E1579" s="2" t="s">
        <v>37</v>
      </c>
      <c r="F1579" s="4">
        <v>0</v>
      </c>
      <c r="G1579" s="4">
        <v>4000</v>
      </c>
      <c r="H1579" s="4">
        <v>4000</v>
      </c>
      <c r="I1579" s="4">
        <v>551.13</v>
      </c>
      <c r="J1579" s="4">
        <v>229.41</v>
      </c>
      <c r="K1579" s="4">
        <v>229.41</v>
      </c>
      <c r="L1579" s="4">
        <v>0</v>
      </c>
      <c r="M1579" s="4">
        <v>3770.59</v>
      </c>
    </row>
    <row r="1580" spans="1:13" x14ac:dyDescent="0.25">
      <c r="A1580" s="2">
        <v>6</v>
      </c>
      <c r="B1580" s="2">
        <v>24136</v>
      </c>
      <c r="C1580" s="2">
        <v>2200002</v>
      </c>
      <c r="D1580" s="2" t="str">
        <f t="shared" si="24"/>
        <v>6241362200002</v>
      </c>
      <c r="E1580" s="2" t="s">
        <v>314</v>
      </c>
      <c r="F1580" s="4">
        <v>0</v>
      </c>
      <c r="G1580" s="4">
        <v>27228</v>
      </c>
      <c r="H1580" s="4">
        <v>27228</v>
      </c>
      <c r="I1580" s="4">
        <v>25280.55</v>
      </c>
      <c r="J1580" s="4">
        <v>18543.18</v>
      </c>
      <c r="K1580" s="4">
        <v>18543.18</v>
      </c>
      <c r="L1580" s="4">
        <v>0</v>
      </c>
      <c r="M1580" s="4">
        <v>8684.82</v>
      </c>
    </row>
    <row r="1581" spans="1:13" x14ac:dyDescent="0.25">
      <c r="A1581" s="2">
        <v>6</v>
      </c>
      <c r="B1581" s="2">
        <v>24136</v>
      </c>
      <c r="C1581" s="2">
        <v>2240001</v>
      </c>
      <c r="D1581" s="2" t="str">
        <f t="shared" si="24"/>
        <v>6241362240001</v>
      </c>
      <c r="E1581" s="2" t="s">
        <v>96</v>
      </c>
      <c r="F1581" s="4">
        <v>0</v>
      </c>
      <c r="G1581" s="4">
        <v>200</v>
      </c>
      <c r="H1581" s="4">
        <v>200</v>
      </c>
      <c r="I1581" s="4">
        <v>315.99</v>
      </c>
      <c r="J1581" s="4">
        <v>315.99</v>
      </c>
      <c r="K1581" s="4">
        <v>315.99</v>
      </c>
      <c r="L1581" s="4">
        <v>0</v>
      </c>
      <c r="M1581" s="4">
        <v>-115.99</v>
      </c>
    </row>
    <row r="1582" spans="1:13" x14ac:dyDescent="0.25">
      <c r="A1582" s="2">
        <v>6</v>
      </c>
      <c r="B1582" s="2">
        <v>24136</v>
      </c>
      <c r="C1582" s="2">
        <v>2260201</v>
      </c>
      <c r="D1582" s="2" t="str">
        <f t="shared" si="24"/>
        <v>6241362260201</v>
      </c>
      <c r="E1582" s="2" t="s">
        <v>62</v>
      </c>
      <c r="F1582" s="4">
        <v>0</v>
      </c>
      <c r="G1582" s="4">
        <v>1000</v>
      </c>
      <c r="H1582" s="4">
        <v>1000</v>
      </c>
      <c r="I1582" s="4">
        <v>0</v>
      </c>
      <c r="J1582" s="4">
        <v>0</v>
      </c>
      <c r="K1582" s="4">
        <v>0</v>
      </c>
      <c r="L1582" s="4">
        <v>0</v>
      </c>
      <c r="M1582" s="4">
        <v>1000</v>
      </c>
    </row>
    <row r="1583" spans="1:13" x14ac:dyDescent="0.25">
      <c r="A1583" s="2">
        <v>6</v>
      </c>
      <c r="B1583" s="2">
        <v>24136</v>
      </c>
      <c r="C1583" s="2">
        <v>2269900</v>
      </c>
      <c r="D1583" s="2" t="str">
        <f t="shared" si="24"/>
        <v>6241362269900</v>
      </c>
      <c r="E1583" s="2" t="s">
        <v>65</v>
      </c>
      <c r="F1583" s="4">
        <v>0</v>
      </c>
      <c r="G1583" s="4">
        <v>3983</v>
      </c>
      <c r="H1583" s="4">
        <v>3983</v>
      </c>
      <c r="I1583" s="4">
        <v>786.36</v>
      </c>
      <c r="J1583" s="4">
        <v>786.36</v>
      </c>
      <c r="K1583" s="4">
        <v>786.36</v>
      </c>
      <c r="L1583" s="4">
        <v>0</v>
      </c>
      <c r="M1583" s="4">
        <v>3196.64</v>
      </c>
    </row>
    <row r="1584" spans="1:13" x14ac:dyDescent="0.25">
      <c r="A1584" s="2">
        <v>6</v>
      </c>
      <c r="B1584" s="2">
        <v>24136</v>
      </c>
      <c r="C1584" s="2">
        <v>2270602</v>
      </c>
      <c r="D1584" s="2" t="str">
        <f t="shared" si="24"/>
        <v>6241362270602</v>
      </c>
      <c r="E1584" s="2" t="s">
        <v>315</v>
      </c>
      <c r="F1584" s="4">
        <v>0</v>
      </c>
      <c r="G1584" s="4">
        <v>46094.2</v>
      </c>
      <c r="H1584" s="4">
        <v>46094.2</v>
      </c>
      <c r="I1584" s="4">
        <v>54685</v>
      </c>
      <c r="J1584" s="4">
        <v>46785</v>
      </c>
      <c r="K1584" s="4">
        <v>46785</v>
      </c>
      <c r="L1584" s="4">
        <v>0</v>
      </c>
      <c r="M1584" s="4">
        <v>-690.8</v>
      </c>
    </row>
    <row r="1585" spans="1:13" x14ac:dyDescent="0.25">
      <c r="A1585" s="2">
        <v>6</v>
      </c>
      <c r="B1585" s="2">
        <v>24136</v>
      </c>
      <c r="C1585" s="2">
        <v>2302000</v>
      </c>
      <c r="D1585" s="2" t="str">
        <f t="shared" si="24"/>
        <v>6241362302000</v>
      </c>
      <c r="E1585" s="2" t="s">
        <v>72</v>
      </c>
      <c r="F1585" s="4">
        <v>0</v>
      </c>
      <c r="G1585" s="4">
        <v>0</v>
      </c>
      <c r="H1585" s="4">
        <v>0</v>
      </c>
      <c r="I1585" s="4">
        <v>13</v>
      </c>
      <c r="J1585" s="4">
        <v>13</v>
      </c>
      <c r="K1585" s="4">
        <v>13</v>
      </c>
      <c r="L1585" s="4">
        <v>0</v>
      </c>
      <c r="M1585" s="4">
        <v>-13</v>
      </c>
    </row>
    <row r="1586" spans="1:13" x14ac:dyDescent="0.25">
      <c r="A1586" s="2">
        <v>6</v>
      </c>
      <c r="B1586" s="2">
        <v>24136</v>
      </c>
      <c r="C1586" s="2">
        <v>2312000</v>
      </c>
      <c r="D1586" s="2" t="str">
        <f t="shared" si="24"/>
        <v>6241362312000</v>
      </c>
      <c r="E1586" s="2" t="s">
        <v>73</v>
      </c>
      <c r="F1586" s="4">
        <v>0</v>
      </c>
      <c r="G1586" s="4">
        <v>1500</v>
      </c>
      <c r="H1586" s="4">
        <v>1500</v>
      </c>
      <c r="I1586" s="4">
        <v>99.6</v>
      </c>
      <c r="J1586" s="4">
        <v>99.6</v>
      </c>
      <c r="K1586" s="4">
        <v>99.6</v>
      </c>
      <c r="L1586" s="4">
        <v>0</v>
      </c>
      <c r="M1586" s="4">
        <v>1400.4</v>
      </c>
    </row>
    <row r="1587" spans="1:13" x14ac:dyDescent="0.25">
      <c r="A1587" s="2">
        <v>6</v>
      </c>
      <c r="B1587" s="2">
        <v>24136</v>
      </c>
      <c r="C1587" s="2">
        <v>4700002</v>
      </c>
      <c r="D1587" s="2" t="str">
        <f t="shared" si="24"/>
        <v>6241364700002</v>
      </c>
      <c r="E1587" s="2" t="s">
        <v>316</v>
      </c>
      <c r="F1587" s="4">
        <v>0</v>
      </c>
      <c r="G1587" s="4">
        <v>63082.32</v>
      </c>
      <c r="H1587" s="4">
        <v>63082.32</v>
      </c>
      <c r="I1587" s="4">
        <v>37849.39</v>
      </c>
      <c r="J1587" s="4">
        <v>37849.39</v>
      </c>
      <c r="K1587" s="4">
        <v>37849.39</v>
      </c>
      <c r="L1587" s="4">
        <v>0</v>
      </c>
      <c r="M1587" s="4">
        <v>25232.93</v>
      </c>
    </row>
    <row r="1588" spans="1:13" x14ac:dyDescent="0.25">
      <c r="A1588" s="2">
        <v>6</v>
      </c>
      <c r="B1588" s="2">
        <v>24136</v>
      </c>
      <c r="C1588" s="2">
        <v>4700003</v>
      </c>
      <c r="D1588" s="2" t="str">
        <f t="shared" si="24"/>
        <v>6241364700003</v>
      </c>
      <c r="E1588" s="2" t="s">
        <v>317</v>
      </c>
      <c r="F1588" s="4">
        <v>0</v>
      </c>
      <c r="G1588" s="4">
        <v>21027.439999999999</v>
      </c>
      <c r="H1588" s="4">
        <v>21027.439999999999</v>
      </c>
      <c r="I1588" s="4">
        <v>12616.46</v>
      </c>
      <c r="J1588" s="4">
        <v>12616.46</v>
      </c>
      <c r="K1588" s="4">
        <v>12616.46</v>
      </c>
      <c r="L1588" s="4">
        <v>0</v>
      </c>
      <c r="M1588" s="4">
        <v>8410.98</v>
      </c>
    </row>
    <row r="1589" spans="1:13" x14ac:dyDescent="0.25">
      <c r="A1589" s="2">
        <v>6</v>
      </c>
      <c r="B1589" s="2">
        <v>24136</v>
      </c>
      <c r="C1589" s="2">
        <v>4700004</v>
      </c>
      <c r="D1589" s="2" t="str">
        <f t="shared" si="24"/>
        <v>6241364700004</v>
      </c>
      <c r="E1589" s="2" t="s">
        <v>318</v>
      </c>
      <c r="F1589" s="4">
        <v>0</v>
      </c>
      <c r="G1589" s="4">
        <v>10513.72</v>
      </c>
      <c r="H1589" s="4">
        <v>10513.72</v>
      </c>
      <c r="I1589" s="4">
        <v>6308.23</v>
      </c>
      <c r="J1589" s="4">
        <v>6308.23</v>
      </c>
      <c r="K1589" s="4">
        <v>6308.23</v>
      </c>
      <c r="L1589" s="4">
        <v>0</v>
      </c>
      <c r="M1589" s="4">
        <v>4205.49</v>
      </c>
    </row>
    <row r="1590" spans="1:13" x14ac:dyDescent="0.25">
      <c r="A1590" s="2">
        <v>6</v>
      </c>
      <c r="B1590" s="2">
        <v>24136</v>
      </c>
      <c r="C1590" s="2">
        <v>4700005</v>
      </c>
      <c r="D1590" s="2" t="str">
        <f t="shared" si="24"/>
        <v>6241364700005</v>
      </c>
      <c r="E1590" s="2" t="s">
        <v>319</v>
      </c>
      <c r="F1590" s="4">
        <v>0</v>
      </c>
      <c r="G1590" s="4">
        <v>10513.72</v>
      </c>
      <c r="H1590" s="4">
        <v>10513.72</v>
      </c>
      <c r="I1590" s="4">
        <v>6308.23</v>
      </c>
      <c r="J1590" s="4">
        <v>6308.23</v>
      </c>
      <c r="K1590" s="4">
        <v>6308.23</v>
      </c>
      <c r="L1590" s="4">
        <v>0</v>
      </c>
      <c r="M1590" s="4">
        <v>4205.49</v>
      </c>
    </row>
    <row r="1591" spans="1:13" x14ac:dyDescent="0.25">
      <c r="A1591" s="2">
        <v>6</v>
      </c>
      <c r="B1591" s="2">
        <v>24136</v>
      </c>
      <c r="C1591" s="2">
        <v>4700006</v>
      </c>
      <c r="D1591" s="2" t="str">
        <f t="shared" si="24"/>
        <v>6241364700006</v>
      </c>
      <c r="E1591" s="2" t="s">
        <v>320</v>
      </c>
      <c r="F1591" s="4">
        <v>0</v>
      </c>
      <c r="G1591" s="4">
        <v>10513.72</v>
      </c>
      <c r="H1591" s="4">
        <v>10513.72</v>
      </c>
      <c r="I1591" s="4">
        <v>6308.23</v>
      </c>
      <c r="J1591" s="4">
        <v>6308.23</v>
      </c>
      <c r="K1591" s="4">
        <v>6308.23</v>
      </c>
      <c r="L1591" s="4">
        <v>0</v>
      </c>
      <c r="M1591" s="4">
        <v>4205.49</v>
      </c>
    </row>
    <row r="1592" spans="1:13" x14ac:dyDescent="0.25">
      <c r="A1592" s="2">
        <v>6</v>
      </c>
      <c r="B1592" s="2">
        <v>24136</v>
      </c>
      <c r="C1592" s="2">
        <v>4700007</v>
      </c>
      <c r="D1592" s="2" t="str">
        <f t="shared" si="24"/>
        <v>6241364700007</v>
      </c>
      <c r="E1592" s="2" t="s">
        <v>321</v>
      </c>
      <c r="F1592" s="4">
        <v>0</v>
      </c>
      <c r="G1592" s="4">
        <v>31541.16</v>
      </c>
      <c r="H1592" s="4">
        <v>31541.16</v>
      </c>
      <c r="I1592" s="4">
        <v>18924.7</v>
      </c>
      <c r="J1592" s="4">
        <v>18924.7</v>
      </c>
      <c r="K1592" s="4">
        <v>18924.7</v>
      </c>
      <c r="L1592" s="4">
        <v>0</v>
      </c>
      <c r="M1592" s="4">
        <v>12616.46</v>
      </c>
    </row>
    <row r="1593" spans="1:13" x14ac:dyDescent="0.25">
      <c r="A1593" s="2">
        <v>6</v>
      </c>
      <c r="B1593" s="2">
        <v>24136</v>
      </c>
      <c r="C1593" s="2">
        <v>4700008</v>
      </c>
      <c r="D1593" s="2" t="str">
        <f t="shared" si="24"/>
        <v>6241364700008</v>
      </c>
      <c r="E1593" s="2" t="s">
        <v>322</v>
      </c>
      <c r="F1593" s="4">
        <v>0</v>
      </c>
      <c r="G1593" s="4">
        <v>10513.72</v>
      </c>
      <c r="H1593" s="4">
        <v>10513.72</v>
      </c>
      <c r="I1593" s="4">
        <v>6308.23</v>
      </c>
      <c r="J1593" s="4">
        <v>6308.23</v>
      </c>
      <c r="K1593" s="4">
        <v>6308.23</v>
      </c>
      <c r="L1593" s="4">
        <v>0</v>
      </c>
      <c r="M1593" s="4">
        <v>4205.49</v>
      </c>
    </row>
    <row r="1594" spans="1:13" x14ac:dyDescent="0.25">
      <c r="A1594" s="2">
        <v>6</v>
      </c>
      <c r="B1594" s="2">
        <v>24139</v>
      </c>
      <c r="C1594" s="2">
        <v>2270602</v>
      </c>
      <c r="D1594" s="2" t="str">
        <f t="shared" si="24"/>
        <v>6241392270602</v>
      </c>
      <c r="E1594" s="2" t="s">
        <v>315</v>
      </c>
      <c r="F1594" s="4">
        <v>0</v>
      </c>
      <c r="G1594" s="4">
        <v>492</v>
      </c>
      <c r="H1594" s="4">
        <v>492</v>
      </c>
      <c r="I1594" s="4">
        <v>0</v>
      </c>
      <c r="J1594" s="4">
        <v>0</v>
      </c>
      <c r="K1594" s="4">
        <v>0</v>
      </c>
      <c r="L1594" s="4">
        <v>0</v>
      </c>
      <c r="M1594" s="4">
        <v>492</v>
      </c>
    </row>
    <row r="1595" spans="1:13" x14ac:dyDescent="0.25">
      <c r="A1595" s="2">
        <v>6</v>
      </c>
      <c r="B1595" s="2">
        <v>24140</v>
      </c>
      <c r="C1595" s="2">
        <v>2200001</v>
      </c>
      <c r="D1595" s="2" t="str">
        <f t="shared" si="24"/>
        <v>6241402200001</v>
      </c>
      <c r="E1595" s="2" t="s">
        <v>323</v>
      </c>
      <c r="F1595" s="4">
        <v>0</v>
      </c>
      <c r="G1595" s="4">
        <v>200</v>
      </c>
      <c r="H1595" s="4">
        <v>200</v>
      </c>
      <c r="I1595" s="4">
        <v>0</v>
      </c>
      <c r="J1595" s="4">
        <v>0</v>
      </c>
      <c r="K1595" s="4">
        <v>0</v>
      </c>
      <c r="L1595" s="4">
        <v>0</v>
      </c>
      <c r="M1595" s="4">
        <v>200</v>
      </c>
    </row>
    <row r="1596" spans="1:13" x14ac:dyDescent="0.25">
      <c r="A1596" s="2">
        <v>6</v>
      </c>
      <c r="B1596" s="2">
        <v>24140</v>
      </c>
      <c r="C1596" s="2">
        <v>2200002</v>
      </c>
      <c r="D1596" s="2" t="str">
        <f t="shared" si="24"/>
        <v>6241402200002</v>
      </c>
      <c r="E1596" s="2" t="s">
        <v>314</v>
      </c>
      <c r="F1596" s="4">
        <v>0</v>
      </c>
      <c r="G1596" s="4">
        <v>1100</v>
      </c>
      <c r="H1596" s="4">
        <v>1100</v>
      </c>
      <c r="I1596" s="4">
        <v>0</v>
      </c>
      <c r="J1596" s="4">
        <v>0</v>
      </c>
      <c r="K1596" s="4">
        <v>0</v>
      </c>
      <c r="L1596" s="4">
        <v>0</v>
      </c>
      <c r="M1596" s="4">
        <v>1100</v>
      </c>
    </row>
    <row r="1597" spans="1:13" x14ac:dyDescent="0.25">
      <c r="A1597" s="2">
        <v>6</v>
      </c>
      <c r="B1597" s="2">
        <v>24140</v>
      </c>
      <c r="C1597" s="2">
        <v>2240001</v>
      </c>
      <c r="D1597" s="2" t="str">
        <f t="shared" si="24"/>
        <v>6241402240001</v>
      </c>
      <c r="E1597" s="2" t="s">
        <v>324</v>
      </c>
      <c r="F1597" s="4">
        <v>0</v>
      </c>
      <c r="G1597" s="4">
        <v>175</v>
      </c>
      <c r="H1597" s="4">
        <v>175</v>
      </c>
      <c r="I1597" s="4">
        <v>0</v>
      </c>
      <c r="J1597" s="4">
        <v>0</v>
      </c>
      <c r="K1597" s="4">
        <v>0</v>
      </c>
      <c r="L1597" s="4">
        <v>0</v>
      </c>
      <c r="M1597" s="4">
        <v>175</v>
      </c>
    </row>
    <row r="1598" spans="1:13" x14ac:dyDescent="0.25">
      <c r="A1598" s="2">
        <v>6</v>
      </c>
      <c r="B1598" s="2">
        <v>24140</v>
      </c>
      <c r="C1598" s="2">
        <v>2260201</v>
      </c>
      <c r="D1598" s="2" t="str">
        <f t="shared" si="24"/>
        <v>6241402260201</v>
      </c>
      <c r="E1598" s="2" t="s">
        <v>158</v>
      </c>
      <c r="F1598" s="4">
        <v>0</v>
      </c>
      <c r="G1598" s="4">
        <v>2700</v>
      </c>
      <c r="H1598" s="4">
        <v>2700</v>
      </c>
      <c r="I1598" s="4">
        <v>0</v>
      </c>
      <c r="J1598" s="4">
        <v>0</v>
      </c>
      <c r="K1598" s="4">
        <v>0</v>
      </c>
      <c r="L1598" s="4">
        <v>0</v>
      </c>
      <c r="M1598" s="4">
        <v>2700</v>
      </c>
    </row>
    <row r="1599" spans="1:13" x14ac:dyDescent="0.25">
      <c r="A1599" s="2">
        <v>6</v>
      </c>
      <c r="B1599" s="2">
        <v>24140</v>
      </c>
      <c r="C1599" s="2">
        <v>2269900</v>
      </c>
      <c r="D1599" s="2" t="str">
        <f t="shared" si="24"/>
        <v>6241402269900</v>
      </c>
      <c r="E1599" s="2" t="s">
        <v>153</v>
      </c>
      <c r="F1599" s="4">
        <v>0</v>
      </c>
      <c r="G1599" s="4">
        <v>725</v>
      </c>
      <c r="H1599" s="4">
        <v>725</v>
      </c>
      <c r="I1599" s="4">
        <v>0</v>
      </c>
      <c r="J1599" s="4">
        <v>0</v>
      </c>
      <c r="K1599" s="4">
        <v>0</v>
      </c>
      <c r="L1599" s="4">
        <v>0</v>
      </c>
      <c r="M1599" s="4">
        <v>725</v>
      </c>
    </row>
    <row r="1600" spans="1:13" x14ac:dyDescent="0.25">
      <c r="A1600" s="2">
        <v>6</v>
      </c>
      <c r="B1600" s="2">
        <v>24140</v>
      </c>
      <c r="C1600" s="2">
        <v>2270602</v>
      </c>
      <c r="D1600" s="2" t="str">
        <f t="shared" si="24"/>
        <v>6241402270602</v>
      </c>
      <c r="E1600" s="2" t="s">
        <v>315</v>
      </c>
      <c r="F1600" s="4">
        <v>0</v>
      </c>
      <c r="G1600" s="4">
        <v>16400</v>
      </c>
      <c r="H1600" s="4">
        <v>16400</v>
      </c>
      <c r="I1600" s="4">
        <v>504</v>
      </c>
      <c r="J1600" s="4">
        <v>504</v>
      </c>
      <c r="K1600" s="4">
        <v>504</v>
      </c>
      <c r="L1600" s="4">
        <v>0</v>
      </c>
      <c r="M1600" s="4">
        <v>15896</v>
      </c>
    </row>
    <row r="1601" spans="1:13" x14ac:dyDescent="0.25">
      <c r="A1601" s="2">
        <v>6</v>
      </c>
      <c r="B1601" s="2">
        <v>24140</v>
      </c>
      <c r="C1601" s="2">
        <v>2312000</v>
      </c>
      <c r="D1601" s="2" t="str">
        <f t="shared" si="24"/>
        <v>6241402312000</v>
      </c>
      <c r="E1601" s="2" t="s">
        <v>325</v>
      </c>
      <c r="F1601" s="4">
        <v>0</v>
      </c>
      <c r="G1601" s="4">
        <v>300</v>
      </c>
      <c r="H1601" s="4">
        <v>300</v>
      </c>
      <c r="I1601" s="4">
        <v>0</v>
      </c>
      <c r="J1601" s="4">
        <v>0</v>
      </c>
      <c r="K1601" s="4">
        <v>0</v>
      </c>
      <c r="L1601" s="4">
        <v>0</v>
      </c>
      <c r="M1601" s="4">
        <v>300</v>
      </c>
    </row>
    <row r="1602" spans="1:13" x14ac:dyDescent="0.25">
      <c r="A1602" s="2">
        <v>6</v>
      </c>
      <c r="B1602" s="2">
        <v>32000</v>
      </c>
      <c r="C1602" s="2">
        <v>2200001</v>
      </c>
      <c r="D1602" s="2" t="str">
        <f t="shared" si="24"/>
        <v>6320002200001</v>
      </c>
      <c r="E1602" s="2" t="s">
        <v>37</v>
      </c>
      <c r="F1602" s="4">
        <v>100</v>
      </c>
      <c r="G1602" s="4">
        <v>0</v>
      </c>
      <c r="H1602" s="4">
        <v>100</v>
      </c>
      <c r="I1602" s="4">
        <v>0</v>
      </c>
      <c r="J1602" s="4">
        <v>0</v>
      </c>
      <c r="K1602" s="4">
        <v>0</v>
      </c>
      <c r="L1602" s="4">
        <v>0</v>
      </c>
      <c r="M1602" s="4">
        <v>100</v>
      </c>
    </row>
    <row r="1603" spans="1:13" x14ac:dyDescent="0.25">
      <c r="A1603" s="2">
        <v>6</v>
      </c>
      <c r="B1603" s="2">
        <v>32000</v>
      </c>
      <c r="C1603" s="2">
        <v>2260201</v>
      </c>
      <c r="D1603" s="2" t="str">
        <f t="shared" ref="D1603:D1666" si="25">_xlfn.CONCAT(A1603,B1603,C1603)</f>
        <v>6320002260201</v>
      </c>
      <c r="E1603" s="2" t="s">
        <v>62</v>
      </c>
      <c r="F1603" s="4">
        <v>200</v>
      </c>
      <c r="G1603" s="4">
        <v>0</v>
      </c>
      <c r="H1603" s="4">
        <v>200</v>
      </c>
      <c r="I1603" s="4">
        <v>0</v>
      </c>
      <c r="J1603" s="4">
        <v>0</v>
      </c>
      <c r="K1603" s="4">
        <v>0</v>
      </c>
      <c r="L1603" s="4">
        <v>0</v>
      </c>
      <c r="M1603" s="4">
        <v>200</v>
      </c>
    </row>
    <row r="1604" spans="1:13" x14ac:dyDescent="0.25">
      <c r="A1604" s="2">
        <v>6</v>
      </c>
      <c r="B1604" s="2">
        <v>32000</v>
      </c>
      <c r="C1604" s="2">
        <v>2269900</v>
      </c>
      <c r="D1604" s="2" t="str">
        <f t="shared" si="25"/>
        <v>6320002269900</v>
      </c>
      <c r="E1604" s="2" t="s">
        <v>65</v>
      </c>
      <c r="F1604" s="4">
        <v>200</v>
      </c>
      <c r="G1604" s="4">
        <v>0</v>
      </c>
      <c r="H1604" s="4">
        <v>200</v>
      </c>
      <c r="I1604" s="4">
        <v>0</v>
      </c>
      <c r="J1604" s="4">
        <v>0</v>
      </c>
      <c r="K1604" s="4">
        <v>0</v>
      </c>
      <c r="L1604" s="4">
        <v>0</v>
      </c>
      <c r="M1604" s="4">
        <v>200</v>
      </c>
    </row>
    <row r="1605" spans="1:13" x14ac:dyDescent="0.25">
      <c r="A1605" s="2">
        <v>6</v>
      </c>
      <c r="B1605" s="2">
        <v>32000</v>
      </c>
      <c r="C1605" s="2">
        <v>2302000</v>
      </c>
      <c r="D1605" s="2" t="str">
        <f t="shared" si="25"/>
        <v>6320002302000</v>
      </c>
      <c r="E1605" s="2" t="s">
        <v>72</v>
      </c>
      <c r="F1605" s="4">
        <v>50</v>
      </c>
      <c r="G1605" s="4">
        <v>0</v>
      </c>
      <c r="H1605" s="4">
        <v>50</v>
      </c>
      <c r="I1605" s="4">
        <v>15.9</v>
      </c>
      <c r="J1605" s="4">
        <v>15.9</v>
      </c>
      <c r="K1605" s="4">
        <v>15.9</v>
      </c>
      <c r="L1605" s="4">
        <v>0</v>
      </c>
      <c r="M1605" s="4">
        <v>34.1</v>
      </c>
    </row>
    <row r="1606" spans="1:13" x14ac:dyDescent="0.25">
      <c r="A1606" s="2">
        <v>6</v>
      </c>
      <c r="B1606" s="2">
        <v>32000</v>
      </c>
      <c r="C1606" s="2">
        <v>2312000</v>
      </c>
      <c r="D1606" s="2" t="str">
        <f t="shared" si="25"/>
        <v>6320002312000</v>
      </c>
      <c r="E1606" s="2" t="s">
        <v>73</v>
      </c>
      <c r="F1606" s="4">
        <v>50</v>
      </c>
      <c r="G1606" s="4">
        <v>0</v>
      </c>
      <c r="H1606" s="4">
        <v>50</v>
      </c>
      <c r="I1606" s="4">
        <v>88.8</v>
      </c>
      <c r="J1606" s="4">
        <v>88.8</v>
      </c>
      <c r="K1606" s="4">
        <v>88.8</v>
      </c>
      <c r="L1606" s="4">
        <v>0</v>
      </c>
      <c r="M1606" s="4">
        <v>-38.799999999999997</v>
      </c>
    </row>
    <row r="1607" spans="1:13" x14ac:dyDescent="0.25">
      <c r="A1607" s="2">
        <v>6</v>
      </c>
      <c r="B1607" s="2">
        <v>32000</v>
      </c>
      <c r="C1607" s="2">
        <v>4670001</v>
      </c>
      <c r="D1607" s="2" t="str">
        <f t="shared" si="25"/>
        <v>6320004670001</v>
      </c>
      <c r="E1607" s="2" t="s">
        <v>326</v>
      </c>
      <c r="F1607" s="4">
        <v>22000</v>
      </c>
      <c r="G1607" s="4">
        <v>-22000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</row>
    <row r="1608" spans="1:13" x14ac:dyDescent="0.25">
      <c r="A1608" s="2">
        <v>6</v>
      </c>
      <c r="B1608" s="2">
        <v>32000</v>
      </c>
      <c r="C1608" s="2">
        <v>4800068</v>
      </c>
      <c r="D1608" s="2" t="str">
        <f t="shared" si="25"/>
        <v>6320004800068</v>
      </c>
      <c r="E1608" s="2" t="s">
        <v>327</v>
      </c>
      <c r="F1608" s="4">
        <v>300</v>
      </c>
      <c r="G1608" s="4">
        <v>300</v>
      </c>
      <c r="H1608" s="4">
        <v>600</v>
      </c>
      <c r="I1608" s="4">
        <v>600</v>
      </c>
      <c r="J1608" s="4">
        <v>300</v>
      </c>
      <c r="K1608" s="4">
        <v>300</v>
      </c>
      <c r="L1608" s="4">
        <v>0</v>
      </c>
      <c r="M1608" s="4">
        <v>300</v>
      </c>
    </row>
    <row r="1609" spans="1:13" x14ac:dyDescent="0.25">
      <c r="A1609" s="2">
        <v>6</v>
      </c>
      <c r="B1609" s="2">
        <v>32000</v>
      </c>
      <c r="C1609" s="2">
        <v>4800073</v>
      </c>
      <c r="D1609" s="2" t="str">
        <f t="shared" si="25"/>
        <v>6320004800073</v>
      </c>
      <c r="E1609" s="2" t="s">
        <v>328</v>
      </c>
      <c r="F1609" s="4">
        <v>800</v>
      </c>
      <c r="G1609" s="4">
        <v>-280</v>
      </c>
      <c r="H1609" s="4">
        <v>520</v>
      </c>
      <c r="I1609" s="4">
        <v>0</v>
      </c>
      <c r="J1609" s="4">
        <v>0</v>
      </c>
      <c r="K1609" s="4">
        <v>0</v>
      </c>
      <c r="L1609" s="4">
        <v>0</v>
      </c>
      <c r="M1609" s="4">
        <v>520</v>
      </c>
    </row>
    <row r="1610" spans="1:13" x14ac:dyDescent="0.25">
      <c r="A1610" s="2">
        <v>6</v>
      </c>
      <c r="B1610" s="2">
        <v>32000</v>
      </c>
      <c r="C1610" s="2">
        <v>4800076</v>
      </c>
      <c r="D1610" s="2" t="str">
        <f t="shared" si="25"/>
        <v>6320004800076</v>
      </c>
      <c r="E1610" s="2" t="s">
        <v>329</v>
      </c>
      <c r="F1610" s="4">
        <v>1500</v>
      </c>
      <c r="G1610" s="4">
        <v>-1500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</row>
    <row r="1611" spans="1:13" x14ac:dyDescent="0.25">
      <c r="A1611" s="2">
        <v>6</v>
      </c>
      <c r="B1611" s="2">
        <v>32302</v>
      </c>
      <c r="C1611" s="2">
        <v>2211001</v>
      </c>
      <c r="D1611" s="2" t="str">
        <f t="shared" si="25"/>
        <v>6323022211001</v>
      </c>
      <c r="E1611" s="2" t="s">
        <v>76</v>
      </c>
      <c r="F1611" s="4">
        <v>0</v>
      </c>
      <c r="G1611" s="4">
        <v>0</v>
      </c>
      <c r="H1611" s="4">
        <v>0</v>
      </c>
      <c r="I1611" s="4">
        <v>219.78</v>
      </c>
      <c r="J1611" s="4">
        <v>219.78</v>
      </c>
      <c r="K1611" s="4">
        <v>219.78</v>
      </c>
      <c r="L1611" s="4">
        <v>0</v>
      </c>
      <c r="M1611" s="4">
        <v>-219.78</v>
      </c>
    </row>
    <row r="1612" spans="1:13" x14ac:dyDescent="0.25">
      <c r="A1612" s="2">
        <v>6</v>
      </c>
      <c r="B1612" s="2">
        <v>32304</v>
      </c>
      <c r="C1612" s="2">
        <v>2200001</v>
      </c>
      <c r="D1612" s="2" t="str">
        <f t="shared" si="25"/>
        <v>6323042200001</v>
      </c>
      <c r="E1612" s="2" t="s">
        <v>37</v>
      </c>
      <c r="F1612" s="4">
        <v>500</v>
      </c>
      <c r="G1612" s="4">
        <v>0</v>
      </c>
      <c r="H1612" s="4">
        <v>500</v>
      </c>
      <c r="I1612" s="4">
        <v>305.11</v>
      </c>
      <c r="J1612" s="4">
        <v>117.16</v>
      </c>
      <c r="K1612" s="4">
        <v>117.16</v>
      </c>
      <c r="L1612" s="4">
        <v>0</v>
      </c>
      <c r="M1612" s="4">
        <v>382.84</v>
      </c>
    </row>
    <row r="1613" spans="1:13" x14ac:dyDescent="0.25">
      <c r="A1613" s="2">
        <v>6</v>
      </c>
      <c r="B1613" s="2">
        <v>32304</v>
      </c>
      <c r="C1613" s="2">
        <v>2200002</v>
      </c>
      <c r="D1613" s="2" t="str">
        <f t="shared" si="25"/>
        <v>6323042200002</v>
      </c>
      <c r="E1613" s="2" t="s">
        <v>330</v>
      </c>
      <c r="F1613" s="4">
        <v>2000</v>
      </c>
      <c r="G1613" s="4">
        <v>0</v>
      </c>
      <c r="H1613" s="4">
        <v>2000</v>
      </c>
      <c r="I1613" s="4">
        <v>1865.04</v>
      </c>
      <c r="J1613" s="4">
        <v>1865.04</v>
      </c>
      <c r="K1613" s="4">
        <v>1865.04</v>
      </c>
      <c r="L1613" s="4">
        <v>0</v>
      </c>
      <c r="M1613" s="4">
        <v>134.96</v>
      </c>
    </row>
    <row r="1614" spans="1:13" x14ac:dyDescent="0.25">
      <c r="A1614" s="2">
        <v>6</v>
      </c>
      <c r="B1614" s="2">
        <v>32304</v>
      </c>
      <c r="C1614" s="2">
        <v>2210401</v>
      </c>
      <c r="D1614" s="2" t="str">
        <f t="shared" si="25"/>
        <v>6323042210401</v>
      </c>
      <c r="E1614" s="2" t="s">
        <v>133</v>
      </c>
      <c r="F1614" s="4">
        <v>500</v>
      </c>
      <c r="G1614" s="4">
        <v>0</v>
      </c>
      <c r="H1614" s="4">
        <v>500</v>
      </c>
      <c r="I1614" s="4">
        <v>408.01</v>
      </c>
      <c r="J1614" s="4">
        <v>408.01</v>
      </c>
      <c r="K1614" s="4">
        <v>408.01</v>
      </c>
      <c r="L1614" s="4">
        <v>0</v>
      </c>
      <c r="M1614" s="4">
        <v>91.99</v>
      </c>
    </row>
    <row r="1615" spans="1:13" x14ac:dyDescent="0.25">
      <c r="A1615" s="2">
        <v>6</v>
      </c>
      <c r="B1615" s="2">
        <v>32304</v>
      </c>
      <c r="C1615" s="2">
        <v>2210501</v>
      </c>
      <c r="D1615" s="2" t="str">
        <f t="shared" si="25"/>
        <v>6323042210501</v>
      </c>
      <c r="E1615" s="2" t="s">
        <v>108</v>
      </c>
      <c r="F1615" s="4">
        <v>300</v>
      </c>
      <c r="G1615" s="4">
        <v>0</v>
      </c>
      <c r="H1615" s="4">
        <v>300</v>
      </c>
      <c r="I1615" s="4">
        <v>396.6</v>
      </c>
      <c r="J1615" s="4">
        <v>396.6</v>
      </c>
      <c r="K1615" s="4">
        <v>396.6</v>
      </c>
      <c r="L1615" s="4">
        <v>0</v>
      </c>
      <c r="M1615" s="4">
        <v>-96.6</v>
      </c>
    </row>
    <row r="1616" spans="1:13" x14ac:dyDescent="0.25">
      <c r="A1616" s="2">
        <v>6</v>
      </c>
      <c r="B1616" s="2">
        <v>32304</v>
      </c>
      <c r="C1616" s="2">
        <v>2210502</v>
      </c>
      <c r="D1616" s="2" t="str">
        <f t="shared" si="25"/>
        <v>6323042210502</v>
      </c>
      <c r="E1616" s="2" t="s">
        <v>331</v>
      </c>
      <c r="F1616" s="4">
        <v>19800</v>
      </c>
      <c r="G1616" s="4">
        <v>2682.85</v>
      </c>
      <c r="H1616" s="4">
        <v>22482.85</v>
      </c>
      <c r="I1616" s="4">
        <v>23508.400000000001</v>
      </c>
      <c r="J1616" s="4">
        <v>19515.080000000002</v>
      </c>
      <c r="K1616" s="4">
        <v>19515.080000000002</v>
      </c>
      <c r="L1616" s="4">
        <v>0</v>
      </c>
      <c r="M1616" s="4">
        <v>2967.77</v>
      </c>
    </row>
    <row r="1617" spans="1:13" x14ac:dyDescent="0.25">
      <c r="A1617" s="2">
        <v>6</v>
      </c>
      <c r="B1617" s="2">
        <v>32304</v>
      </c>
      <c r="C1617" s="2">
        <v>2211001</v>
      </c>
      <c r="D1617" s="2" t="str">
        <f t="shared" si="25"/>
        <v>6323042211001</v>
      </c>
      <c r="E1617" s="2" t="s">
        <v>76</v>
      </c>
      <c r="F1617" s="4">
        <v>1500</v>
      </c>
      <c r="G1617" s="4">
        <v>0</v>
      </c>
      <c r="H1617" s="4">
        <v>1500</v>
      </c>
      <c r="I1617" s="4">
        <v>1833.15</v>
      </c>
      <c r="J1617" s="4">
        <v>1833.15</v>
      </c>
      <c r="K1617" s="4">
        <v>1833.15</v>
      </c>
      <c r="L1617" s="4">
        <v>0</v>
      </c>
      <c r="M1617" s="4">
        <v>-333.15</v>
      </c>
    </row>
    <row r="1618" spans="1:13" x14ac:dyDescent="0.25">
      <c r="A1618" s="2">
        <v>6</v>
      </c>
      <c r="B1618" s="2">
        <v>32304</v>
      </c>
      <c r="C1618" s="2">
        <v>2269900</v>
      </c>
      <c r="D1618" s="2" t="str">
        <f t="shared" si="25"/>
        <v>6323042269900</v>
      </c>
      <c r="E1618" s="2" t="s">
        <v>65</v>
      </c>
      <c r="F1618" s="4">
        <v>550</v>
      </c>
      <c r="G1618" s="4">
        <v>0</v>
      </c>
      <c r="H1618" s="4">
        <v>550</v>
      </c>
      <c r="I1618" s="4">
        <v>10.25</v>
      </c>
      <c r="J1618" s="4">
        <v>10.25</v>
      </c>
      <c r="K1618" s="4">
        <v>10.25</v>
      </c>
      <c r="L1618" s="4">
        <v>0</v>
      </c>
      <c r="M1618" s="4">
        <v>539.75</v>
      </c>
    </row>
    <row r="1619" spans="1:13" x14ac:dyDescent="0.25">
      <c r="A1619" s="2">
        <v>6</v>
      </c>
      <c r="B1619" s="2">
        <v>32304</v>
      </c>
      <c r="C1619" s="2">
        <v>2270001</v>
      </c>
      <c r="D1619" s="2" t="str">
        <f t="shared" si="25"/>
        <v>6323042270001</v>
      </c>
      <c r="E1619" s="2" t="s">
        <v>226</v>
      </c>
      <c r="F1619" s="4">
        <v>21000</v>
      </c>
      <c r="G1619" s="4">
        <v>774.39</v>
      </c>
      <c r="H1619" s="4">
        <v>21774.39</v>
      </c>
      <c r="I1619" s="4">
        <v>23090.32</v>
      </c>
      <c r="J1619" s="4">
        <v>18696.77</v>
      </c>
      <c r="K1619" s="4">
        <v>18696.77</v>
      </c>
      <c r="L1619" s="4">
        <v>0</v>
      </c>
      <c r="M1619" s="4">
        <v>3077.62</v>
      </c>
    </row>
    <row r="1620" spans="1:13" x14ac:dyDescent="0.25">
      <c r="A1620" s="2">
        <v>6</v>
      </c>
      <c r="B1620" s="2">
        <v>32305</v>
      </c>
      <c r="C1620" s="2">
        <v>2200001</v>
      </c>
      <c r="D1620" s="2" t="str">
        <f t="shared" si="25"/>
        <v>6323052200001</v>
      </c>
      <c r="E1620" s="2" t="s">
        <v>37</v>
      </c>
      <c r="F1620" s="4">
        <v>500</v>
      </c>
      <c r="G1620" s="4">
        <v>0</v>
      </c>
      <c r="H1620" s="4">
        <v>500</v>
      </c>
      <c r="I1620" s="4">
        <v>187.95</v>
      </c>
      <c r="J1620" s="4">
        <v>0</v>
      </c>
      <c r="K1620" s="4">
        <v>0</v>
      </c>
      <c r="L1620" s="4">
        <v>0</v>
      </c>
      <c r="M1620" s="4">
        <v>500</v>
      </c>
    </row>
    <row r="1621" spans="1:13" x14ac:dyDescent="0.25">
      <c r="A1621" s="2">
        <v>6</v>
      </c>
      <c r="B1621" s="2">
        <v>32305</v>
      </c>
      <c r="C1621" s="2">
        <v>2200002</v>
      </c>
      <c r="D1621" s="2" t="str">
        <f t="shared" si="25"/>
        <v>6323052200002</v>
      </c>
      <c r="E1621" s="2" t="s">
        <v>330</v>
      </c>
      <c r="F1621" s="4">
        <v>3000</v>
      </c>
      <c r="G1621" s="4">
        <v>0</v>
      </c>
      <c r="H1621" s="4">
        <v>3000</v>
      </c>
      <c r="I1621" s="4">
        <v>2151.7199999999998</v>
      </c>
      <c r="J1621" s="4">
        <v>2151.7199999999998</v>
      </c>
      <c r="K1621" s="4">
        <v>2151.7199999999998</v>
      </c>
      <c r="L1621" s="4">
        <v>0</v>
      </c>
      <c r="M1621" s="4">
        <v>848.28</v>
      </c>
    </row>
    <row r="1622" spans="1:13" x14ac:dyDescent="0.25">
      <c r="A1622" s="2">
        <v>6</v>
      </c>
      <c r="B1622" s="2">
        <v>32305</v>
      </c>
      <c r="C1622" s="2">
        <v>2210401</v>
      </c>
      <c r="D1622" s="2" t="str">
        <f t="shared" si="25"/>
        <v>6323052210401</v>
      </c>
      <c r="E1622" s="2" t="s">
        <v>133</v>
      </c>
      <c r="F1622" s="4">
        <v>500</v>
      </c>
      <c r="G1622" s="4">
        <v>0</v>
      </c>
      <c r="H1622" s="4">
        <v>500</v>
      </c>
      <c r="I1622" s="4">
        <v>489.6</v>
      </c>
      <c r="J1622" s="4">
        <v>489.6</v>
      </c>
      <c r="K1622" s="4">
        <v>489.6</v>
      </c>
      <c r="L1622" s="4">
        <v>0</v>
      </c>
      <c r="M1622" s="4">
        <v>10.4</v>
      </c>
    </row>
    <row r="1623" spans="1:13" x14ac:dyDescent="0.25">
      <c r="A1623" s="2">
        <v>6</v>
      </c>
      <c r="B1623" s="2">
        <v>32305</v>
      </c>
      <c r="C1623" s="2">
        <v>2210501</v>
      </c>
      <c r="D1623" s="2" t="str">
        <f t="shared" si="25"/>
        <v>6323052210501</v>
      </c>
      <c r="E1623" s="2" t="s">
        <v>108</v>
      </c>
      <c r="F1623" s="4">
        <v>300</v>
      </c>
      <c r="G1623" s="4">
        <v>0</v>
      </c>
      <c r="H1623" s="4">
        <v>300</v>
      </c>
      <c r="I1623" s="4">
        <v>353.91</v>
      </c>
      <c r="J1623" s="4">
        <v>353.91</v>
      </c>
      <c r="K1623" s="4">
        <v>353.91</v>
      </c>
      <c r="L1623" s="4">
        <v>0</v>
      </c>
      <c r="M1623" s="4">
        <v>-53.91</v>
      </c>
    </row>
    <row r="1624" spans="1:13" x14ac:dyDescent="0.25">
      <c r="A1624" s="2">
        <v>6</v>
      </c>
      <c r="B1624" s="2">
        <v>32305</v>
      </c>
      <c r="C1624" s="2">
        <v>2210502</v>
      </c>
      <c r="D1624" s="2" t="str">
        <f t="shared" si="25"/>
        <v>6323052210502</v>
      </c>
      <c r="E1624" s="2" t="s">
        <v>331</v>
      </c>
      <c r="F1624" s="4">
        <v>29400</v>
      </c>
      <c r="G1624" s="4">
        <v>3875.51</v>
      </c>
      <c r="H1624" s="4">
        <v>33275.51</v>
      </c>
      <c r="I1624" s="4">
        <v>30403.53</v>
      </c>
      <c r="J1624" s="4">
        <v>24986.3</v>
      </c>
      <c r="K1624" s="4">
        <v>24986.3</v>
      </c>
      <c r="L1624" s="4">
        <v>0</v>
      </c>
      <c r="M1624" s="4">
        <v>8289.2099999999991</v>
      </c>
    </row>
    <row r="1625" spans="1:13" x14ac:dyDescent="0.25">
      <c r="A1625" s="2">
        <v>6</v>
      </c>
      <c r="B1625" s="2">
        <v>32305</v>
      </c>
      <c r="C1625" s="2">
        <v>2211001</v>
      </c>
      <c r="D1625" s="2" t="str">
        <f t="shared" si="25"/>
        <v>6323052211001</v>
      </c>
      <c r="E1625" s="2" t="s">
        <v>76</v>
      </c>
      <c r="F1625" s="4">
        <v>1500</v>
      </c>
      <c r="G1625" s="4">
        <v>0</v>
      </c>
      <c r="H1625" s="4">
        <v>1500</v>
      </c>
      <c r="I1625" s="4">
        <v>1929.81</v>
      </c>
      <c r="J1625" s="4">
        <v>1929.81</v>
      </c>
      <c r="K1625" s="4">
        <v>1929.81</v>
      </c>
      <c r="L1625" s="4">
        <v>0</v>
      </c>
      <c r="M1625" s="4">
        <v>-429.81</v>
      </c>
    </row>
    <row r="1626" spans="1:13" x14ac:dyDescent="0.25">
      <c r="A1626" s="2">
        <v>6</v>
      </c>
      <c r="B1626" s="2">
        <v>32305</v>
      </c>
      <c r="C1626" s="2">
        <v>2269900</v>
      </c>
      <c r="D1626" s="2" t="str">
        <f t="shared" si="25"/>
        <v>6323052269900</v>
      </c>
      <c r="E1626" s="2" t="s">
        <v>65</v>
      </c>
      <c r="F1626" s="4">
        <v>200</v>
      </c>
      <c r="G1626" s="4">
        <v>0</v>
      </c>
      <c r="H1626" s="4">
        <v>200</v>
      </c>
      <c r="I1626" s="4">
        <v>0</v>
      </c>
      <c r="J1626" s="4">
        <v>0</v>
      </c>
      <c r="K1626" s="4">
        <v>0</v>
      </c>
      <c r="L1626" s="4">
        <v>0</v>
      </c>
      <c r="M1626" s="4">
        <v>200</v>
      </c>
    </row>
    <row r="1627" spans="1:13" x14ac:dyDescent="0.25">
      <c r="A1627" s="2">
        <v>6</v>
      </c>
      <c r="B1627" s="2">
        <v>32305</v>
      </c>
      <c r="C1627" s="2">
        <v>2270001</v>
      </c>
      <c r="D1627" s="2" t="str">
        <f t="shared" si="25"/>
        <v>6323052270001</v>
      </c>
      <c r="E1627" s="2" t="s">
        <v>226</v>
      </c>
      <c r="F1627" s="4">
        <v>20322</v>
      </c>
      <c r="G1627" s="4">
        <v>746.65</v>
      </c>
      <c r="H1627" s="4">
        <v>21068.65</v>
      </c>
      <c r="I1627" s="4">
        <v>22256.85</v>
      </c>
      <c r="J1627" s="4">
        <v>18386.87</v>
      </c>
      <c r="K1627" s="4">
        <v>18386.87</v>
      </c>
      <c r="L1627" s="4">
        <v>0</v>
      </c>
      <c r="M1627" s="4">
        <v>2681.78</v>
      </c>
    </row>
    <row r="1628" spans="1:13" x14ac:dyDescent="0.25">
      <c r="A1628" s="2">
        <v>6</v>
      </c>
      <c r="B1628" s="2">
        <v>32305</v>
      </c>
      <c r="C1628" s="2">
        <v>2279900</v>
      </c>
      <c r="D1628" s="2" t="str">
        <f t="shared" si="25"/>
        <v>6323052279900</v>
      </c>
      <c r="E1628" s="2" t="s">
        <v>68</v>
      </c>
      <c r="F1628" s="4">
        <v>1000</v>
      </c>
      <c r="G1628" s="4">
        <v>0</v>
      </c>
      <c r="H1628" s="4">
        <v>1000</v>
      </c>
      <c r="I1628" s="4">
        <v>0</v>
      </c>
      <c r="J1628" s="4">
        <v>0</v>
      </c>
      <c r="K1628" s="4">
        <v>0</v>
      </c>
      <c r="L1628" s="4">
        <v>0</v>
      </c>
      <c r="M1628" s="4">
        <v>1000</v>
      </c>
    </row>
    <row r="1629" spans="1:13" x14ac:dyDescent="0.25">
      <c r="A1629" s="2">
        <v>6</v>
      </c>
      <c r="B1629" s="2">
        <v>32400</v>
      </c>
      <c r="C1629" s="2">
        <v>4800090</v>
      </c>
      <c r="D1629" s="2" t="str">
        <f t="shared" si="25"/>
        <v>6324004800090</v>
      </c>
      <c r="E1629" s="2" t="s">
        <v>332</v>
      </c>
      <c r="F1629" s="4">
        <v>2500</v>
      </c>
      <c r="G1629" s="4">
        <v>-2500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</row>
    <row r="1630" spans="1:13" x14ac:dyDescent="0.25">
      <c r="A1630" s="2">
        <v>6</v>
      </c>
      <c r="B1630" s="2">
        <v>32600</v>
      </c>
      <c r="C1630" s="2">
        <v>2130002</v>
      </c>
      <c r="D1630" s="2" t="str">
        <f t="shared" si="25"/>
        <v>6326002130002</v>
      </c>
      <c r="E1630" s="2" t="s">
        <v>333</v>
      </c>
      <c r="F1630" s="4">
        <v>1000</v>
      </c>
      <c r="G1630" s="4">
        <v>0</v>
      </c>
      <c r="H1630" s="4">
        <v>1000</v>
      </c>
      <c r="I1630" s="4">
        <v>759</v>
      </c>
      <c r="J1630" s="4">
        <v>759</v>
      </c>
      <c r="K1630" s="4">
        <v>759</v>
      </c>
      <c r="L1630" s="4">
        <v>0</v>
      </c>
      <c r="M1630" s="4">
        <v>241</v>
      </c>
    </row>
    <row r="1631" spans="1:13" x14ac:dyDescent="0.25">
      <c r="A1631" s="2">
        <v>6</v>
      </c>
      <c r="B1631" s="2">
        <v>32600</v>
      </c>
      <c r="C1631" s="2">
        <v>2150001</v>
      </c>
      <c r="D1631" s="2" t="str">
        <f t="shared" si="25"/>
        <v>6326002150001</v>
      </c>
      <c r="E1631" s="2" t="s">
        <v>56</v>
      </c>
      <c r="F1631" s="4">
        <v>250</v>
      </c>
      <c r="G1631" s="4">
        <v>0</v>
      </c>
      <c r="H1631" s="4">
        <v>250</v>
      </c>
      <c r="I1631" s="4">
        <v>0</v>
      </c>
      <c r="J1631" s="4">
        <v>0</v>
      </c>
      <c r="K1631" s="4">
        <v>0</v>
      </c>
      <c r="L1631" s="4">
        <v>0</v>
      </c>
      <c r="M1631" s="4">
        <v>250</v>
      </c>
    </row>
    <row r="1632" spans="1:13" x14ac:dyDescent="0.25">
      <c r="A1632" s="2">
        <v>6</v>
      </c>
      <c r="B1632" s="2">
        <v>32600</v>
      </c>
      <c r="C1632" s="2">
        <v>2190001</v>
      </c>
      <c r="D1632" s="2" t="str">
        <f t="shared" si="25"/>
        <v>6326002190001</v>
      </c>
      <c r="E1632" s="2" t="s">
        <v>334</v>
      </c>
      <c r="F1632" s="4">
        <v>1200</v>
      </c>
      <c r="G1632" s="4">
        <v>0</v>
      </c>
      <c r="H1632" s="4">
        <v>1200</v>
      </c>
      <c r="I1632" s="4">
        <v>785.29</v>
      </c>
      <c r="J1632" s="4">
        <v>785.29</v>
      </c>
      <c r="K1632" s="4">
        <v>785.29</v>
      </c>
      <c r="L1632" s="4">
        <v>0</v>
      </c>
      <c r="M1632" s="4">
        <v>414.71</v>
      </c>
    </row>
    <row r="1633" spans="1:13" x14ac:dyDescent="0.25">
      <c r="A1633" s="2">
        <v>6</v>
      </c>
      <c r="B1633" s="2">
        <v>32600</v>
      </c>
      <c r="C1633" s="2">
        <v>2200001</v>
      </c>
      <c r="D1633" s="2" t="str">
        <f t="shared" si="25"/>
        <v>6326002200001</v>
      </c>
      <c r="E1633" s="2" t="s">
        <v>37</v>
      </c>
      <c r="F1633" s="4">
        <v>3000</v>
      </c>
      <c r="G1633" s="4">
        <v>0</v>
      </c>
      <c r="H1633" s="4">
        <v>3000</v>
      </c>
      <c r="I1633" s="4">
        <v>1504.09</v>
      </c>
      <c r="J1633" s="4">
        <v>1080.44</v>
      </c>
      <c r="K1633" s="4">
        <v>1080.44</v>
      </c>
      <c r="L1633" s="4">
        <v>0</v>
      </c>
      <c r="M1633" s="4">
        <v>1919.56</v>
      </c>
    </row>
    <row r="1634" spans="1:13" x14ac:dyDescent="0.25">
      <c r="A1634" s="2">
        <v>6</v>
      </c>
      <c r="B1634" s="2">
        <v>32600</v>
      </c>
      <c r="C1634" s="2">
        <v>2210501</v>
      </c>
      <c r="D1634" s="2" t="str">
        <f t="shared" si="25"/>
        <v>6326002210501</v>
      </c>
      <c r="E1634" s="2" t="s">
        <v>123</v>
      </c>
      <c r="F1634" s="4">
        <v>0</v>
      </c>
      <c r="G1634" s="4">
        <v>0</v>
      </c>
      <c r="H1634" s="4">
        <v>0</v>
      </c>
      <c r="I1634" s="4">
        <v>81.8</v>
      </c>
      <c r="J1634" s="4">
        <v>81.8</v>
      </c>
      <c r="K1634" s="4">
        <v>81.8</v>
      </c>
      <c r="L1634" s="4">
        <v>0</v>
      </c>
      <c r="M1634" s="4">
        <v>-81.8</v>
      </c>
    </row>
    <row r="1635" spans="1:13" x14ac:dyDescent="0.25">
      <c r="A1635" s="2">
        <v>6</v>
      </c>
      <c r="B1635" s="2">
        <v>32600</v>
      </c>
      <c r="C1635" s="2">
        <v>2211001</v>
      </c>
      <c r="D1635" s="2" t="str">
        <f t="shared" si="25"/>
        <v>6326002211001</v>
      </c>
      <c r="E1635" s="2" t="s">
        <v>76</v>
      </c>
      <c r="F1635" s="4">
        <v>0</v>
      </c>
      <c r="G1635" s="4">
        <v>0</v>
      </c>
      <c r="H1635" s="4">
        <v>0</v>
      </c>
      <c r="I1635" s="4">
        <v>146.77000000000001</v>
      </c>
      <c r="J1635" s="4">
        <v>146.77000000000001</v>
      </c>
      <c r="K1635" s="4">
        <v>146.77000000000001</v>
      </c>
      <c r="L1635" s="4">
        <v>0</v>
      </c>
      <c r="M1635" s="4">
        <v>-146.77000000000001</v>
      </c>
    </row>
    <row r="1636" spans="1:13" x14ac:dyDescent="0.25">
      <c r="A1636" s="2">
        <v>6</v>
      </c>
      <c r="B1636" s="2">
        <v>32600</v>
      </c>
      <c r="C1636" s="2">
        <v>2220101</v>
      </c>
      <c r="D1636" s="2" t="str">
        <f t="shared" si="25"/>
        <v>6326002220101</v>
      </c>
      <c r="E1636" s="2" t="s">
        <v>58</v>
      </c>
      <c r="F1636" s="4">
        <v>100</v>
      </c>
      <c r="G1636" s="4">
        <v>0</v>
      </c>
      <c r="H1636" s="4">
        <v>100</v>
      </c>
      <c r="I1636" s="4">
        <v>0</v>
      </c>
      <c r="J1636" s="4">
        <v>0</v>
      </c>
      <c r="K1636" s="4">
        <v>0</v>
      </c>
      <c r="L1636" s="4">
        <v>0</v>
      </c>
      <c r="M1636" s="4">
        <v>100</v>
      </c>
    </row>
    <row r="1637" spans="1:13" x14ac:dyDescent="0.25">
      <c r="A1637" s="2">
        <v>6</v>
      </c>
      <c r="B1637" s="2">
        <v>32600</v>
      </c>
      <c r="C1637" s="2">
        <v>2220301</v>
      </c>
      <c r="D1637" s="2" t="str">
        <f t="shared" si="25"/>
        <v>6326002220301</v>
      </c>
      <c r="E1637" s="2" t="s">
        <v>78</v>
      </c>
      <c r="F1637" s="4">
        <v>150</v>
      </c>
      <c r="G1637" s="4">
        <v>0</v>
      </c>
      <c r="H1637" s="4">
        <v>150</v>
      </c>
      <c r="I1637" s="4">
        <v>145.19999999999999</v>
      </c>
      <c r="J1637" s="4">
        <v>145.19999999999999</v>
      </c>
      <c r="K1637" s="4">
        <v>145.19999999999999</v>
      </c>
      <c r="L1637" s="4">
        <v>0</v>
      </c>
      <c r="M1637" s="4">
        <v>4.8</v>
      </c>
    </row>
    <row r="1638" spans="1:13" x14ac:dyDescent="0.25">
      <c r="A1638" s="2">
        <v>6</v>
      </c>
      <c r="B1638" s="2">
        <v>32600</v>
      </c>
      <c r="C1638" s="2">
        <v>2260101</v>
      </c>
      <c r="D1638" s="2" t="str">
        <f t="shared" si="25"/>
        <v>6326002260101</v>
      </c>
      <c r="E1638" s="2" t="s">
        <v>61</v>
      </c>
      <c r="F1638" s="4">
        <v>250</v>
      </c>
      <c r="G1638" s="4">
        <v>0</v>
      </c>
      <c r="H1638" s="4">
        <v>250</v>
      </c>
      <c r="I1638" s="4">
        <v>0</v>
      </c>
      <c r="J1638" s="4">
        <v>0</v>
      </c>
      <c r="K1638" s="4">
        <v>0</v>
      </c>
      <c r="L1638" s="4">
        <v>0</v>
      </c>
      <c r="M1638" s="4">
        <v>250</v>
      </c>
    </row>
    <row r="1639" spans="1:13" x14ac:dyDescent="0.25">
      <c r="A1639" s="2">
        <v>6</v>
      </c>
      <c r="B1639" s="2">
        <v>32600</v>
      </c>
      <c r="C1639" s="2">
        <v>2260201</v>
      </c>
      <c r="D1639" s="2" t="str">
        <f t="shared" si="25"/>
        <v>6326002260201</v>
      </c>
      <c r="E1639" s="2" t="s">
        <v>62</v>
      </c>
      <c r="F1639" s="4">
        <v>100</v>
      </c>
      <c r="G1639" s="4">
        <v>0</v>
      </c>
      <c r="H1639" s="4">
        <v>100</v>
      </c>
      <c r="I1639" s="4">
        <v>0</v>
      </c>
      <c r="J1639" s="4">
        <v>0</v>
      </c>
      <c r="K1639" s="4">
        <v>0</v>
      </c>
      <c r="L1639" s="4">
        <v>0</v>
      </c>
      <c r="M1639" s="4">
        <v>100</v>
      </c>
    </row>
    <row r="1640" spans="1:13" x14ac:dyDescent="0.25">
      <c r="A1640" s="2">
        <v>6</v>
      </c>
      <c r="B1640" s="2">
        <v>32600</v>
      </c>
      <c r="C1640" s="2">
        <v>2269929</v>
      </c>
      <c r="D1640" s="2" t="str">
        <f t="shared" si="25"/>
        <v>6326002269929</v>
      </c>
      <c r="E1640" s="2" t="s">
        <v>335</v>
      </c>
      <c r="F1640" s="4">
        <v>2000</v>
      </c>
      <c r="G1640" s="4">
        <v>0</v>
      </c>
      <c r="H1640" s="4">
        <v>2000</v>
      </c>
      <c r="I1640" s="4">
        <v>1452.09</v>
      </c>
      <c r="J1640" s="4">
        <v>1452.09</v>
      </c>
      <c r="K1640" s="4">
        <v>1452.09</v>
      </c>
      <c r="L1640" s="4">
        <v>0</v>
      </c>
      <c r="M1640" s="4">
        <v>547.91</v>
      </c>
    </row>
    <row r="1641" spans="1:13" x14ac:dyDescent="0.25">
      <c r="A1641" s="2">
        <v>6</v>
      </c>
      <c r="B1641" s="2">
        <v>32600</v>
      </c>
      <c r="C1641" s="2">
        <v>2270600</v>
      </c>
      <c r="D1641" s="2" t="str">
        <f t="shared" si="25"/>
        <v>6326002270600</v>
      </c>
      <c r="E1641" s="2" t="s">
        <v>67</v>
      </c>
      <c r="F1641" s="4">
        <v>50</v>
      </c>
      <c r="G1641" s="4">
        <v>0</v>
      </c>
      <c r="H1641" s="4">
        <v>50</v>
      </c>
      <c r="I1641" s="4">
        <v>0</v>
      </c>
      <c r="J1641" s="4">
        <v>0</v>
      </c>
      <c r="K1641" s="4">
        <v>0</v>
      </c>
      <c r="L1641" s="4">
        <v>0</v>
      </c>
      <c r="M1641" s="4">
        <v>50</v>
      </c>
    </row>
    <row r="1642" spans="1:13" x14ac:dyDescent="0.25">
      <c r="A1642" s="2">
        <v>6</v>
      </c>
      <c r="B1642" s="2">
        <v>32600</v>
      </c>
      <c r="C1642" s="2">
        <v>2279940</v>
      </c>
      <c r="D1642" s="2" t="str">
        <f t="shared" si="25"/>
        <v>6326002279940</v>
      </c>
      <c r="E1642" s="2" t="s">
        <v>41</v>
      </c>
      <c r="F1642" s="4">
        <v>1500</v>
      </c>
      <c r="G1642" s="4">
        <v>0</v>
      </c>
      <c r="H1642" s="4">
        <v>1500</v>
      </c>
      <c r="I1642" s="4">
        <v>1349.08</v>
      </c>
      <c r="J1642" s="4">
        <v>1349.08</v>
      </c>
      <c r="K1642" s="4">
        <v>1349.08</v>
      </c>
      <c r="L1642" s="4">
        <v>0</v>
      </c>
      <c r="M1642" s="4">
        <v>150.91999999999999</v>
      </c>
    </row>
    <row r="1643" spans="1:13" x14ac:dyDescent="0.25">
      <c r="A1643" s="2">
        <v>6</v>
      </c>
      <c r="B1643" s="2">
        <v>32600</v>
      </c>
      <c r="C1643" s="2">
        <v>6330006</v>
      </c>
      <c r="D1643" s="2" t="str">
        <f t="shared" si="25"/>
        <v>6326006330006</v>
      </c>
      <c r="E1643" s="2" t="s">
        <v>336</v>
      </c>
      <c r="F1643" s="4">
        <v>1000</v>
      </c>
      <c r="G1643" s="4">
        <v>0</v>
      </c>
      <c r="H1643" s="4">
        <v>1000</v>
      </c>
      <c r="I1643" s="4">
        <v>634.30999999999995</v>
      </c>
      <c r="J1643" s="4">
        <v>634.30999999999995</v>
      </c>
      <c r="K1643" s="4">
        <v>634.30999999999995</v>
      </c>
      <c r="L1643" s="4">
        <v>0</v>
      </c>
      <c r="M1643" s="4">
        <v>365.69</v>
      </c>
    </row>
    <row r="1644" spans="1:13" x14ac:dyDescent="0.25">
      <c r="A1644" s="2">
        <v>6</v>
      </c>
      <c r="B1644" s="2">
        <v>32600</v>
      </c>
      <c r="C1644" s="2">
        <v>6330009</v>
      </c>
      <c r="D1644" s="2" t="str">
        <f t="shared" si="25"/>
        <v>6326006330009</v>
      </c>
      <c r="E1644" s="2" t="s">
        <v>337</v>
      </c>
      <c r="F1644" s="4">
        <v>3000</v>
      </c>
      <c r="G1644" s="4">
        <v>0</v>
      </c>
      <c r="H1644" s="4">
        <v>3000</v>
      </c>
      <c r="I1644" s="4">
        <v>2986.02</v>
      </c>
      <c r="J1644" s="4">
        <v>2986.02</v>
      </c>
      <c r="K1644" s="4">
        <v>2986.02</v>
      </c>
      <c r="L1644" s="4">
        <v>0</v>
      </c>
      <c r="M1644" s="4">
        <v>13.98</v>
      </c>
    </row>
    <row r="1645" spans="1:13" x14ac:dyDescent="0.25">
      <c r="A1645" s="2">
        <v>6</v>
      </c>
      <c r="B1645" s="2">
        <v>32600</v>
      </c>
      <c r="C1645" s="2">
        <v>6350000</v>
      </c>
      <c r="D1645" s="2" t="str">
        <f t="shared" si="25"/>
        <v>6326006350000</v>
      </c>
      <c r="E1645" s="2" t="s">
        <v>338</v>
      </c>
      <c r="F1645" s="4">
        <v>0</v>
      </c>
      <c r="G1645" s="4">
        <v>1419.9</v>
      </c>
      <c r="H1645" s="4">
        <v>1419.9</v>
      </c>
      <c r="I1645" s="4">
        <v>1419.9</v>
      </c>
      <c r="J1645" s="4">
        <v>1419.69</v>
      </c>
      <c r="K1645" s="4">
        <v>1419.69</v>
      </c>
      <c r="L1645" s="4">
        <v>0</v>
      </c>
      <c r="M1645" s="4">
        <v>0.21</v>
      </c>
    </row>
    <row r="1646" spans="1:13" x14ac:dyDescent="0.25">
      <c r="A1646" s="2">
        <v>6</v>
      </c>
      <c r="B1646" s="2">
        <v>32602</v>
      </c>
      <c r="C1646" s="2">
        <v>2120000</v>
      </c>
      <c r="D1646" s="2" t="str">
        <f t="shared" si="25"/>
        <v>6326022120000</v>
      </c>
      <c r="E1646" s="2"/>
      <c r="F1646" s="4">
        <v>0</v>
      </c>
      <c r="G1646" s="4">
        <v>0</v>
      </c>
      <c r="H1646" s="4">
        <v>0</v>
      </c>
      <c r="I1646" s="4">
        <v>280.24</v>
      </c>
      <c r="J1646" s="4">
        <v>280.24</v>
      </c>
      <c r="K1646" s="4">
        <v>280.24</v>
      </c>
      <c r="L1646" s="4">
        <v>0</v>
      </c>
      <c r="M1646" s="4">
        <v>-280.24</v>
      </c>
    </row>
    <row r="1647" spans="1:13" x14ac:dyDescent="0.25">
      <c r="A1647" s="2">
        <v>6</v>
      </c>
      <c r="B1647" s="2">
        <v>32602</v>
      </c>
      <c r="C1647" s="2">
        <v>2269900</v>
      </c>
      <c r="D1647" s="2" t="str">
        <f t="shared" si="25"/>
        <v>6326022269900</v>
      </c>
      <c r="E1647" s="2" t="s">
        <v>65</v>
      </c>
      <c r="F1647" s="4">
        <v>5000</v>
      </c>
      <c r="G1647" s="4">
        <v>10400</v>
      </c>
      <c r="H1647" s="4">
        <v>15400</v>
      </c>
      <c r="I1647" s="4">
        <v>14847</v>
      </c>
      <c r="J1647" s="4">
        <v>14847</v>
      </c>
      <c r="K1647" s="4">
        <v>14847</v>
      </c>
      <c r="L1647" s="4">
        <v>0</v>
      </c>
      <c r="M1647" s="4">
        <v>553</v>
      </c>
    </row>
    <row r="1648" spans="1:13" x14ac:dyDescent="0.25">
      <c r="A1648" s="2">
        <v>6</v>
      </c>
      <c r="B1648" s="2">
        <v>32602</v>
      </c>
      <c r="C1648" s="2">
        <v>2269901</v>
      </c>
      <c r="D1648" s="2" t="str">
        <f t="shared" si="25"/>
        <v>6326022269901</v>
      </c>
      <c r="E1648" s="2" t="s">
        <v>339</v>
      </c>
      <c r="F1648" s="4">
        <v>2500</v>
      </c>
      <c r="G1648" s="4">
        <v>0</v>
      </c>
      <c r="H1648" s="4">
        <v>2500</v>
      </c>
      <c r="I1648" s="4">
        <v>605</v>
      </c>
      <c r="J1648" s="4">
        <v>605</v>
      </c>
      <c r="K1648" s="4">
        <v>605</v>
      </c>
      <c r="L1648" s="4">
        <v>0</v>
      </c>
      <c r="M1648" s="4">
        <v>1895</v>
      </c>
    </row>
    <row r="1649" spans="1:13" x14ac:dyDescent="0.25">
      <c r="A1649" s="2">
        <v>6</v>
      </c>
      <c r="B1649" s="2">
        <v>32602</v>
      </c>
      <c r="C1649" s="2">
        <v>2269902</v>
      </c>
      <c r="D1649" s="2" t="str">
        <f t="shared" si="25"/>
        <v>6326022269902</v>
      </c>
      <c r="E1649" s="2" t="s">
        <v>340</v>
      </c>
      <c r="F1649" s="4">
        <v>2500</v>
      </c>
      <c r="G1649" s="4">
        <v>0</v>
      </c>
      <c r="H1649" s="4">
        <v>2500</v>
      </c>
      <c r="I1649" s="4">
        <v>1916.92</v>
      </c>
      <c r="J1649" s="4">
        <v>1916.92</v>
      </c>
      <c r="K1649" s="4">
        <v>1916.92</v>
      </c>
      <c r="L1649" s="4">
        <v>0</v>
      </c>
      <c r="M1649" s="4">
        <v>583.08000000000004</v>
      </c>
    </row>
    <row r="1650" spans="1:13" x14ac:dyDescent="0.25">
      <c r="A1650" s="2">
        <v>6</v>
      </c>
      <c r="B1650" s="2">
        <v>32602</v>
      </c>
      <c r="C1650" s="2">
        <v>2269903</v>
      </c>
      <c r="D1650" s="2" t="str">
        <f t="shared" si="25"/>
        <v>6326022269903</v>
      </c>
      <c r="E1650" s="2" t="s">
        <v>341</v>
      </c>
      <c r="F1650" s="4">
        <v>41700</v>
      </c>
      <c r="G1650" s="4">
        <v>0</v>
      </c>
      <c r="H1650" s="4">
        <v>41700</v>
      </c>
      <c r="I1650" s="4">
        <v>0</v>
      </c>
      <c r="J1650" s="4">
        <v>0</v>
      </c>
      <c r="K1650" s="4">
        <v>0</v>
      </c>
      <c r="L1650" s="4">
        <v>0</v>
      </c>
      <c r="M1650" s="4">
        <v>41700</v>
      </c>
    </row>
    <row r="1651" spans="1:13" x14ac:dyDescent="0.25">
      <c r="A1651" s="2">
        <v>6</v>
      </c>
      <c r="B1651" s="2">
        <v>32602</v>
      </c>
      <c r="C1651" s="2">
        <v>2269916</v>
      </c>
      <c r="D1651" s="2" t="str">
        <f t="shared" si="25"/>
        <v>6326022269916</v>
      </c>
      <c r="E1651" s="2" t="s">
        <v>342</v>
      </c>
      <c r="F1651" s="4">
        <v>1500</v>
      </c>
      <c r="G1651" s="4">
        <v>0</v>
      </c>
      <c r="H1651" s="4">
        <v>1500</v>
      </c>
      <c r="I1651" s="4">
        <v>1105</v>
      </c>
      <c r="J1651" s="4">
        <v>1105</v>
      </c>
      <c r="K1651" s="4">
        <v>1105</v>
      </c>
      <c r="L1651" s="4">
        <v>0</v>
      </c>
      <c r="M1651" s="4">
        <v>395</v>
      </c>
    </row>
    <row r="1652" spans="1:13" x14ac:dyDescent="0.25">
      <c r="A1652" s="2">
        <v>6</v>
      </c>
      <c r="B1652" s="2">
        <v>32602</v>
      </c>
      <c r="C1652" s="2">
        <v>2279900</v>
      </c>
      <c r="D1652" s="2" t="str">
        <f t="shared" si="25"/>
        <v>6326022279900</v>
      </c>
      <c r="E1652" s="2" t="s">
        <v>68</v>
      </c>
      <c r="F1652" s="4">
        <v>1500</v>
      </c>
      <c r="G1652" s="4">
        <v>0</v>
      </c>
      <c r="H1652" s="4">
        <v>1500</v>
      </c>
      <c r="I1652" s="4">
        <v>1638.22</v>
      </c>
      <c r="J1652" s="4">
        <v>1638.22</v>
      </c>
      <c r="K1652" s="4">
        <v>1638.22</v>
      </c>
      <c r="L1652" s="4">
        <v>0</v>
      </c>
      <c r="M1652" s="4">
        <v>-138.22</v>
      </c>
    </row>
    <row r="1653" spans="1:13" x14ac:dyDescent="0.25">
      <c r="A1653" s="2">
        <v>6</v>
      </c>
      <c r="B1653" s="2">
        <v>32602</v>
      </c>
      <c r="C1653" s="2">
        <v>2279907</v>
      </c>
      <c r="D1653" s="2" t="str">
        <f t="shared" si="25"/>
        <v>6326022279907</v>
      </c>
      <c r="E1653" s="2" t="s">
        <v>343</v>
      </c>
      <c r="F1653" s="4">
        <v>12000</v>
      </c>
      <c r="G1653" s="4">
        <v>0</v>
      </c>
      <c r="H1653" s="4">
        <v>12000</v>
      </c>
      <c r="I1653" s="4">
        <v>0</v>
      </c>
      <c r="J1653" s="4">
        <v>0</v>
      </c>
      <c r="K1653" s="4">
        <v>0</v>
      </c>
      <c r="L1653" s="4">
        <v>0</v>
      </c>
      <c r="M1653" s="4">
        <v>12000</v>
      </c>
    </row>
    <row r="1654" spans="1:13" x14ac:dyDescent="0.25">
      <c r="A1654" s="2">
        <v>6</v>
      </c>
      <c r="B1654" s="2">
        <v>32602</v>
      </c>
      <c r="C1654" s="2">
        <v>2279947</v>
      </c>
      <c r="D1654" s="2" t="str">
        <f t="shared" si="25"/>
        <v>6326022279947</v>
      </c>
      <c r="E1654" s="2" t="s">
        <v>344</v>
      </c>
      <c r="F1654" s="4">
        <v>2000</v>
      </c>
      <c r="G1654" s="4">
        <v>0</v>
      </c>
      <c r="H1654" s="4">
        <v>2000</v>
      </c>
      <c r="I1654" s="4">
        <v>1320.23</v>
      </c>
      <c r="J1654" s="4">
        <v>1320.23</v>
      </c>
      <c r="K1654" s="4">
        <v>1320.23</v>
      </c>
      <c r="L1654" s="4">
        <v>0</v>
      </c>
      <c r="M1654" s="4">
        <v>679.77</v>
      </c>
    </row>
    <row r="1655" spans="1:13" x14ac:dyDescent="0.25">
      <c r="A1655" s="2">
        <v>6</v>
      </c>
      <c r="B1655" s="2">
        <v>32602</v>
      </c>
      <c r="C1655" s="2">
        <v>4800070</v>
      </c>
      <c r="D1655" s="2" t="str">
        <f t="shared" si="25"/>
        <v>6326024800070</v>
      </c>
      <c r="E1655" s="2" t="s">
        <v>345</v>
      </c>
      <c r="F1655" s="4">
        <v>9000</v>
      </c>
      <c r="G1655" s="4">
        <v>-9000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</row>
    <row r="1656" spans="1:13" x14ac:dyDescent="0.25">
      <c r="A1656" s="2">
        <v>6</v>
      </c>
      <c r="B1656" s="2">
        <v>32602</v>
      </c>
      <c r="C1656" s="2">
        <v>4800115</v>
      </c>
      <c r="D1656" s="2" t="str">
        <f t="shared" si="25"/>
        <v>6326024800115</v>
      </c>
      <c r="E1656" s="2" t="s">
        <v>346</v>
      </c>
      <c r="F1656" s="4">
        <v>500</v>
      </c>
      <c r="G1656" s="4">
        <v>3440.26</v>
      </c>
      <c r="H1656" s="4">
        <v>3940.26</v>
      </c>
      <c r="I1656" s="4">
        <v>3940.26</v>
      </c>
      <c r="J1656" s="4">
        <v>2340.2600000000002</v>
      </c>
      <c r="K1656" s="4">
        <v>2340.2600000000002</v>
      </c>
      <c r="L1656" s="4">
        <v>0</v>
      </c>
      <c r="M1656" s="4">
        <v>1600</v>
      </c>
    </row>
    <row r="1657" spans="1:13" x14ac:dyDescent="0.25">
      <c r="A1657" s="2">
        <v>6</v>
      </c>
      <c r="B1657" s="2">
        <v>32602</v>
      </c>
      <c r="C1657" s="2">
        <v>4800121</v>
      </c>
      <c r="D1657" s="2" t="str">
        <f t="shared" si="25"/>
        <v>6326024800121</v>
      </c>
      <c r="E1657" s="2" t="s">
        <v>347</v>
      </c>
      <c r="F1657" s="4">
        <v>500</v>
      </c>
      <c r="G1657" s="4">
        <v>-500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</row>
    <row r="1658" spans="1:13" x14ac:dyDescent="0.25">
      <c r="A1658" s="2">
        <v>6</v>
      </c>
      <c r="B1658" s="2">
        <v>32602</v>
      </c>
      <c r="C1658" s="2">
        <v>4800147</v>
      </c>
      <c r="D1658" s="2" t="str">
        <f t="shared" si="25"/>
        <v>6326024800147</v>
      </c>
      <c r="E1658" s="2" t="s">
        <v>348</v>
      </c>
      <c r="F1658" s="4">
        <v>500</v>
      </c>
      <c r="G1658" s="4">
        <v>-500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</row>
    <row r="1659" spans="1:13" x14ac:dyDescent="0.25">
      <c r="A1659" s="2">
        <v>6</v>
      </c>
      <c r="B1659" s="2">
        <v>32602</v>
      </c>
      <c r="C1659" s="2">
        <v>4800149</v>
      </c>
      <c r="D1659" s="2" t="str">
        <f t="shared" si="25"/>
        <v>6326024800149</v>
      </c>
      <c r="E1659" s="2" t="s">
        <v>349</v>
      </c>
      <c r="F1659" s="4">
        <v>500</v>
      </c>
      <c r="G1659" s="4">
        <v>10759</v>
      </c>
      <c r="H1659" s="4">
        <v>11259</v>
      </c>
      <c r="I1659" s="4">
        <v>11259</v>
      </c>
      <c r="J1659" s="4">
        <v>6759</v>
      </c>
      <c r="K1659" s="4">
        <v>6759</v>
      </c>
      <c r="L1659" s="4">
        <v>0</v>
      </c>
      <c r="M1659" s="4">
        <v>4500</v>
      </c>
    </row>
    <row r="1660" spans="1:13" x14ac:dyDescent="0.25">
      <c r="A1660" s="2">
        <v>6</v>
      </c>
      <c r="B1660" s="2">
        <v>32602</v>
      </c>
      <c r="C1660" s="2">
        <v>4800150</v>
      </c>
      <c r="D1660" s="2" t="str">
        <f t="shared" si="25"/>
        <v>6326024800150</v>
      </c>
      <c r="E1660" s="2" t="s">
        <v>350</v>
      </c>
      <c r="F1660" s="4">
        <v>500</v>
      </c>
      <c r="G1660" s="4">
        <v>572.55999999999995</v>
      </c>
      <c r="H1660" s="4">
        <v>1072.56</v>
      </c>
      <c r="I1660" s="4">
        <v>1072.56</v>
      </c>
      <c r="J1660" s="4">
        <v>1072.56</v>
      </c>
      <c r="K1660" s="4">
        <v>1072.56</v>
      </c>
      <c r="L1660" s="4">
        <v>0</v>
      </c>
      <c r="M1660" s="4">
        <v>0</v>
      </c>
    </row>
    <row r="1661" spans="1:13" x14ac:dyDescent="0.25">
      <c r="A1661" s="2">
        <v>6</v>
      </c>
      <c r="B1661" s="2">
        <v>32602</v>
      </c>
      <c r="C1661" s="2">
        <v>4800174</v>
      </c>
      <c r="D1661" s="2" t="str">
        <f t="shared" si="25"/>
        <v>6326024800174</v>
      </c>
      <c r="E1661" s="2" t="s">
        <v>351</v>
      </c>
      <c r="F1661" s="4">
        <v>500</v>
      </c>
      <c r="G1661" s="4">
        <v>-50</v>
      </c>
      <c r="H1661" s="4">
        <v>450</v>
      </c>
      <c r="I1661" s="4">
        <v>450</v>
      </c>
      <c r="J1661" s="4">
        <v>450</v>
      </c>
      <c r="K1661" s="4">
        <v>450</v>
      </c>
      <c r="L1661" s="4">
        <v>0</v>
      </c>
      <c r="M1661" s="4">
        <v>0</v>
      </c>
    </row>
    <row r="1662" spans="1:13" x14ac:dyDescent="0.25">
      <c r="A1662" s="2">
        <v>6</v>
      </c>
      <c r="B1662" s="2">
        <v>32602</v>
      </c>
      <c r="C1662" s="2">
        <v>4800177</v>
      </c>
      <c r="D1662" s="2" t="str">
        <f t="shared" si="25"/>
        <v>6326024800177</v>
      </c>
      <c r="E1662" s="2" t="s">
        <v>352</v>
      </c>
      <c r="F1662" s="4">
        <v>500</v>
      </c>
      <c r="G1662" s="4">
        <v>-500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</row>
    <row r="1663" spans="1:13" x14ac:dyDescent="0.25">
      <c r="A1663" s="2">
        <v>6</v>
      </c>
      <c r="B1663" s="2">
        <v>32602</v>
      </c>
      <c r="C1663" s="2">
        <v>4800178</v>
      </c>
      <c r="D1663" s="2" t="str">
        <f t="shared" si="25"/>
        <v>6326024800178</v>
      </c>
      <c r="E1663" s="2" t="s">
        <v>353</v>
      </c>
      <c r="F1663" s="4">
        <v>500</v>
      </c>
      <c r="G1663" s="4">
        <v>0</v>
      </c>
      <c r="H1663" s="4">
        <v>500</v>
      </c>
      <c r="I1663" s="4">
        <v>500</v>
      </c>
      <c r="J1663" s="4">
        <v>0</v>
      </c>
      <c r="K1663" s="4">
        <v>0</v>
      </c>
      <c r="L1663" s="4">
        <v>0</v>
      </c>
      <c r="M1663" s="4">
        <v>500</v>
      </c>
    </row>
    <row r="1664" spans="1:13" x14ac:dyDescent="0.25">
      <c r="A1664" s="2">
        <v>6</v>
      </c>
      <c r="B1664" s="2">
        <v>32602</v>
      </c>
      <c r="C1664" s="2">
        <v>4800185</v>
      </c>
      <c r="D1664" s="2" t="str">
        <f t="shared" si="25"/>
        <v>6326024800185</v>
      </c>
      <c r="E1664" s="2" t="s">
        <v>354</v>
      </c>
      <c r="F1664" s="4">
        <v>8000</v>
      </c>
      <c r="G1664" s="4">
        <v>0</v>
      </c>
      <c r="H1664" s="4">
        <v>8000</v>
      </c>
      <c r="I1664" s="4">
        <v>8000</v>
      </c>
      <c r="J1664" s="4">
        <v>8000</v>
      </c>
      <c r="K1664" s="4">
        <v>8000</v>
      </c>
      <c r="L1664" s="4">
        <v>0</v>
      </c>
      <c r="M1664" s="4">
        <v>0</v>
      </c>
    </row>
    <row r="1665" spans="1:13" x14ac:dyDescent="0.25">
      <c r="A1665" s="2">
        <v>6</v>
      </c>
      <c r="B1665" s="2">
        <v>32604</v>
      </c>
      <c r="C1665" s="2">
        <v>2279965</v>
      </c>
      <c r="D1665" s="2" t="str">
        <f t="shared" si="25"/>
        <v>6326042279965</v>
      </c>
      <c r="E1665" s="2" t="s">
        <v>355</v>
      </c>
      <c r="F1665" s="4">
        <v>0</v>
      </c>
      <c r="G1665" s="4">
        <v>41700</v>
      </c>
      <c r="H1665" s="4">
        <v>41700</v>
      </c>
      <c r="I1665" s="4">
        <v>41700</v>
      </c>
      <c r="J1665" s="4">
        <v>41700</v>
      </c>
      <c r="K1665" s="4">
        <v>41700</v>
      </c>
      <c r="L1665" s="4">
        <v>0</v>
      </c>
      <c r="M1665" s="4">
        <v>0</v>
      </c>
    </row>
    <row r="1666" spans="1:13" x14ac:dyDescent="0.25">
      <c r="A1666" s="2">
        <v>6</v>
      </c>
      <c r="B1666" s="2">
        <v>32604</v>
      </c>
      <c r="C1666" s="2">
        <v>2279966</v>
      </c>
      <c r="D1666" s="2" t="str">
        <f t="shared" si="25"/>
        <v>6326042279966</v>
      </c>
      <c r="E1666" s="2" t="s">
        <v>356</v>
      </c>
      <c r="F1666" s="4">
        <v>0</v>
      </c>
      <c r="G1666" s="4">
        <v>11571</v>
      </c>
      <c r="H1666" s="4">
        <v>11571</v>
      </c>
      <c r="I1666" s="4">
        <v>11571</v>
      </c>
      <c r="J1666" s="4">
        <v>11570.5</v>
      </c>
      <c r="K1666" s="4">
        <v>11570.5</v>
      </c>
      <c r="L1666" s="4">
        <v>0</v>
      </c>
      <c r="M1666" s="4">
        <v>0.5</v>
      </c>
    </row>
    <row r="1667" spans="1:13" x14ac:dyDescent="0.25">
      <c r="A1667" s="2">
        <v>6</v>
      </c>
      <c r="B1667" s="2">
        <v>32701</v>
      </c>
      <c r="C1667" s="2">
        <v>2200001</v>
      </c>
      <c r="D1667" s="2" t="str">
        <f t="shared" ref="D1667:D1730" si="26">_xlfn.CONCAT(A1667,B1667,C1667)</f>
        <v>6327012200001</v>
      </c>
      <c r="E1667" s="2" t="s">
        <v>37</v>
      </c>
      <c r="F1667" s="4">
        <v>375</v>
      </c>
      <c r="G1667" s="4">
        <v>0</v>
      </c>
      <c r="H1667" s="4">
        <v>375</v>
      </c>
      <c r="I1667" s="4">
        <v>298.64</v>
      </c>
      <c r="J1667" s="4">
        <v>63.28</v>
      </c>
      <c r="K1667" s="4">
        <v>63.28</v>
      </c>
      <c r="L1667" s="4">
        <v>0</v>
      </c>
      <c r="M1667" s="4">
        <v>311.72000000000003</v>
      </c>
    </row>
    <row r="1668" spans="1:13" x14ac:dyDescent="0.25">
      <c r="A1668" s="2">
        <v>6</v>
      </c>
      <c r="B1668" s="2">
        <v>32701</v>
      </c>
      <c r="C1668" s="2">
        <v>2210501</v>
      </c>
      <c r="D1668" s="2" t="str">
        <f t="shared" si="26"/>
        <v>6327012210501</v>
      </c>
      <c r="E1668" s="2" t="s">
        <v>108</v>
      </c>
      <c r="F1668" s="4">
        <v>200</v>
      </c>
      <c r="G1668" s="4">
        <v>0</v>
      </c>
      <c r="H1668" s="4">
        <v>200</v>
      </c>
      <c r="I1668" s="4">
        <v>237.47</v>
      </c>
      <c r="J1668" s="4">
        <v>237.47</v>
      </c>
      <c r="K1668" s="4">
        <v>237.47</v>
      </c>
      <c r="L1668" s="4">
        <v>0</v>
      </c>
      <c r="M1668" s="4">
        <v>-37.47</v>
      </c>
    </row>
    <row r="1669" spans="1:13" x14ac:dyDescent="0.25">
      <c r="A1669" s="2">
        <v>6</v>
      </c>
      <c r="B1669" s="2">
        <v>32701</v>
      </c>
      <c r="C1669" s="2">
        <v>2211001</v>
      </c>
      <c r="D1669" s="2" t="str">
        <f t="shared" si="26"/>
        <v>6327012211001</v>
      </c>
      <c r="E1669" s="2" t="s">
        <v>76</v>
      </c>
      <c r="F1669" s="4">
        <v>93.12</v>
      </c>
      <c r="G1669" s="4">
        <v>0</v>
      </c>
      <c r="H1669" s="4">
        <v>93.12</v>
      </c>
      <c r="I1669" s="4">
        <v>0</v>
      </c>
      <c r="J1669" s="4">
        <v>0</v>
      </c>
      <c r="K1669" s="4">
        <v>0</v>
      </c>
      <c r="L1669" s="4">
        <v>0</v>
      </c>
      <c r="M1669" s="4">
        <v>93.12</v>
      </c>
    </row>
    <row r="1670" spans="1:13" x14ac:dyDescent="0.25">
      <c r="A1670" s="2">
        <v>6</v>
      </c>
      <c r="B1670" s="2">
        <v>32701</v>
      </c>
      <c r="C1670" s="2">
        <v>2219905</v>
      </c>
      <c r="D1670" s="2" t="str">
        <f t="shared" si="26"/>
        <v>6327012219905</v>
      </c>
      <c r="E1670" s="2" t="s">
        <v>77</v>
      </c>
      <c r="F1670" s="4">
        <v>100</v>
      </c>
      <c r="G1670" s="4">
        <v>0</v>
      </c>
      <c r="H1670" s="4">
        <v>100</v>
      </c>
      <c r="I1670" s="4">
        <v>45.28</v>
      </c>
      <c r="J1670" s="4">
        <v>45.28</v>
      </c>
      <c r="K1670" s="4">
        <v>45.28</v>
      </c>
      <c r="L1670" s="4">
        <v>0</v>
      </c>
      <c r="M1670" s="4">
        <v>54.72</v>
      </c>
    </row>
    <row r="1671" spans="1:13" x14ac:dyDescent="0.25">
      <c r="A1671" s="2">
        <v>6</v>
      </c>
      <c r="B1671" s="2">
        <v>32701</v>
      </c>
      <c r="C1671" s="2">
        <v>2240001</v>
      </c>
      <c r="D1671" s="2" t="str">
        <f t="shared" si="26"/>
        <v>6327012240001</v>
      </c>
      <c r="E1671" s="2" t="s">
        <v>96</v>
      </c>
      <c r="F1671" s="4">
        <v>600</v>
      </c>
      <c r="G1671" s="4">
        <v>0</v>
      </c>
      <c r="H1671" s="4">
        <v>600</v>
      </c>
      <c r="I1671" s="4">
        <v>366.9</v>
      </c>
      <c r="J1671" s="4">
        <v>366.9</v>
      </c>
      <c r="K1671" s="4">
        <v>366.9</v>
      </c>
      <c r="L1671" s="4">
        <v>0</v>
      </c>
      <c r="M1671" s="4">
        <v>233.1</v>
      </c>
    </row>
    <row r="1672" spans="1:13" x14ac:dyDescent="0.25">
      <c r="A1672" s="2">
        <v>6</v>
      </c>
      <c r="B1672" s="2">
        <v>32701</v>
      </c>
      <c r="C1672" s="2">
        <v>2260201</v>
      </c>
      <c r="D1672" s="2" t="str">
        <f t="shared" si="26"/>
        <v>6327012260201</v>
      </c>
      <c r="E1672" s="2" t="s">
        <v>62</v>
      </c>
      <c r="F1672" s="4">
        <v>100</v>
      </c>
      <c r="G1672" s="4">
        <v>0</v>
      </c>
      <c r="H1672" s="4">
        <v>100</v>
      </c>
      <c r="I1672" s="4">
        <v>664.29</v>
      </c>
      <c r="J1672" s="4">
        <v>664.29</v>
      </c>
      <c r="K1672" s="4">
        <v>664.29</v>
      </c>
      <c r="L1672" s="4">
        <v>0</v>
      </c>
      <c r="M1672" s="4">
        <v>-564.29</v>
      </c>
    </row>
    <row r="1673" spans="1:13" x14ac:dyDescent="0.25">
      <c r="A1673" s="2">
        <v>6</v>
      </c>
      <c r="B1673" s="2">
        <v>32701</v>
      </c>
      <c r="C1673" s="2">
        <v>2269904</v>
      </c>
      <c r="D1673" s="2" t="str">
        <f t="shared" si="26"/>
        <v>6327012269904</v>
      </c>
      <c r="E1673" s="2" t="s">
        <v>357</v>
      </c>
      <c r="F1673" s="4">
        <v>9600</v>
      </c>
      <c r="G1673" s="4">
        <v>2500</v>
      </c>
      <c r="H1673" s="4">
        <v>12100</v>
      </c>
      <c r="I1673" s="4">
        <v>10209.040000000001</v>
      </c>
      <c r="J1673" s="4">
        <v>9820.74</v>
      </c>
      <c r="K1673" s="4">
        <v>9820.74</v>
      </c>
      <c r="L1673" s="4">
        <v>0</v>
      </c>
      <c r="M1673" s="4">
        <v>2279.2600000000002</v>
      </c>
    </row>
    <row r="1674" spans="1:13" x14ac:dyDescent="0.25">
      <c r="A1674" s="2">
        <v>6</v>
      </c>
      <c r="B1674" s="2">
        <v>32701</v>
      </c>
      <c r="C1674" s="2">
        <v>2269906</v>
      </c>
      <c r="D1674" s="2" t="str">
        <f t="shared" si="26"/>
        <v>6327012269906</v>
      </c>
      <c r="E1674" s="2" t="s">
        <v>358</v>
      </c>
      <c r="F1674" s="4">
        <v>500</v>
      </c>
      <c r="G1674" s="4">
        <v>4000</v>
      </c>
      <c r="H1674" s="4">
        <v>4500</v>
      </c>
      <c r="I1674" s="4">
        <v>2190.25</v>
      </c>
      <c r="J1674" s="4">
        <v>2190.25</v>
      </c>
      <c r="K1674" s="4">
        <v>2190.25</v>
      </c>
      <c r="L1674" s="4">
        <v>0</v>
      </c>
      <c r="M1674" s="4">
        <v>2309.75</v>
      </c>
    </row>
    <row r="1675" spans="1:13" x14ac:dyDescent="0.25">
      <c r="A1675" s="2">
        <v>6</v>
      </c>
      <c r="B1675" s="2">
        <v>32701</v>
      </c>
      <c r="C1675" s="2">
        <v>2269938</v>
      </c>
      <c r="D1675" s="2" t="str">
        <f t="shared" si="26"/>
        <v>6327012269938</v>
      </c>
      <c r="E1675" s="2" t="s">
        <v>359</v>
      </c>
      <c r="F1675" s="4">
        <v>3000</v>
      </c>
      <c r="G1675" s="4">
        <v>-200</v>
      </c>
      <c r="H1675" s="4">
        <v>2800</v>
      </c>
      <c r="I1675" s="4">
        <v>2989.11</v>
      </c>
      <c r="J1675" s="4">
        <v>2989.11</v>
      </c>
      <c r="K1675" s="4">
        <v>2989.11</v>
      </c>
      <c r="L1675" s="4">
        <v>0</v>
      </c>
      <c r="M1675" s="4">
        <v>-189.11</v>
      </c>
    </row>
    <row r="1676" spans="1:13" x14ac:dyDescent="0.25">
      <c r="A1676" s="2">
        <v>6</v>
      </c>
      <c r="B1676" s="2">
        <v>32701</v>
      </c>
      <c r="C1676" s="2">
        <v>2279956</v>
      </c>
      <c r="D1676" s="2" t="str">
        <f t="shared" si="26"/>
        <v>6327012279956</v>
      </c>
      <c r="E1676" s="2" t="s">
        <v>287</v>
      </c>
      <c r="F1676" s="4">
        <v>500</v>
      </c>
      <c r="G1676" s="4">
        <v>-500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</row>
    <row r="1677" spans="1:13" x14ac:dyDescent="0.25">
      <c r="A1677" s="2">
        <v>6</v>
      </c>
      <c r="B1677" s="2">
        <v>32701</v>
      </c>
      <c r="C1677" s="2">
        <v>2302000</v>
      </c>
      <c r="D1677" s="2" t="str">
        <f t="shared" si="26"/>
        <v>6327012302000</v>
      </c>
      <c r="E1677" s="2" t="s">
        <v>72</v>
      </c>
      <c r="F1677" s="4">
        <v>50</v>
      </c>
      <c r="G1677" s="4">
        <v>0</v>
      </c>
      <c r="H1677" s="4">
        <v>50</v>
      </c>
      <c r="I1677" s="4">
        <v>0</v>
      </c>
      <c r="J1677" s="4">
        <v>0</v>
      </c>
      <c r="K1677" s="4">
        <v>0</v>
      </c>
      <c r="L1677" s="4">
        <v>0</v>
      </c>
      <c r="M1677" s="4">
        <v>50</v>
      </c>
    </row>
    <row r="1678" spans="1:13" x14ac:dyDescent="0.25">
      <c r="A1678" s="2">
        <v>6</v>
      </c>
      <c r="B1678" s="2">
        <v>32701</v>
      </c>
      <c r="C1678" s="2">
        <v>2312000</v>
      </c>
      <c r="D1678" s="2" t="str">
        <f t="shared" si="26"/>
        <v>6327012312000</v>
      </c>
      <c r="E1678" s="2" t="s">
        <v>73</v>
      </c>
      <c r="F1678" s="4">
        <v>50</v>
      </c>
      <c r="G1678" s="4">
        <v>0</v>
      </c>
      <c r="H1678" s="4">
        <v>50</v>
      </c>
      <c r="I1678" s="4">
        <v>0</v>
      </c>
      <c r="J1678" s="4">
        <v>0</v>
      </c>
      <c r="K1678" s="4">
        <v>0</v>
      </c>
      <c r="L1678" s="4">
        <v>0</v>
      </c>
      <c r="M1678" s="4">
        <v>50</v>
      </c>
    </row>
    <row r="1679" spans="1:13" x14ac:dyDescent="0.25">
      <c r="A1679" s="2">
        <v>6</v>
      </c>
      <c r="B1679" s="2">
        <v>32701</v>
      </c>
      <c r="C1679" s="2">
        <v>4800007</v>
      </c>
      <c r="D1679" s="2" t="str">
        <f t="shared" si="26"/>
        <v>6327014800007</v>
      </c>
      <c r="E1679" s="2" t="s">
        <v>360</v>
      </c>
      <c r="F1679" s="4">
        <v>500</v>
      </c>
      <c r="G1679" s="4">
        <v>1650</v>
      </c>
      <c r="H1679" s="4">
        <v>2150</v>
      </c>
      <c r="I1679" s="4">
        <v>2150</v>
      </c>
      <c r="J1679" s="4">
        <v>1200</v>
      </c>
      <c r="K1679" s="4">
        <v>1200</v>
      </c>
      <c r="L1679" s="4">
        <v>0</v>
      </c>
      <c r="M1679" s="4">
        <v>950</v>
      </c>
    </row>
    <row r="1680" spans="1:13" x14ac:dyDescent="0.25">
      <c r="A1680" s="2">
        <v>6</v>
      </c>
      <c r="B1680" s="2">
        <v>32701</v>
      </c>
      <c r="C1680" s="2">
        <v>4800028</v>
      </c>
      <c r="D1680" s="2" t="str">
        <f t="shared" si="26"/>
        <v>6327014800028</v>
      </c>
      <c r="E1680" s="2" t="s">
        <v>361</v>
      </c>
      <c r="F1680" s="4">
        <v>4000</v>
      </c>
      <c r="G1680" s="4">
        <v>-4000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</row>
    <row r="1681" spans="1:13" x14ac:dyDescent="0.25">
      <c r="A1681" s="2">
        <v>6</v>
      </c>
      <c r="B1681" s="2">
        <v>32701</v>
      </c>
      <c r="C1681" s="2">
        <v>4800170</v>
      </c>
      <c r="D1681" s="2" t="str">
        <f t="shared" si="26"/>
        <v>6327014800170</v>
      </c>
      <c r="E1681" s="2" t="s">
        <v>362</v>
      </c>
      <c r="F1681" s="4">
        <v>2500</v>
      </c>
      <c r="G1681" s="4">
        <v>0</v>
      </c>
      <c r="H1681" s="4">
        <v>2500</v>
      </c>
      <c r="I1681" s="4">
        <v>2500</v>
      </c>
      <c r="J1681" s="4">
        <v>1500</v>
      </c>
      <c r="K1681" s="4">
        <v>1500</v>
      </c>
      <c r="L1681" s="4">
        <v>0</v>
      </c>
      <c r="M1681" s="4">
        <v>1000</v>
      </c>
    </row>
    <row r="1682" spans="1:13" x14ac:dyDescent="0.25">
      <c r="A1682" s="2">
        <v>6</v>
      </c>
      <c r="B1682" s="2">
        <v>32701</v>
      </c>
      <c r="C1682" s="2">
        <v>4800190</v>
      </c>
      <c r="D1682" s="2" t="str">
        <f t="shared" si="26"/>
        <v>6327014800190</v>
      </c>
      <c r="E1682" s="2" t="s">
        <v>363</v>
      </c>
      <c r="F1682" s="4">
        <v>1500</v>
      </c>
      <c r="G1682" s="4">
        <v>0</v>
      </c>
      <c r="H1682" s="4">
        <v>1500</v>
      </c>
      <c r="I1682" s="4">
        <v>1500</v>
      </c>
      <c r="J1682" s="4">
        <v>0</v>
      </c>
      <c r="K1682" s="4">
        <v>0</v>
      </c>
      <c r="L1682" s="4">
        <v>0</v>
      </c>
      <c r="M1682" s="4">
        <v>1500</v>
      </c>
    </row>
    <row r="1683" spans="1:13" x14ac:dyDescent="0.25">
      <c r="A1683" s="2">
        <v>7</v>
      </c>
      <c r="B1683" s="2">
        <v>23100</v>
      </c>
      <c r="C1683" s="2">
        <v>2020001</v>
      </c>
      <c r="D1683" s="2" t="str">
        <f t="shared" si="26"/>
        <v>7231002020001</v>
      </c>
      <c r="E1683" s="2" t="s">
        <v>195</v>
      </c>
      <c r="F1683" s="4">
        <v>10890</v>
      </c>
      <c r="G1683" s="4">
        <v>0</v>
      </c>
      <c r="H1683" s="4">
        <v>10890</v>
      </c>
      <c r="I1683" s="4">
        <v>10890</v>
      </c>
      <c r="J1683" s="4">
        <v>10890</v>
      </c>
      <c r="K1683" s="4">
        <v>10890</v>
      </c>
      <c r="L1683" s="4">
        <v>0</v>
      </c>
      <c r="M1683" s="4">
        <v>0</v>
      </c>
    </row>
    <row r="1684" spans="1:13" x14ac:dyDescent="0.25">
      <c r="A1684" s="2">
        <v>7</v>
      </c>
      <c r="B1684" s="2">
        <v>23100</v>
      </c>
      <c r="C1684" s="2">
        <v>2150001</v>
      </c>
      <c r="D1684" s="2" t="str">
        <f t="shared" si="26"/>
        <v>7231002150001</v>
      </c>
      <c r="E1684" s="2" t="s">
        <v>56</v>
      </c>
      <c r="F1684" s="4">
        <v>3000</v>
      </c>
      <c r="G1684" s="4">
        <v>-3000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</row>
    <row r="1685" spans="1:13" x14ac:dyDescent="0.25">
      <c r="A1685" s="2">
        <v>7</v>
      </c>
      <c r="B1685" s="2">
        <v>23100</v>
      </c>
      <c r="C1685" s="2">
        <v>2200001</v>
      </c>
      <c r="D1685" s="2" t="str">
        <f t="shared" si="26"/>
        <v>7231002200001</v>
      </c>
      <c r="E1685" s="2" t="s">
        <v>37</v>
      </c>
      <c r="F1685" s="4">
        <v>500</v>
      </c>
      <c r="G1685" s="4">
        <v>0</v>
      </c>
      <c r="H1685" s="4">
        <v>500</v>
      </c>
      <c r="I1685" s="4">
        <v>94.15</v>
      </c>
      <c r="J1685" s="4">
        <v>0</v>
      </c>
      <c r="K1685" s="4">
        <v>0</v>
      </c>
      <c r="L1685" s="4">
        <v>0</v>
      </c>
      <c r="M1685" s="4">
        <v>500</v>
      </c>
    </row>
    <row r="1686" spans="1:13" x14ac:dyDescent="0.25">
      <c r="A1686" s="2">
        <v>7</v>
      </c>
      <c r="B1686" s="2">
        <v>23100</v>
      </c>
      <c r="C1686" s="2">
        <v>2210003</v>
      </c>
      <c r="D1686" s="2" t="str">
        <f t="shared" si="26"/>
        <v>7231002210003</v>
      </c>
      <c r="E1686" s="2" t="s">
        <v>364</v>
      </c>
      <c r="F1686" s="4">
        <v>500</v>
      </c>
      <c r="G1686" s="4">
        <v>0</v>
      </c>
      <c r="H1686" s="4">
        <v>500</v>
      </c>
      <c r="I1686" s="4">
        <v>78</v>
      </c>
      <c r="J1686" s="4">
        <v>78</v>
      </c>
      <c r="K1686" s="4">
        <v>78</v>
      </c>
      <c r="L1686" s="4">
        <v>0</v>
      </c>
      <c r="M1686" s="4">
        <v>422</v>
      </c>
    </row>
    <row r="1687" spans="1:13" x14ac:dyDescent="0.25">
      <c r="A1687" s="2">
        <v>7</v>
      </c>
      <c r="B1687" s="2">
        <v>23100</v>
      </c>
      <c r="C1687" s="2">
        <v>2210501</v>
      </c>
      <c r="D1687" s="2" t="str">
        <f t="shared" si="26"/>
        <v>7231002210501</v>
      </c>
      <c r="E1687" s="2" t="s">
        <v>108</v>
      </c>
      <c r="F1687" s="4">
        <v>100</v>
      </c>
      <c r="G1687" s="4">
        <v>0</v>
      </c>
      <c r="H1687" s="4">
        <v>100</v>
      </c>
      <c r="I1687" s="4">
        <v>75.510000000000005</v>
      </c>
      <c r="J1687" s="4">
        <v>75.510000000000005</v>
      </c>
      <c r="K1687" s="4">
        <v>75.510000000000005</v>
      </c>
      <c r="L1687" s="4">
        <v>0</v>
      </c>
      <c r="M1687" s="4">
        <v>24.49</v>
      </c>
    </row>
    <row r="1688" spans="1:13" x14ac:dyDescent="0.25">
      <c r="A1688" s="2">
        <v>7</v>
      </c>
      <c r="B1688" s="2">
        <v>23100</v>
      </c>
      <c r="C1688" s="2">
        <v>2219905</v>
      </c>
      <c r="D1688" s="2" t="str">
        <f t="shared" si="26"/>
        <v>7231002219905</v>
      </c>
      <c r="E1688" s="2" t="s">
        <v>77</v>
      </c>
      <c r="F1688" s="4">
        <v>100</v>
      </c>
      <c r="G1688" s="4">
        <v>0</v>
      </c>
      <c r="H1688" s="4">
        <v>100</v>
      </c>
      <c r="I1688" s="4">
        <v>0</v>
      </c>
      <c r="J1688" s="4">
        <v>0</v>
      </c>
      <c r="K1688" s="4">
        <v>0</v>
      </c>
      <c r="L1688" s="4">
        <v>0</v>
      </c>
      <c r="M1688" s="4">
        <v>100</v>
      </c>
    </row>
    <row r="1689" spans="1:13" x14ac:dyDescent="0.25">
      <c r="A1689" s="2">
        <v>7</v>
      </c>
      <c r="B1689" s="2">
        <v>23100</v>
      </c>
      <c r="C1689" s="2">
        <v>2269900</v>
      </c>
      <c r="D1689" s="2" t="str">
        <f t="shared" si="26"/>
        <v>7231002269900</v>
      </c>
      <c r="E1689" s="2" t="s">
        <v>65</v>
      </c>
      <c r="F1689" s="4">
        <v>250</v>
      </c>
      <c r="G1689" s="4">
        <v>0</v>
      </c>
      <c r="H1689" s="4">
        <v>250</v>
      </c>
      <c r="I1689" s="4">
        <v>22.83</v>
      </c>
      <c r="J1689" s="4">
        <v>22.83</v>
      </c>
      <c r="K1689" s="4">
        <v>22.83</v>
      </c>
      <c r="L1689" s="4">
        <v>0</v>
      </c>
      <c r="M1689" s="4">
        <v>227.17</v>
      </c>
    </row>
    <row r="1690" spans="1:13" x14ac:dyDescent="0.25">
      <c r="A1690" s="2">
        <v>7</v>
      </c>
      <c r="B1690" s="2">
        <v>23100</v>
      </c>
      <c r="C1690" s="2">
        <v>2312000</v>
      </c>
      <c r="D1690" s="2" t="str">
        <f t="shared" si="26"/>
        <v>7231002312000</v>
      </c>
      <c r="E1690" s="2" t="s">
        <v>73</v>
      </c>
      <c r="F1690" s="4">
        <v>0</v>
      </c>
      <c r="G1690" s="4">
        <v>0</v>
      </c>
      <c r="H1690" s="4">
        <v>0</v>
      </c>
      <c r="I1690" s="4">
        <v>54</v>
      </c>
      <c r="J1690" s="4">
        <v>54</v>
      </c>
      <c r="K1690" s="4">
        <v>54</v>
      </c>
      <c r="L1690" s="4">
        <v>0</v>
      </c>
      <c r="M1690" s="4">
        <v>-54</v>
      </c>
    </row>
    <row r="1691" spans="1:13" x14ac:dyDescent="0.25">
      <c r="A1691" s="2">
        <v>7</v>
      </c>
      <c r="B1691" s="2">
        <v>23100</v>
      </c>
      <c r="C1691" s="2">
        <v>6250000</v>
      </c>
      <c r="D1691" s="2" t="str">
        <f t="shared" si="26"/>
        <v>7231006250000</v>
      </c>
      <c r="E1691" s="2" t="s">
        <v>365</v>
      </c>
      <c r="F1691" s="4">
        <v>0</v>
      </c>
      <c r="G1691" s="4">
        <v>3000</v>
      </c>
      <c r="H1691" s="4">
        <v>3000</v>
      </c>
      <c r="I1691" s="4">
        <v>1681.57</v>
      </c>
      <c r="J1691" s="4">
        <v>1681.57</v>
      </c>
      <c r="K1691" s="4">
        <v>1681.57</v>
      </c>
      <c r="L1691" s="4">
        <v>0</v>
      </c>
      <c r="M1691" s="4">
        <v>1318.43</v>
      </c>
    </row>
    <row r="1692" spans="1:13" x14ac:dyDescent="0.25">
      <c r="A1692" s="2">
        <v>7</v>
      </c>
      <c r="B1692" s="2">
        <v>23101</v>
      </c>
      <c r="C1692" s="2">
        <v>2269900</v>
      </c>
      <c r="D1692" s="2" t="str">
        <f t="shared" si="26"/>
        <v>7231012269900</v>
      </c>
      <c r="E1692" s="2" t="s">
        <v>65</v>
      </c>
      <c r="F1692" s="4">
        <v>1000</v>
      </c>
      <c r="G1692" s="4">
        <v>0</v>
      </c>
      <c r="H1692" s="4">
        <v>1000</v>
      </c>
      <c r="I1692" s="4">
        <v>0</v>
      </c>
      <c r="J1692" s="4">
        <v>0</v>
      </c>
      <c r="K1692" s="4">
        <v>0</v>
      </c>
      <c r="L1692" s="4">
        <v>0</v>
      </c>
      <c r="M1692" s="4">
        <v>1000</v>
      </c>
    </row>
    <row r="1693" spans="1:13" x14ac:dyDescent="0.25">
      <c r="A1693" s="2">
        <v>7</v>
      </c>
      <c r="B1693" s="2">
        <v>23101</v>
      </c>
      <c r="C1693" s="2">
        <v>2269918</v>
      </c>
      <c r="D1693" s="2" t="str">
        <f t="shared" si="26"/>
        <v>7231012269918</v>
      </c>
      <c r="E1693" s="2" t="s">
        <v>366</v>
      </c>
      <c r="F1693" s="4">
        <v>500</v>
      </c>
      <c r="G1693" s="4">
        <v>0</v>
      </c>
      <c r="H1693" s="4">
        <v>500</v>
      </c>
      <c r="I1693" s="4">
        <v>602.84</v>
      </c>
      <c r="J1693" s="4">
        <v>602.84</v>
      </c>
      <c r="K1693" s="4">
        <v>602.84</v>
      </c>
      <c r="L1693" s="4">
        <v>0</v>
      </c>
      <c r="M1693" s="4">
        <v>-102.84</v>
      </c>
    </row>
    <row r="1694" spans="1:13" x14ac:dyDescent="0.25">
      <c r="A1694" s="2">
        <v>7</v>
      </c>
      <c r="B1694" s="2">
        <v>23101</v>
      </c>
      <c r="C1694" s="2">
        <v>2269919</v>
      </c>
      <c r="D1694" s="2" t="str">
        <f t="shared" si="26"/>
        <v>7231012269919</v>
      </c>
      <c r="E1694" s="2" t="s">
        <v>367</v>
      </c>
      <c r="F1694" s="4">
        <v>3000</v>
      </c>
      <c r="G1694" s="4">
        <v>0</v>
      </c>
      <c r="H1694" s="4">
        <v>3000</v>
      </c>
      <c r="I1694" s="4">
        <v>0</v>
      </c>
      <c r="J1694" s="4">
        <v>0</v>
      </c>
      <c r="K1694" s="4">
        <v>0</v>
      </c>
      <c r="L1694" s="4">
        <v>0</v>
      </c>
      <c r="M1694" s="4">
        <v>3000</v>
      </c>
    </row>
    <row r="1695" spans="1:13" x14ac:dyDescent="0.25">
      <c r="A1695" s="2">
        <v>7</v>
      </c>
      <c r="B1695" s="2">
        <v>23101</v>
      </c>
      <c r="C1695" s="2">
        <v>2269923</v>
      </c>
      <c r="D1695" s="2" t="str">
        <f t="shared" si="26"/>
        <v>7231012269923</v>
      </c>
      <c r="E1695" s="2" t="s">
        <v>368</v>
      </c>
      <c r="F1695" s="4">
        <v>5000</v>
      </c>
      <c r="G1695" s="4">
        <v>0</v>
      </c>
      <c r="H1695" s="4">
        <v>5000</v>
      </c>
      <c r="I1695" s="4">
        <v>390</v>
      </c>
      <c r="J1695" s="4">
        <v>390</v>
      </c>
      <c r="K1695" s="4">
        <v>390</v>
      </c>
      <c r="L1695" s="4">
        <v>0</v>
      </c>
      <c r="M1695" s="4">
        <v>4610</v>
      </c>
    </row>
    <row r="1696" spans="1:13" x14ac:dyDescent="0.25">
      <c r="A1696" s="2">
        <v>7</v>
      </c>
      <c r="B1696" s="2">
        <v>23101</v>
      </c>
      <c r="C1696" s="2">
        <v>2269924</v>
      </c>
      <c r="D1696" s="2" t="str">
        <f t="shared" si="26"/>
        <v>7231012269924</v>
      </c>
      <c r="E1696" s="2" t="s">
        <v>369</v>
      </c>
      <c r="F1696" s="4">
        <v>3000</v>
      </c>
      <c r="G1696" s="4">
        <v>0</v>
      </c>
      <c r="H1696" s="4">
        <v>3000</v>
      </c>
      <c r="I1696" s="4">
        <v>666.65</v>
      </c>
      <c r="J1696" s="4">
        <v>666.65</v>
      </c>
      <c r="K1696" s="4">
        <v>666.65</v>
      </c>
      <c r="L1696" s="4">
        <v>0</v>
      </c>
      <c r="M1696" s="4">
        <v>2333.35</v>
      </c>
    </row>
    <row r="1697" spans="1:13" x14ac:dyDescent="0.25">
      <c r="A1697" s="2">
        <v>7</v>
      </c>
      <c r="B1697" s="2">
        <v>23101</v>
      </c>
      <c r="C1697" s="2">
        <v>2279949</v>
      </c>
      <c r="D1697" s="2" t="str">
        <f t="shared" si="26"/>
        <v>7231012279949</v>
      </c>
      <c r="E1697" s="2" t="s">
        <v>370</v>
      </c>
      <c r="F1697" s="4">
        <v>3000</v>
      </c>
      <c r="G1697" s="4">
        <v>0</v>
      </c>
      <c r="H1697" s="4">
        <v>3000</v>
      </c>
      <c r="I1697" s="4">
        <v>1485.99</v>
      </c>
      <c r="J1697" s="4">
        <v>1485.99</v>
      </c>
      <c r="K1697" s="4">
        <v>1344.81</v>
      </c>
      <c r="L1697" s="4">
        <v>141.18</v>
      </c>
      <c r="M1697" s="4">
        <v>1514.01</v>
      </c>
    </row>
    <row r="1698" spans="1:13" x14ac:dyDescent="0.25">
      <c r="A1698" s="2">
        <v>7</v>
      </c>
      <c r="B1698" s="2">
        <v>23101</v>
      </c>
      <c r="C1698" s="2">
        <v>4650001</v>
      </c>
      <c r="D1698" s="2" t="str">
        <f t="shared" si="26"/>
        <v>7231014650001</v>
      </c>
      <c r="E1698" s="2" t="s">
        <v>371</v>
      </c>
      <c r="F1698" s="4">
        <v>100000</v>
      </c>
      <c r="G1698" s="4">
        <v>0</v>
      </c>
      <c r="H1698" s="4">
        <v>100000</v>
      </c>
      <c r="I1698" s="4">
        <v>0</v>
      </c>
      <c r="J1698" s="4">
        <v>0</v>
      </c>
      <c r="K1698" s="4">
        <v>0</v>
      </c>
      <c r="L1698" s="4">
        <v>0</v>
      </c>
      <c r="M1698" s="4">
        <v>100000</v>
      </c>
    </row>
    <row r="1699" spans="1:13" x14ac:dyDescent="0.25">
      <c r="A1699" s="2">
        <v>7</v>
      </c>
      <c r="B1699" s="2">
        <v>23102</v>
      </c>
      <c r="C1699" s="2">
        <v>2269923</v>
      </c>
      <c r="D1699" s="2" t="str">
        <f t="shared" si="26"/>
        <v>7231022269923</v>
      </c>
      <c r="E1699" s="2" t="s">
        <v>372</v>
      </c>
      <c r="F1699" s="4">
        <v>181.5</v>
      </c>
      <c r="G1699" s="4">
        <v>0</v>
      </c>
      <c r="H1699" s="4">
        <v>181.5</v>
      </c>
      <c r="I1699" s="4">
        <v>0</v>
      </c>
      <c r="J1699" s="4">
        <v>0</v>
      </c>
      <c r="K1699" s="4">
        <v>0</v>
      </c>
      <c r="L1699" s="4">
        <v>0</v>
      </c>
      <c r="M1699" s="4">
        <v>181.5</v>
      </c>
    </row>
    <row r="1700" spans="1:13" x14ac:dyDescent="0.25">
      <c r="A1700" s="2">
        <v>7</v>
      </c>
      <c r="B1700" s="2">
        <v>23102</v>
      </c>
      <c r="C1700" s="2">
        <v>4800006</v>
      </c>
      <c r="D1700" s="2" t="str">
        <f t="shared" si="26"/>
        <v>7231024800006</v>
      </c>
      <c r="E1700" s="2" t="s">
        <v>373</v>
      </c>
      <c r="F1700" s="4">
        <v>1500</v>
      </c>
      <c r="G1700" s="4">
        <v>1500</v>
      </c>
      <c r="H1700" s="4">
        <v>3000</v>
      </c>
      <c r="I1700" s="4">
        <v>3000</v>
      </c>
      <c r="J1700" s="4">
        <v>1500</v>
      </c>
      <c r="K1700" s="4">
        <v>1500</v>
      </c>
      <c r="L1700" s="4">
        <v>0</v>
      </c>
      <c r="M1700" s="4">
        <v>1500</v>
      </c>
    </row>
    <row r="1701" spans="1:13" x14ac:dyDescent="0.25">
      <c r="A1701" s="2">
        <v>7</v>
      </c>
      <c r="B1701" s="2">
        <v>23102</v>
      </c>
      <c r="C1701" s="2">
        <v>4800054</v>
      </c>
      <c r="D1701" s="2" t="str">
        <f t="shared" si="26"/>
        <v>7231024800054</v>
      </c>
      <c r="E1701" s="2" t="s">
        <v>374</v>
      </c>
      <c r="F1701" s="4">
        <v>600</v>
      </c>
      <c r="G1701" s="4">
        <v>0</v>
      </c>
      <c r="H1701" s="4">
        <v>600</v>
      </c>
      <c r="I1701" s="4">
        <v>0</v>
      </c>
      <c r="J1701" s="4">
        <v>0</v>
      </c>
      <c r="K1701" s="4">
        <v>0</v>
      </c>
      <c r="L1701" s="4">
        <v>0</v>
      </c>
      <c r="M1701" s="4">
        <v>600</v>
      </c>
    </row>
    <row r="1702" spans="1:13" x14ac:dyDescent="0.25">
      <c r="A1702" s="2">
        <v>7</v>
      </c>
      <c r="B1702" s="2">
        <v>23102</v>
      </c>
      <c r="C1702" s="2">
        <v>4800087</v>
      </c>
      <c r="D1702" s="2" t="str">
        <f t="shared" si="26"/>
        <v>7231024800087</v>
      </c>
      <c r="E1702" s="2" t="s">
        <v>375</v>
      </c>
      <c r="F1702" s="4">
        <v>5400</v>
      </c>
      <c r="G1702" s="4">
        <v>5400</v>
      </c>
      <c r="H1702" s="4">
        <v>10800</v>
      </c>
      <c r="I1702" s="4">
        <v>10800</v>
      </c>
      <c r="J1702" s="4">
        <v>5400</v>
      </c>
      <c r="K1702" s="4">
        <v>5400</v>
      </c>
      <c r="L1702" s="4">
        <v>0</v>
      </c>
      <c r="M1702" s="4">
        <v>5400</v>
      </c>
    </row>
    <row r="1703" spans="1:13" x14ac:dyDescent="0.25">
      <c r="A1703" s="2">
        <v>7</v>
      </c>
      <c r="B1703" s="2">
        <v>23102</v>
      </c>
      <c r="C1703" s="2">
        <v>4800128</v>
      </c>
      <c r="D1703" s="2" t="str">
        <f t="shared" si="26"/>
        <v>7231024800128</v>
      </c>
      <c r="E1703" s="2" t="s">
        <v>376</v>
      </c>
      <c r="F1703" s="4">
        <v>6000</v>
      </c>
      <c r="G1703" s="4">
        <v>6000</v>
      </c>
      <c r="H1703" s="4">
        <v>12000</v>
      </c>
      <c r="I1703" s="4">
        <v>12000</v>
      </c>
      <c r="J1703" s="4">
        <v>6000</v>
      </c>
      <c r="K1703" s="4">
        <v>6000</v>
      </c>
      <c r="L1703" s="4">
        <v>0</v>
      </c>
      <c r="M1703" s="4">
        <v>6000</v>
      </c>
    </row>
    <row r="1704" spans="1:13" x14ac:dyDescent="0.25">
      <c r="A1704" s="2">
        <v>7</v>
      </c>
      <c r="B1704" s="2">
        <v>23102</v>
      </c>
      <c r="C1704" s="2">
        <v>4800137</v>
      </c>
      <c r="D1704" s="2" t="str">
        <f t="shared" si="26"/>
        <v>7231024800137</v>
      </c>
      <c r="E1704" s="2" t="s">
        <v>377</v>
      </c>
      <c r="F1704" s="4">
        <v>600</v>
      </c>
      <c r="G1704" s="4">
        <v>600</v>
      </c>
      <c r="H1704" s="4">
        <v>1200</v>
      </c>
      <c r="I1704" s="4">
        <v>1200</v>
      </c>
      <c r="J1704" s="4">
        <v>600</v>
      </c>
      <c r="K1704" s="4">
        <v>600</v>
      </c>
      <c r="L1704" s="4">
        <v>0</v>
      </c>
      <c r="M1704" s="4">
        <v>600</v>
      </c>
    </row>
    <row r="1705" spans="1:13" x14ac:dyDescent="0.25">
      <c r="A1705" s="2">
        <v>7</v>
      </c>
      <c r="B1705" s="2">
        <v>23102</v>
      </c>
      <c r="C1705" s="2">
        <v>4800159</v>
      </c>
      <c r="D1705" s="2" t="str">
        <f t="shared" si="26"/>
        <v>7231024800159</v>
      </c>
      <c r="E1705" s="2" t="s">
        <v>378</v>
      </c>
      <c r="F1705" s="4">
        <v>500</v>
      </c>
      <c r="G1705" s="4">
        <v>400</v>
      </c>
      <c r="H1705" s="4">
        <v>900</v>
      </c>
      <c r="I1705" s="4">
        <v>400</v>
      </c>
      <c r="J1705" s="4">
        <v>400</v>
      </c>
      <c r="K1705" s="4">
        <v>400</v>
      </c>
      <c r="L1705" s="4">
        <v>0</v>
      </c>
      <c r="M1705" s="4">
        <v>500</v>
      </c>
    </row>
    <row r="1706" spans="1:13" x14ac:dyDescent="0.25">
      <c r="A1706" s="2">
        <v>7</v>
      </c>
      <c r="B1706" s="2">
        <v>23102</v>
      </c>
      <c r="C1706" s="2">
        <v>4800181</v>
      </c>
      <c r="D1706" s="2" t="str">
        <f t="shared" si="26"/>
        <v>7231024800181</v>
      </c>
      <c r="E1706" s="2" t="s">
        <v>379</v>
      </c>
      <c r="F1706" s="4">
        <v>10500</v>
      </c>
      <c r="G1706" s="4">
        <v>10000</v>
      </c>
      <c r="H1706" s="4">
        <v>20500</v>
      </c>
      <c r="I1706" s="4">
        <v>20000</v>
      </c>
      <c r="J1706" s="4">
        <v>10000</v>
      </c>
      <c r="K1706" s="4">
        <v>10000</v>
      </c>
      <c r="L1706" s="4">
        <v>0</v>
      </c>
      <c r="M1706" s="4">
        <v>10500</v>
      </c>
    </row>
    <row r="1707" spans="1:13" x14ac:dyDescent="0.25">
      <c r="A1707" s="2">
        <v>7</v>
      </c>
      <c r="B1707" s="2">
        <v>23102</v>
      </c>
      <c r="C1707" s="2">
        <v>7800016</v>
      </c>
      <c r="D1707" s="2" t="str">
        <f t="shared" si="26"/>
        <v>7231027800016</v>
      </c>
      <c r="E1707" s="2" t="s">
        <v>380</v>
      </c>
      <c r="F1707" s="4">
        <v>6000</v>
      </c>
      <c r="G1707" s="4">
        <v>0</v>
      </c>
      <c r="H1707" s="4">
        <v>6000</v>
      </c>
      <c r="I1707" s="4">
        <v>6000</v>
      </c>
      <c r="J1707" s="4">
        <v>6000</v>
      </c>
      <c r="K1707" s="4">
        <v>6000</v>
      </c>
      <c r="L1707" s="4">
        <v>0</v>
      </c>
      <c r="M1707" s="4">
        <v>0</v>
      </c>
    </row>
    <row r="1708" spans="1:13" x14ac:dyDescent="0.25">
      <c r="A1708" s="2">
        <v>7</v>
      </c>
      <c r="B1708" s="2">
        <v>23103</v>
      </c>
      <c r="C1708" s="2">
        <v>2200001</v>
      </c>
      <c r="D1708" s="2" t="str">
        <f t="shared" si="26"/>
        <v>7231032200001</v>
      </c>
      <c r="E1708" s="2" t="s">
        <v>37</v>
      </c>
      <c r="F1708" s="4">
        <v>300</v>
      </c>
      <c r="G1708" s="4">
        <v>0</v>
      </c>
      <c r="H1708" s="4">
        <v>300</v>
      </c>
      <c r="I1708" s="4">
        <v>70.61</v>
      </c>
      <c r="J1708" s="4">
        <v>0</v>
      </c>
      <c r="K1708" s="4">
        <v>0</v>
      </c>
      <c r="L1708" s="4">
        <v>0</v>
      </c>
      <c r="M1708" s="4">
        <v>300</v>
      </c>
    </row>
    <row r="1709" spans="1:13" x14ac:dyDescent="0.25">
      <c r="A1709" s="2">
        <v>7</v>
      </c>
      <c r="B1709" s="2">
        <v>23103</v>
      </c>
      <c r="C1709" s="2">
        <v>2219905</v>
      </c>
      <c r="D1709" s="2" t="str">
        <f t="shared" si="26"/>
        <v>7231032219905</v>
      </c>
      <c r="E1709" s="2" t="s">
        <v>77</v>
      </c>
      <c r="F1709" s="4">
        <v>100</v>
      </c>
      <c r="G1709" s="4">
        <v>0</v>
      </c>
      <c r="H1709" s="4">
        <v>100</v>
      </c>
      <c r="I1709" s="4">
        <v>0</v>
      </c>
      <c r="J1709" s="4">
        <v>0</v>
      </c>
      <c r="K1709" s="4">
        <v>0</v>
      </c>
      <c r="L1709" s="4">
        <v>0</v>
      </c>
      <c r="M1709" s="4">
        <v>100</v>
      </c>
    </row>
    <row r="1710" spans="1:13" x14ac:dyDescent="0.25">
      <c r="A1710" s="2">
        <v>7</v>
      </c>
      <c r="B1710" s="2">
        <v>23103</v>
      </c>
      <c r="C1710" s="2">
        <v>2240001</v>
      </c>
      <c r="D1710" s="2" t="str">
        <f t="shared" si="26"/>
        <v>7231032240001</v>
      </c>
      <c r="E1710" s="2" t="s">
        <v>96</v>
      </c>
      <c r="F1710" s="4">
        <v>213.3</v>
      </c>
      <c r="G1710" s="4">
        <v>0</v>
      </c>
      <c r="H1710" s="4">
        <v>213.3</v>
      </c>
      <c r="I1710" s="4">
        <v>0</v>
      </c>
      <c r="J1710" s="4">
        <v>0</v>
      </c>
      <c r="K1710" s="4">
        <v>0</v>
      </c>
      <c r="L1710" s="4">
        <v>0</v>
      </c>
      <c r="M1710" s="4">
        <v>213.3</v>
      </c>
    </row>
    <row r="1711" spans="1:13" x14ac:dyDescent="0.25">
      <c r="A1711" s="2">
        <v>7</v>
      </c>
      <c r="B1711" s="2">
        <v>23103</v>
      </c>
      <c r="C1711" s="2">
        <v>2269926</v>
      </c>
      <c r="D1711" s="2" t="str">
        <f t="shared" si="26"/>
        <v>7231032269926</v>
      </c>
      <c r="E1711" s="2" t="s">
        <v>381</v>
      </c>
      <c r="F1711" s="4">
        <v>1000</v>
      </c>
      <c r="G1711" s="4">
        <v>0</v>
      </c>
      <c r="H1711" s="4">
        <v>1000</v>
      </c>
      <c r="I1711" s="4">
        <v>0</v>
      </c>
      <c r="J1711" s="4">
        <v>0</v>
      </c>
      <c r="K1711" s="4">
        <v>0</v>
      </c>
      <c r="L1711" s="4">
        <v>0</v>
      </c>
      <c r="M1711" s="4">
        <v>1000</v>
      </c>
    </row>
    <row r="1712" spans="1:13" x14ac:dyDescent="0.25">
      <c r="A1712" s="2">
        <v>7</v>
      </c>
      <c r="B1712" s="2">
        <v>23103</v>
      </c>
      <c r="C1712" s="2">
        <v>2269930</v>
      </c>
      <c r="D1712" s="2" t="str">
        <f t="shared" si="26"/>
        <v>7231032269930</v>
      </c>
      <c r="E1712" s="2" t="s">
        <v>382</v>
      </c>
      <c r="F1712" s="4">
        <v>2500</v>
      </c>
      <c r="G1712" s="4">
        <v>0</v>
      </c>
      <c r="H1712" s="4">
        <v>2500</v>
      </c>
      <c r="I1712" s="4">
        <v>1618.1</v>
      </c>
      <c r="J1712" s="4">
        <v>1618.1</v>
      </c>
      <c r="K1712" s="4">
        <v>1618.1</v>
      </c>
      <c r="L1712" s="4">
        <v>0</v>
      </c>
      <c r="M1712" s="4">
        <v>881.9</v>
      </c>
    </row>
    <row r="1713" spans="1:13" x14ac:dyDescent="0.25">
      <c r="A1713" s="2">
        <v>7</v>
      </c>
      <c r="B1713" s="2">
        <v>23103</v>
      </c>
      <c r="C1713" s="2">
        <v>2269931</v>
      </c>
      <c r="D1713" s="2" t="str">
        <f t="shared" si="26"/>
        <v>7231032269931</v>
      </c>
      <c r="E1713" s="2" t="s">
        <v>383</v>
      </c>
      <c r="F1713" s="4">
        <v>5000</v>
      </c>
      <c r="G1713" s="4">
        <v>0</v>
      </c>
      <c r="H1713" s="4">
        <v>5000</v>
      </c>
      <c r="I1713" s="4">
        <v>3900.39</v>
      </c>
      <c r="J1713" s="4">
        <v>3900.39</v>
      </c>
      <c r="K1713" s="4">
        <v>3900.39</v>
      </c>
      <c r="L1713" s="4">
        <v>0</v>
      </c>
      <c r="M1713" s="4">
        <v>1099.6099999999999</v>
      </c>
    </row>
    <row r="1714" spans="1:13" x14ac:dyDescent="0.25">
      <c r="A1714" s="2">
        <v>7</v>
      </c>
      <c r="B1714" s="2">
        <v>23103</v>
      </c>
      <c r="C1714" s="2">
        <v>2279900</v>
      </c>
      <c r="D1714" s="2" t="str">
        <f t="shared" si="26"/>
        <v>7231032279900</v>
      </c>
      <c r="E1714" s="2" t="s">
        <v>68</v>
      </c>
      <c r="F1714" s="4">
        <v>200</v>
      </c>
      <c r="G1714" s="4">
        <v>0</v>
      </c>
      <c r="H1714" s="4">
        <v>200</v>
      </c>
      <c r="I1714" s="4">
        <v>0</v>
      </c>
      <c r="J1714" s="4">
        <v>0</v>
      </c>
      <c r="K1714" s="4">
        <v>0</v>
      </c>
      <c r="L1714" s="4">
        <v>0</v>
      </c>
      <c r="M1714" s="4">
        <v>200</v>
      </c>
    </row>
    <row r="1715" spans="1:13" x14ac:dyDescent="0.25">
      <c r="A1715" s="2">
        <v>7</v>
      </c>
      <c r="B1715" s="2">
        <v>23103</v>
      </c>
      <c r="C1715" s="2">
        <v>2302000</v>
      </c>
      <c r="D1715" s="2" t="str">
        <f t="shared" si="26"/>
        <v>7231032302000</v>
      </c>
      <c r="E1715" s="2" t="s">
        <v>72</v>
      </c>
      <c r="F1715" s="4">
        <v>50</v>
      </c>
      <c r="G1715" s="4">
        <v>0</v>
      </c>
      <c r="H1715" s="4">
        <v>50</v>
      </c>
      <c r="I1715" s="4">
        <v>0.35</v>
      </c>
      <c r="J1715" s="4">
        <v>0.35</v>
      </c>
      <c r="K1715" s="4">
        <v>0.35</v>
      </c>
      <c r="L1715" s="4">
        <v>0</v>
      </c>
      <c r="M1715" s="4">
        <v>49.65</v>
      </c>
    </row>
    <row r="1716" spans="1:13" x14ac:dyDescent="0.25">
      <c r="A1716" s="2">
        <v>7</v>
      </c>
      <c r="B1716" s="2">
        <v>23103</v>
      </c>
      <c r="C1716" s="2">
        <v>2312000</v>
      </c>
      <c r="D1716" s="2" t="str">
        <f t="shared" si="26"/>
        <v>7231032312000</v>
      </c>
      <c r="E1716" s="2" t="s">
        <v>73</v>
      </c>
      <c r="F1716" s="4">
        <v>50</v>
      </c>
      <c r="G1716" s="4">
        <v>0</v>
      </c>
      <c r="H1716" s="4">
        <v>50</v>
      </c>
      <c r="I1716" s="4">
        <v>65.459999999999994</v>
      </c>
      <c r="J1716" s="4">
        <v>65.459999999999994</v>
      </c>
      <c r="K1716" s="4">
        <v>65.459999999999994</v>
      </c>
      <c r="L1716" s="4">
        <v>0</v>
      </c>
      <c r="M1716" s="4">
        <v>-15.46</v>
      </c>
    </row>
    <row r="1717" spans="1:13" x14ac:dyDescent="0.25">
      <c r="A1717" s="2">
        <v>7</v>
      </c>
      <c r="B1717" s="2">
        <v>23104</v>
      </c>
      <c r="C1717" s="2">
        <v>2200001</v>
      </c>
      <c r="D1717" s="2" t="str">
        <f t="shared" si="26"/>
        <v>7231042200001</v>
      </c>
      <c r="E1717" s="2" t="s">
        <v>37</v>
      </c>
      <c r="F1717" s="4">
        <v>500</v>
      </c>
      <c r="G1717" s="4">
        <v>0</v>
      </c>
      <c r="H1717" s="4">
        <v>500</v>
      </c>
      <c r="I1717" s="4">
        <v>581.79</v>
      </c>
      <c r="J1717" s="4">
        <v>546.49</v>
      </c>
      <c r="K1717" s="4">
        <v>546.49</v>
      </c>
      <c r="L1717" s="4">
        <v>0</v>
      </c>
      <c r="M1717" s="4">
        <v>-46.49</v>
      </c>
    </row>
    <row r="1718" spans="1:13" x14ac:dyDescent="0.25">
      <c r="A1718" s="2">
        <v>7</v>
      </c>
      <c r="B1718" s="2">
        <v>23104</v>
      </c>
      <c r="C1718" s="2">
        <v>2210501</v>
      </c>
      <c r="D1718" s="2" t="str">
        <f t="shared" si="26"/>
        <v>7231042210501</v>
      </c>
      <c r="E1718" s="2" t="s">
        <v>108</v>
      </c>
      <c r="F1718" s="4">
        <v>12000</v>
      </c>
      <c r="G1718" s="4">
        <v>0</v>
      </c>
      <c r="H1718" s="4">
        <v>12000</v>
      </c>
      <c r="I1718" s="4">
        <v>11995.51</v>
      </c>
      <c r="J1718" s="4">
        <v>11881.57</v>
      </c>
      <c r="K1718" s="4">
        <v>11881.57</v>
      </c>
      <c r="L1718" s="4">
        <v>0</v>
      </c>
      <c r="M1718" s="4">
        <v>118.43</v>
      </c>
    </row>
    <row r="1719" spans="1:13" x14ac:dyDescent="0.25">
      <c r="A1719" s="2">
        <v>7</v>
      </c>
      <c r="B1719" s="2">
        <v>23104</v>
      </c>
      <c r="C1719" s="2">
        <v>2219905</v>
      </c>
      <c r="D1719" s="2" t="str">
        <f t="shared" si="26"/>
        <v>7231042219905</v>
      </c>
      <c r="E1719" s="2" t="s">
        <v>77</v>
      </c>
      <c r="F1719" s="4">
        <v>100</v>
      </c>
      <c r="G1719" s="4">
        <v>0</v>
      </c>
      <c r="H1719" s="4">
        <v>100</v>
      </c>
      <c r="I1719" s="4">
        <v>0</v>
      </c>
      <c r="J1719" s="4">
        <v>0</v>
      </c>
      <c r="K1719" s="4">
        <v>0</v>
      </c>
      <c r="L1719" s="4">
        <v>0</v>
      </c>
      <c r="M1719" s="4">
        <v>100</v>
      </c>
    </row>
    <row r="1720" spans="1:13" x14ac:dyDescent="0.25">
      <c r="A1720" s="2">
        <v>7</v>
      </c>
      <c r="B1720" s="2">
        <v>23104</v>
      </c>
      <c r="C1720" s="2">
        <v>2269900</v>
      </c>
      <c r="D1720" s="2" t="str">
        <f t="shared" si="26"/>
        <v>7231042269900</v>
      </c>
      <c r="E1720" s="2" t="s">
        <v>65</v>
      </c>
      <c r="F1720" s="4">
        <v>100</v>
      </c>
      <c r="G1720" s="4">
        <v>0</v>
      </c>
      <c r="H1720" s="4">
        <v>100</v>
      </c>
      <c r="I1720" s="4">
        <v>2275.2600000000002</v>
      </c>
      <c r="J1720" s="4">
        <v>2275.2600000000002</v>
      </c>
      <c r="K1720" s="4">
        <v>2275.2600000000002</v>
      </c>
      <c r="L1720" s="4">
        <v>0</v>
      </c>
      <c r="M1720" s="4">
        <v>-2175.2600000000002</v>
      </c>
    </row>
    <row r="1721" spans="1:13" x14ac:dyDescent="0.25">
      <c r="A1721" s="2">
        <v>7</v>
      </c>
      <c r="B1721" s="2">
        <v>23104</v>
      </c>
      <c r="C1721" s="2">
        <v>2279900</v>
      </c>
      <c r="D1721" s="2" t="str">
        <f t="shared" si="26"/>
        <v>7231042279900</v>
      </c>
      <c r="E1721" s="2" t="s">
        <v>384</v>
      </c>
      <c r="F1721" s="4">
        <v>45306.5</v>
      </c>
      <c r="G1721" s="4">
        <v>3775.54</v>
      </c>
      <c r="H1721" s="4">
        <v>49082.04</v>
      </c>
      <c r="I1721" s="4">
        <v>49292.03</v>
      </c>
      <c r="J1721" s="4">
        <v>45516.480000000003</v>
      </c>
      <c r="K1721" s="4">
        <v>45516.480000000003</v>
      </c>
      <c r="L1721" s="4">
        <v>0</v>
      </c>
      <c r="M1721" s="4">
        <v>3565.56</v>
      </c>
    </row>
    <row r="1722" spans="1:13" x14ac:dyDescent="0.25">
      <c r="A1722" s="2">
        <v>7</v>
      </c>
      <c r="B1722" s="2">
        <v>23104</v>
      </c>
      <c r="C1722" s="2">
        <v>4800183</v>
      </c>
      <c r="D1722" s="2" t="str">
        <f t="shared" si="26"/>
        <v>7231044800183</v>
      </c>
      <c r="E1722" s="2" t="s">
        <v>385</v>
      </c>
      <c r="F1722" s="4">
        <v>500</v>
      </c>
      <c r="G1722" s="4">
        <v>0</v>
      </c>
      <c r="H1722" s="4">
        <v>500</v>
      </c>
      <c r="I1722" s="4">
        <v>500</v>
      </c>
      <c r="J1722" s="4">
        <v>500</v>
      </c>
      <c r="K1722" s="4">
        <v>500</v>
      </c>
      <c r="L1722" s="4">
        <v>0</v>
      </c>
      <c r="M1722" s="4">
        <v>0</v>
      </c>
    </row>
    <row r="1723" spans="1:13" x14ac:dyDescent="0.25">
      <c r="A1723" s="2">
        <v>7</v>
      </c>
      <c r="B1723" s="2">
        <v>23105</v>
      </c>
      <c r="C1723" s="2">
        <v>2269900</v>
      </c>
      <c r="D1723" s="2" t="str">
        <f t="shared" si="26"/>
        <v>7231052269900</v>
      </c>
      <c r="E1723" s="2" t="s">
        <v>65</v>
      </c>
      <c r="F1723" s="4">
        <v>100</v>
      </c>
      <c r="G1723" s="4">
        <v>0</v>
      </c>
      <c r="H1723" s="4">
        <v>100</v>
      </c>
      <c r="I1723" s="4">
        <v>0</v>
      </c>
      <c r="J1723" s="4">
        <v>0</v>
      </c>
      <c r="K1723" s="4">
        <v>0</v>
      </c>
      <c r="L1723" s="4">
        <v>0</v>
      </c>
      <c r="M1723" s="4">
        <v>100</v>
      </c>
    </row>
    <row r="1724" spans="1:13" x14ac:dyDescent="0.25">
      <c r="A1724" s="2">
        <v>7</v>
      </c>
      <c r="B1724" s="2">
        <v>23105</v>
      </c>
      <c r="C1724" s="2">
        <v>4800002</v>
      </c>
      <c r="D1724" s="2" t="str">
        <f t="shared" si="26"/>
        <v>7231054800002</v>
      </c>
      <c r="E1724" s="2" t="s">
        <v>386</v>
      </c>
      <c r="F1724" s="4">
        <v>30000</v>
      </c>
      <c r="G1724" s="4">
        <v>12656.62</v>
      </c>
      <c r="H1724" s="4">
        <v>42656.62</v>
      </c>
      <c r="I1724" s="4">
        <v>42656.62</v>
      </c>
      <c r="J1724" s="4">
        <v>25931.5</v>
      </c>
      <c r="K1724" s="4">
        <v>22101.73</v>
      </c>
      <c r="L1724" s="4">
        <v>3829.77</v>
      </c>
      <c r="M1724" s="4">
        <v>16725.12</v>
      </c>
    </row>
    <row r="1725" spans="1:13" x14ac:dyDescent="0.25">
      <c r="A1725" s="2">
        <v>7</v>
      </c>
      <c r="B1725" s="2">
        <v>23105</v>
      </c>
      <c r="C1725" s="2">
        <v>4800005</v>
      </c>
      <c r="D1725" s="2" t="str">
        <f t="shared" si="26"/>
        <v>7231054800005</v>
      </c>
      <c r="E1725" s="2" t="s">
        <v>387</v>
      </c>
      <c r="F1725" s="4">
        <v>500</v>
      </c>
      <c r="G1725" s="4">
        <v>0</v>
      </c>
      <c r="H1725" s="4">
        <v>500</v>
      </c>
      <c r="I1725" s="4">
        <v>0</v>
      </c>
      <c r="J1725" s="4">
        <v>0</v>
      </c>
      <c r="K1725" s="4">
        <v>0</v>
      </c>
      <c r="L1725" s="4">
        <v>0</v>
      </c>
      <c r="M1725" s="4">
        <v>500</v>
      </c>
    </row>
    <row r="1726" spans="1:13" x14ac:dyDescent="0.25">
      <c r="A1726" s="2">
        <v>7</v>
      </c>
      <c r="B1726" s="2">
        <v>23106</v>
      </c>
      <c r="C1726" s="2">
        <v>2000001</v>
      </c>
      <c r="D1726" s="2" t="str">
        <f t="shared" si="26"/>
        <v>7231062000001</v>
      </c>
      <c r="E1726" s="2" t="s">
        <v>388</v>
      </c>
      <c r="F1726" s="4">
        <v>6000</v>
      </c>
      <c r="G1726" s="4">
        <v>0</v>
      </c>
      <c r="H1726" s="4">
        <v>6000</v>
      </c>
      <c r="I1726" s="4">
        <v>5765.71</v>
      </c>
      <c r="J1726" s="4">
        <v>5765.71</v>
      </c>
      <c r="K1726" s="4">
        <v>0</v>
      </c>
      <c r="L1726" s="4">
        <v>5765.71</v>
      </c>
      <c r="M1726" s="4">
        <v>234.29</v>
      </c>
    </row>
    <row r="1727" spans="1:13" x14ac:dyDescent="0.25">
      <c r="A1727" s="2">
        <v>7</v>
      </c>
      <c r="B1727" s="2">
        <v>23106</v>
      </c>
      <c r="C1727" s="2">
        <v>2269900</v>
      </c>
      <c r="D1727" s="2" t="str">
        <f t="shared" si="26"/>
        <v>7231062269900</v>
      </c>
      <c r="E1727" s="2" t="s">
        <v>65</v>
      </c>
      <c r="F1727" s="4">
        <v>1200</v>
      </c>
      <c r="G1727" s="4">
        <v>0</v>
      </c>
      <c r="H1727" s="4">
        <v>1200</v>
      </c>
      <c r="I1727" s="4">
        <v>1070.08</v>
      </c>
      <c r="J1727" s="4">
        <v>1070.08</v>
      </c>
      <c r="K1727" s="4">
        <v>1070.08</v>
      </c>
      <c r="L1727" s="4">
        <v>0</v>
      </c>
      <c r="M1727" s="4">
        <v>129.91999999999999</v>
      </c>
    </row>
    <row r="1728" spans="1:13" x14ac:dyDescent="0.25">
      <c r="A1728" s="2">
        <v>7</v>
      </c>
      <c r="B1728" s="2">
        <v>23106</v>
      </c>
      <c r="C1728" s="2">
        <v>2279900</v>
      </c>
      <c r="D1728" s="2" t="str">
        <f t="shared" si="26"/>
        <v>7231062279900</v>
      </c>
      <c r="E1728" s="2" t="s">
        <v>389</v>
      </c>
      <c r="F1728" s="4">
        <v>3200</v>
      </c>
      <c r="G1728" s="4">
        <v>0</v>
      </c>
      <c r="H1728" s="4">
        <v>3200</v>
      </c>
      <c r="I1728" s="4">
        <v>3150</v>
      </c>
      <c r="J1728" s="4">
        <v>3148.08</v>
      </c>
      <c r="K1728" s="4">
        <v>3148.08</v>
      </c>
      <c r="L1728" s="4">
        <v>0</v>
      </c>
      <c r="M1728" s="4">
        <v>51.92</v>
      </c>
    </row>
    <row r="1729" spans="1:13" x14ac:dyDescent="0.25">
      <c r="A1729" s="2">
        <v>7</v>
      </c>
      <c r="B1729" s="2">
        <v>91200</v>
      </c>
      <c r="C1729" s="2">
        <v>4800012</v>
      </c>
      <c r="D1729" s="2" t="str">
        <f t="shared" si="26"/>
        <v>7912004800012</v>
      </c>
      <c r="E1729" s="2" t="s">
        <v>390</v>
      </c>
      <c r="F1729" s="4">
        <v>4000</v>
      </c>
      <c r="G1729" s="4">
        <v>-4000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</row>
    <row r="1730" spans="1:13" x14ac:dyDescent="0.25">
      <c r="A1730" s="2">
        <v>7</v>
      </c>
      <c r="B1730" s="2">
        <v>91200</v>
      </c>
      <c r="C1730" s="2">
        <v>4800061</v>
      </c>
      <c r="D1730" s="2" t="str">
        <f t="shared" si="26"/>
        <v>7912004800061</v>
      </c>
      <c r="E1730" s="2" t="s">
        <v>391</v>
      </c>
      <c r="F1730" s="4">
        <v>1600</v>
      </c>
      <c r="G1730" s="4">
        <v>-1600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</row>
    <row r="1731" spans="1:13" x14ac:dyDescent="0.25">
      <c r="A1731" s="2">
        <v>7</v>
      </c>
      <c r="B1731" s="2">
        <v>91200</v>
      </c>
      <c r="C1731" s="2">
        <v>4800078</v>
      </c>
      <c r="D1731" s="2" t="str">
        <f t="shared" ref="D1731:D1794" si="27">_xlfn.CONCAT(A1731,B1731,C1731)</f>
        <v>7912004800078</v>
      </c>
      <c r="E1731" s="2" t="s">
        <v>392</v>
      </c>
      <c r="F1731" s="4">
        <v>7500</v>
      </c>
      <c r="G1731" s="4">
        <v>0</v>
      </c>
      <c r="H1731" s="4">
        <v>7500</v>
      </c>
      <c r="I1731" s="4">
        <v>0</v>
      </c>
      <c r="J1731" s="4">
        <v>0</v>
      </c>
      <c r="K1731" s="4">
        <v>0</v>
      </c>
      <c r="L1731" s="4">
        <v>0</v>
      </c>
      <c r="M1731" s="4">
        <v>7500</v>
      </c>
    </row>
    <row r="1732" spans="1:13" x14ac:dyDescent="0.25">
      <c r="A1732" s="2">
        <v>7</v>
      </c>
      <c r="B1732" s="2">
        <v>91200</v>
      </c>
      <c r="C1732" s="2">
        <v>4800157</v>
      </c>
      <c r="D1732" s="2" t="str">
        <f t="shared" si="27"/>
        <v>7912004800157</v>
      </c>
      <c r="E1732" s="2" t="s">
        <v>393</v>
      </c>
      <c r="F1732" s="4">
        <v>1500</v>
      </c>
      <c r="G1732" s="4">
        <v>0</v>
      </c>
      <c r="H1732" s="4">
        <v>1500</v>
      </c>
      <c r="I1732" s="4">
        <v>0</v>
      </c>
      <c r="J1732" s="4">
        <v>0</v>
      </c>
      <c r="K1732" s="4">
        <v>0</v>
      </c>
      <c r="L1732" s="4">
        <v>0</v>
      </c>
      <c r="M1732" s="4">
        <v>1500</v>
      </c>
    </row>
    <row r="1733" spans="1:13" x14ac:dyDescent="0.25">
      <c r="A1733" s="2">
        <v>7</v>
      </c>
      <c r="B1733" s="2">
        <v>91200</v>
      </c>
      <c r="C1733" s="2">
        <v>7800026</v>
      </c>
      <c r="D1733" s="2" t="str">
        <f t="shared" si="27"/>
        <v>7912007800026</v>
      </c>
      <c r="E1733" s="2" t="s">
        <v>390</v>
      </c>
      <c r="F1733" s="4">
        <v>0</v>
      </c>
      <c r="G1733" s="4">
        <v>4000</v>
      </c>
      <c r="H1733" s="4">
        <v>4000</v>
      </c>
      <c r="I1733" s="4">
        <v>4000</v>
      </c>
      <c r="J1733" s="4">
        <v>4000</v>
      </c>
      <c r="K1733" s="4">
        <v>4000</v>
      </c>
      <c r="L1733" s="4">
        <v>0</v>
      </c>
      <c r="M1733" s="4">
        <v>0</v>
      </c>
    </row>
    <row r="1734" spans="1:13" x14ac:dyDescent="0.25">
      <c r="A1734" s="2">
        <v>7</v>
      </c>
      <c r="B1734" s="2">
        <v>91200</v>
      </c>
      <c r="C1734" s="2">
        <v>7800028</v>
      </c>
      <c r="D1734" s="2" t="str">
        <f t="shared" si="27"/>
        <v>7912007800028</v>
      </c>
      <c r="E1734" s="2" t="s">
        <v>394</v>
      </c>
      <c r="F1734" s="4">
        <v>0</v>
      </c>
      <c r="G1734" s="4">
        <v>1600</v>
      </c>
      <c r="H1734" s="4">
        <v>1600</v>
      </c>
      <c r="I1734" s="4">
        <v>1600</v>
      </c>
      <c r="J1734" s="4">
        <v>0</v>
      </c>
      <c r="K1734" s="4">
        <v>0</v>
      </c>
      <c r="L1734" s="4">
        <v>0</v>
      </c>
      <c r="M1734" s="4">
        <v>1600</v>
      </c>
    </row>
    <row r="1735" spans="1:13" x14ac:dyDescent="0.25">
      <c r="A1735" s="2">
        <v>8</v>
      </c>
      <c r="B1735" s="2">
        <v>31100</v>
      </c>
      <c r="C1735" s="2">
        <v>2200001</v>
      </c>
      <c r="D1735" s="2" t="str">
        <f t="shared" si="27"/>
        <v>8311002200001</v>
      </c>
      <c r="E1735" s="2" t="s">
        <v>323</v>
      </c>
      <c r="F1735" s="4">
        <v>0</v>
      </c>
      <c r="G1735" s="4">
        <v>0</v>
      </c>
      <c r="H1735" s="4">
        <v>0</v>
      </c>
      <c r="I1735" s="4">
        <v>255.55</v>
      </c>
      <c r="J1735" s="4">
        <v>255.55</v>
      </c>
      <c r="K1735" s="4">
        <v>255.55</v>
      </c>
      <c r="L1735" s="4">
        <v>0</v>
      </c>
      <c r="M1735" s="4">
        <v>-255.55</v>
      </c>
    </row>
    <row r="1736" spans="1:13" x14ac:dyDescent="0.25">
      <c r="A1736" s="2">
        <v>8</v>
      </c>
      <c r="B1736" s="2">
        <v>31100</v>
      </c>
      <c r="C1736" s="2">
        <v>2211001</v>
      </c>
      <c r="D1736" s="2" t="str">
        <f t="shared" si="27"/>
        <v>8311002211001</v>
      </c>
      <c r="E1736" s="2" t="s">
        <v>76</v>
      </c>
      <c r="F1736" s="4">
        <v>0</v>
      </c>
      <c r="G1736" s="4">
        <v>0</v>
      </c>
      <c r="H1736" s="4">
        <v>0</v>
      </c>
      <c r="I1736" s="4">
        <v>93.12</v>
      </c>
      <c r="J1736" s="4">
        <v>93.12</v>
      </c>
      <c r="K1736" s="4">
        <v>93.12</v>
      </c>
      <c r="L1736" s="4">
        <v>0</v>
      </c>
      <c r="M1736" s="4">
        <v>-93.12</v>
      </c>
    </row>
    <row r="1737" spans="1:13" x14ac:dyDescent="0.25">
      <c r="A1737" s="2">
        <v>8</v>
      </c>
      <c r="B1737" s="2">
        <v>31100</v>
      </c>
      <c r="C1737" s="2">
        <v>2240001</v>
      </c>
      <c r="D1737" s="2" t="str">
        <f t="shared" si="27"/>
        <v>8311002240001</v>
      </c>
      <c r="E1737" s="2" t="s">
        <v>96</v>
      </c>
      <c r="F1737" s="4">
        <v>150</v>
      </c>
      <c r="G1737" s="4">
        <v>0</v>
      </c>
      <c r="H1737" s="4">
        <v>150</v>
      </c>
      <c r="I1737" s="4">
        <v>0</v>
      </c>
      <c r="J1737" s="4">
        <v>0</v>
      </c>
      <c r="K1737" s="4">
        <v>0</v>
      </c>
      <c r="L1737" s="4">
        <v>0</v>
      </c>
      <c r="M1737" s="4">
        <v>150</v>
      </c>
    </row>
    <row r="1738" spans="1:13" x14ac:dyDescent="0.25">
      <c r="A1738" s="2">
        <v>8</v>
      </c>
      <c r="B1738" s="2">
        <v>31100</v>
      </c>
      <c r="C1738" s="2">
        <v>2260201</v>
      </c>
      <c r="D1738" s="2" t="str">
        <f t="shared" si="27"/>
        <v>8311002260201</v>
      </c>
      <c r="E1738" s="2" t="s">
        <v>62</v>
      </c>
      <c r="F1738" s="4">
        <v>500</v>
      </c>
      <c r="G1738" s="4">
        <v>0</v>
      </c>
      <c r="H1738" s="4">
        <v>500</v>
      </c>
      <c r="I1738" s="4">
        <v>290.39999999999998</v>
      </c>
      <c r="J1738" s="4">
        <v>290.39999999999998</v>
      </c>
      <c r="K1738" s="4">
        <v>290.39999999999998</v>
      </c>
      <c r="L1738" s="4">
        <v>0</v>
      </c>
      <c r="M1738" s="4">
        <v>209.6</v>
      </c>
    </row>
    <row r="1739" spans="1:13" x14ac:dyDescent="0.25">
      <c r="A1739" s="2">
        <v>8</v>
      </c>
      <c r="B1739" s="2">
        <v>31100</v>
      </c>
      <c r="C1739" s="2">
        <v>2269900</v>
      </c>
      <c r="D1739" s="2" t="str">
        <f t="shared" si="27"/>
        <v>8311002269900</v>
      </c>
      <c r="E1739" s="2" t="s">
        <v>65</v>
      </c>
      <c r="F1739" s="4">
        <v>1000</v>
      </c>
      <c r="G1739" s="4">
        <v>0</v>
      </c>
      <c r="H1739" s="4">
        <v>1000</v>
      </c>
      <c r="I1739" s="4">
        <v>858.82</v>
      </c>
      <c r="J1739" s="4">
        <v>858.82</v>
      </c>
      <c r="K1739" s="4">
        <v>858.82</v>
      </c>
      <c r="L1739" s="4">
        <v>0</v>
      </c>
      <c r="M1739" s="4">
        <v>141.18</v>
      </c>
    </row>
    <row r="1740" spans="1:13" x14ac:dyDescent="0.25">
      <c r="A1740" s="2">
        <v>8</v>
      </c>
      <c r="B1740" s="2">
        <v>31100</v>
      </c>
      <c r="C1740" s="2">
        <v>2269914</v>
      </c>
      <c r="D1740" s="2" t="str">
        <f t="shared" si="27"/>
        <v>8311002269914</v>
      </c>
      <c r="E1740" s="2" t="s">
        <v>395</v>
      </c>
      <c r="F1740" s="4">
        <v>25600</v>
      </c>
      <c r="G1740" s="4">
        <v>331</v>
      </c>
      <c r="H1740" s="4">
        <v>25931</v>
      </c>
      <c r="I1740" s="4">
        <v>9968.2199999999993</v>
      </c>
      <c r="J1740" s="4">
        <v>9968.2199999999993</v>
      </c>
      <c r="K1740" s="4">
        <v>9968.2199999999993</v>
      </c>
      <c r="L1740" s="4">
        <v>0</v>
      </c>
      <c r="M1740" s="4">
        <v>15962.78</v>
      </c>
    </row>
    <row r="1741" spans="1:13" x14ac:dyDescent="0.25">
      <c r="A1741" s="2">
        <v>8</v>
      </c>
      <c r="B1741" s="2">
        <v>31100</v>
      </c>
      <c r="C1741" s="2">
        <v>2279900</v>
      </c>
      <c r="D1741" s="2" t="str">
        <f t="shared" si="27"/>
        <v>8311002279900</v>
      </c>
      <c r="E1741" s="2" t="s">
        <v>68</v>
      </c>
      <c r="F1741" s="4">
        <v>5000</v>
      </c>
      <c r="G1741" s="4">
        <v>0</v>
      </c>
      <c r="H1741" s="4">
        <v>5000</v>
      </c>
      <c r="I1741" s="4">
        <v>1175.6199999999999</v>
      </c>
      <c r="J1741" s="4">
        <v>1175.6199999999999</v>
      </c>
      <c r="K1741" s="4">
        <v>1175.6199999999999</v>
      </c>
      <c r="L1741" s="4">
        <v>0</v>
      </c>
      <c r="M1741" s="4">
        <v>3824.38</v>
      </c>
    </row>
    <row r="1742" spans="1:13" x14ac:dyDescent="0.25">
      <c r="A1742" s="2">
        <v>8</v>
      </c>
      <c r="B1742" s="2">
        <v>31100</v>
      </c>
      <c r="C1742" s="2">
        <v>2279956</v>
      </c>
      <c r="D1742" s="2" t="str">
        <f t="shared" si="27"/>
        <v>8311002279956</v>
      </c>
      <c r="E1742" s="2" t="s">
        <v>287</v>
      </c>
      <c r="F1742" s="4">
        <v>1000</v>
      </c>
      <c r="G1742" s="4">
        <v>0</v>
      </c>
      <c r="H1742" s="4">
        <v>1000</v>
      </c>
      <c r="I1742" s="4">
        <v>1200</v>
      </c>
      <c r="J1742" s="4">
        <v>1200</v>
      </c>
      <c r="K1742" s="4">
        <v>1200</v>
      </c>
      <c r="L1742" s="4">
        <v>0</v>
      </c>
      <c r="M1742" s="4">
        <v>-200</v>
      </c>
    </row>
    <row r="1743" spans="1:13" x14ac:dyDescent="0.25">
      <c r="A1743" s="2">
        <v>8</v>
      </c>
      <c r="B1743" s="2">
        <v>31100</v>
      </c>
      <c r="C1743" s="2">
        <v>2279960</v>
      </c>
      <c r="D1743" s="2" t="str">
        <f t="shared" si="27"/>
        <v>8311002279960</v>
      </c>
      <c r="E1743" s="2" t="s">
        <v>396</v>
      </c>
      <c r="F1743" s="4">
        <v>1800</v>
      </c>
      <c r="G1743" s="4">
        <v>0</v>
      </c>
      <c r="H1743" s="4">
        <v>1800</v>
      </c>
      <c r="I1743" s="4">
        <v>3280.31</v>
      </c>
      <c r="J1743" s="4">
        <v>1108.3599999999999</v>
      </c>
      <c r="K1743" s="4">
        <v>1108.3599999999999</v>
      </c>
      <c r="L1743" s="4">
        <v>0</v>
      </c>
      <c r="M1743" s="4">
        <v>691.64</v>
      </c>
    </row>
    <row r="1744" spans="1:13" x14ac:dyDescent="0.25">
      <c r="A1744" s="2">
        <v>8</v>
      </c>
      <c r="B1744" s="2">
        <v>31100</v>
      </c>
      <c r="C1744" s="2">
        <v>2302000</v>
      </c>
      <c r="D1744" s="2" t="str">
        <f t="shared" si="27"/>
        <v>8311002302000</v>
      </c>
      <c r="E1744" s="2" t="s">
        <v>72</v>
      </c>
      <c r="F1744" s="4">
        <v>50</v>
      </c>
      <c r="G1744" s="4">
        <v>0</v>
      </c>
      <c r="H1744" s="4">
        <v>50</v>
      </c>
      <c r="I1744" s="4">
        <v>0</v>
      </c>
      <c r="J1744" s="4">
        <v>0</v>
      </c>
      <c r="K1744" s="4">
        <v>0</v>
      </c>
      <c r="L1744" s="4">
        <v>0</v>
      </c>
      <c r="M1744" s="4">
        <v>50</v>
      </c>
    </row>
    <row r="1745" spans="1:13" x14ac:dyDescent="0.25">
      <c r="A1745" s="2">
        <v>8</v>
      </c>
      <c r="B1745" s="2">
        <v>31100</v>
      </c>
      <c r="C1745" s="2">
        <v>2312000</v>
      </c>
      <c r="D1745" s="2" t="str">
        <f t="shared" si="27"/>
        <v>8311002312000</v>
      </c>
      <c r="E1745" s="2" t="s">
        <v>73</v>
      </c>
      <c r="F1745" s="4">
        <v>50</v>
      </c>
      <c r="G1745" s="4">
        <v>0</v>
      </c>
      <c r="H1745" s="4">
        <v>50</v>
      </c>
      <c r="I1745" s="4">
        <v>60.6</v>
      </c>
      <c r="J1745" s="4">
        <v>60.6</v>
      </c>
      <c r="K1745" s="4">
        <v>60.6</v>
      </c>
      <c r="L1745" s="4">
        <v>0</v>
      </c>
      <c r="M1745" s="4">
        <v>-10.6</v>
      </c>
    </row>
    <row r="1746" spans="1:13" x14ac:dyDescent="0.25">
      <c r="A1746" s="2">
        <v>8</v>
      </c>
      <c r="B1746" s="2">
        <v>31100</v>
      </c>
      <c r="C1746" s="2">
        <v>4800011</v>
      </c>
      <c r="D1746" s="2" t="str">
        <f t="shared" si="27"/>
        <v>8311004800011</v>
      </c>
      <c r="E1746" s="2" t="s">
        <v>397</v>
      </c>
      <c r="F1746" s="4">
        <v>500</v>
      </c>
      <c r="G1746" s="4">
        <v>0</v>
      </c>
      <c r="H1746" s="4">
        <v>500</v>
      </c>
      <c r="I1746" s="4">
        <v>500</v>
      </c>
      <c r="J1746" s="4">
        <v>498.42</v>
      </c>
      <c r="K1746" s="4">
        <v>498.42</v>
      </c>
      <c r="L1746" s="4">
        <v>0</v>
      </c>
      <c r="M1746" s="4">
        <v>1.58</v>
      </c>
    </row>
    <row r="1747" spans="1:13" x14ac:dyDescent="0.25">
      <c r="A1747" s="2">
        <v>8</v>
      </c>
      <c r="B1747" s="2">
        <v>31100</v>
      </c>
      <c r="C1747" s="2">
        <v>4800027</v>
      </c>
      <c r="D1747" s="2" t="str">
        <f t="shared" si="27"/>
        <v>8311004800027</v>
      </c>
      <c r="E1747" s="2" t="s">
        <v>398</v>
      </c>
      <c r="F1747" s="4">
        <v>700</v>
      </c>
      <c r="G1747" s="4">
        <v>700</v>
      </c>
      <c r="H1747" s="4">
        <v>1400</v>
      </c>
      <c r="I1747" s="4">
        <v>1400</v>
      </c>
      <c r="J1747" s="4">
        <v>700</v>
      </c>
      <c r="K1747" s="4">
        <v>700</v>
      </c>
      <c r="L1747" s="4">
        <v>0</v>
      </c>
      <c r="M1747" s="4">
        <v>700</v>
      </c>
    </row>
    <row r="1748" spans="1:13" x14ac:dyDescent="0.25">
      <c r="A1748" s="2">
        <v>8</v>
      </c>
      <c r="B1748" s="2">
        <v>31100</v>
      </c>
      <c r="C1748" s="2">
        <v>4800030</v>
      </c>
      <c r="D1748" s="2" t="str">
        <f t="shared" si="27"/>
        <v>8311004800030</v>
      </c>
      <c r="E1748" s="2" t="s">
        <v>399</v>
      </c>
      <c r="F1748" s="4">
        <v>700</v>
      </c>
      <c r="G1748" s="4">
        <v>700</v>
      </c>
      <c r="H1748" s="4">
        <v>1400</v>
      </c>
      <c r="I1748" s="4">
        <v>700</v>
      </c>
      <c r="J1748" s="4">
        <v>0</v>
      </c>
      <c r="K1748" s="4">
        <v>0</v>
      </c>
      <c r="L1748" s="4">
        <v>0</v>
      </c>
      <c r="M1748" s="4">
        <v>1400</v>
      </c>
    </row>
    <row r="1749" spans="1:13" x14ac:dyDescent="0.25">
      <c r="A1749" s="2">
        <v>8</v>
      </c>
      <c r="B1749" s="2">
        <v>31100</v>
      </c>
      <c r="C1749" s="2">
        <v>4800077</v>
      </c>
      <c r="D1749" s="2" t="str">
        <f t="shared" si="27"/>
        <v>8311004800077</v>
      </c>
      <c r="E1749" s="2" t="s">
        <v>400</v>
      </c>
      <c r="F1749" s="4">
        <v>1800</v>
      </c>
      <c r="G1749" s="4">
        <v>1800</v>
      </c>
      <c r="H1749" s="4">
        <v>3600</v>
      </c>
      <c r="I1749" s="4">
        <v>3600</v>
      </c>
      <c r="J1749" s="4">
        <v>1800</v>
      </c>
      <c r="K1749" s="4">
        <v>1800</v>
      </c>
      <c r="L1749" s="4">
        <v>0</v>
      </c>
      <c r="M1749" s="4">
        <v>1800</v>
      </c>
    </row>
    <row r="1750" spans="1:13" x14ac:dyDescent="0.25">
      <c r="A1750" s="2">
        <v>8</v>
      </c>
      <c r="B1750" s="2">
        <v>31100</v>
      </c>
      <c r="C1750" s="2">
        <v>4800088</v>
      </c>
      <c r="D1750" s="2" t="str">
        <f t="shared" si="27"/>
        <v>8311004800088</v>
      </c>
      <c r="E1750" s="2" t="s">
        <v>401</v>
      </c>
      <c r="F1750" s="4">
        <v>2700</v>
      </c>
      <c r="G1750" s="4">
        <v>0</v>
      </c>
      <c r="H1750" s="4">
        <v>2700</v>
      </c>
      <c r="I1750" s="4">
        <v>2700</v>
      </c>
      <c r="J1750" s="4">
        <v>2700</v>
      </c>
      <c r="K1750" s="4">
        <v>2700</v>
      </c>
      <c r="L1750" s="4">
        <v>0</v>
      </c>
      <c r="M1750" s="4">
        <v>0</v>
      </c>
    </row>
    <row r="1751" spans="1:13" x14ac:dyDescent="0.25">
      <c r="A1751" s="2">
        <v>8</v>
      </c>
      <c r="B1751" s="2">
        <v>32702</v>
      </c>
      <c r="C1751" s="2">
        <v>2020001</v>
      </c>
      <c r="D1751" s="2" t="str">
        <f t="shared" si="27"/>
        <v>8327022020001</v>
      </c>
      <c r="E1751" s="2" t="s">
        <v>195</v>
      </c>
      <c r="F1751" s="4">
        <v>10890</v>
      </c>
      <c r="G1751" s="4">
        <v>0</v>
      </c>
      <c r="H1751" s="4">
        <v>10890</v>
      </c>
      <c r="I1751" s="4">
        <v>10890</v>
      </c>
      <c r="J1751" s="4">
        <v>10890</v>
      </c>
      <c r="K1751" s="4">
        <v>10890</v>
      </c>
      <c r="L1751" s="4">
        <v>0</v>
      </c>
      <c r="M1751" s="4">
        <v>0</v>
      </c>
    </row>
    <row r="1752" spans="1:13" x14ac:dyDescent="0.25">
      <c r="A1752" s="2">
        <v>8</v>
      </c>
      <c r="B1752" s="2">
        <v>32702</v>
      </c>
      <c r="C1752" s="2">
        <v>2200001</v>
      </c>
      <c r="D1752" s="2" t="str">
        <f t="shared" si="27"/>
        <v>8327022200001</v>
      </c>
      <c r="E1752" s="2" t="s">
        <v>37</v>
      </c>
      <c r="F1752" s="4">
        <v>400</v>
      </c>
      <c r="G1752" s="4">
        <v>0</v>
      </c>
      <c r="H1752" s="4">
        <v>400</v>
      </c>
      <c r="I1752" s="4">
        <v>224.57</v>
      </c>
      <c r="J1752" s="4">
        <v>83.35</v>
      </c>
      <c r="K1752" s="4">
        <v>83.35</v>
      </c>
      <c r="L1752" s="4">
        <v>0</v>
      </c>
      <c r="M1752" s="4">
        <v>316.64999999999998</v>
      </c>
    </row>
    <row r="1753" spans="1:13" x14ac:dyDescent="0.25">
      <c r="A1753" s="2">
        <v>8</v>
      </c>
      <c r="B1753" s="2">
        <v>32702</v>
      </c>
      <c r="C1753" s="2">
        <v>2210501</v>
      </c>
      <c r="D1753" s="2" t="str">
        <f t="shared" si="27"/>
        <v>8327022210501</v>
      </c>
      <c r="E1753" s="2" t="s">
        <v>108</v>
      </c>
      <c r="F1753" s="4">
        <v>100</v>
      </c>
      <c r="G1753" s="4">
        <v>0</v>
      </c>
      <c r="H1753" s="4">
        <v>100</v>
      </c>
      <c r="I1753" s="4">
        <v>75.510000000000005</v>
      </c>
      <c r="J1753" s="4">
        <v>75.510000000000005</v>
      </c>
      <c r="K1753" s="4">
        <v>75.510000000000005</v>
      </c>
      <c r="L1753" s="4">
        <v>0</v>
      </c>
      <c r="M1753" s="4">
        <v>24.49</v>
      </c>
    </row>
    <row r="1754" spans="1:13" x14ac:dyDescent="0.25">
      <c r="A1754" s="2">
        <v>8</v>
      </c>
      <c r="B1754" s="2">
        <v>32702</v>
      </c>
      <c r="C1754" s="2">
        <v>2211001</v>
      </c>
      <c r="D1754" s="2" t="str">
        <f t="shared" si="27"/>
        <v>8327022211001</v>
      </c>
      <c r="E1754" s="2" t="s">
        <v>76</v>
      </c>
      <c r="F1754" s="4">
        <v>102.43</v>
      </c>
      <c r="G1754" s="4">
        <v>0</v>
      </c>
      <c r="H1754" s="4">
        <v>102.43</v>
      </c>
      <c r="I1754" s="4">
        <v>0</v>
      </c>
      <c r="J1754" s="4">
        <v>0</v>
      </c>
      <c r="K1754" s="4">
        <v>0</v>
      </c>
      <c r="L1754" s="4">
        <v>0</v>
      </c>
      <c r="M1754" s="4">
        <v>102.43</v>
      </c>
    </row>
    <row r="1755" spans="1:13" x14ac:dyDescent="0.25">
      <c r="A1755" s="2">
        <v>8</v>
      </c>
      <c r="B1755" s="2">
        <v>32702</v>
      </c>
      <c r="C1755" s="2">
        <v>2219905</v>
      </c>
      <c r="D1755" s="2" t="str">
        <f t="shared" si="27"/>
        <v>8327022219905</v>
      </c>
      <c r="E1755" s="2" t="s">
        <v>77</v>
      </c>
      <c r="F1755" s="4">
        <v>300</v>
      </c>
      <c r="G1755" s="4">
        <v>0</v>
      </c>
      <c r="H1755" s="4">
        <v>300</v>
      </c>
      <c r="I1755" s="4">
        <v>0</v>
      </c>
      <c r="J1755" s="4">
        <v>0</v>
      </c>
      <c r="K1755" s="4">
        <v>0</v>
      </c>
      <c r="L1755" s="4">
        <v>0</v>
      </c>
      <c r="M1755" s="4">
        <v>300</v>
      </c>
    </row>
    <row r="1756" spans="1:13" x14ac:dyDescent="0.25">
      <c r="A1756" s="2">
        <v>8</v>
      </c>
      <c r="B1756" s="2">
        <v>32702</v>
      </c>
      <c r="C1756" s="2">
        <v>2240001</v>
      </c>
      <c r="D1756" s="2" t="str">
        <f t="shared" si="27"/>
        <v>8327022240001</v>
      </c>
      <c r="E1756" s="2" t="s">
        <v>96</v>
      </c>
      <c r="F1756" s="4">
        <v>350</v>
      </c>
      <c r="G1756" s="4">
        <v>0</v>
      </c>
      <c r="H1756" s="4">
        <v>350</v>
      </c>
      <c r="I1756" s="4">
        <v>0</v>
      </c>
      <c r="J1756" s="4">
        <v>0</v>
      </c>
      <c r="K1756" s="4">
        <v>0</v>
      </c>
      <c r="L1756" s="4">
        <v>0</v>
      </c>
      <c r="M1756" s="4">
        <v>350</v>
      </c>
    </row>
    <row r="1757" spans="1:13" x14ac:dyDescent="0.25">
      <c r="A1757" s="2">
        <v>8</v>
      </c>
      <c r="B1757" s="2">
        <v>32702</v>
      </c>
      <c r="C1757" s="2">
        <v>2260201</v>
      </c>
      <c r="D1757" s="2" t="str">
        <f t="shared" si="27"/>
        <v>8327022260201</v>
      </c>
      <c r="E1757" s="2" t="s">
        <v>62</v>
      </c>
      <c r="F1757" s="4">
        <v>250</v>
      </c>
      <c r="G1757" s="4">
        <v>0</v>
      </c>
      <c r="H1757" s="4">
        <v>250</v>
      </c>
      <c r="I1757" s="4">
        <v>1093.6099999999999</v>
      </c>
      <c r="J1757" s="4">
        <v>1093.6099999999999</v>
      </c>
      <c r="K1757" s="4">
        <v>1093.6099999999999</v>
      </c>
      <c r="L1757" s="4">
        <v>0</v>
      </c>
      <c r="M1757" s="4">
        <v>-843.61</v>
      </c>
    </row>
    <row r="1758" spans="1:13" x14ac:dyDescent="0.25">
      <c r="A1758" s="2">
        <v>8</v>
      </c>
      <c r="B1758" s="2">
        <v>32702</v>
      </c>
      <c r="C1758" s="2">
        <v>2269900</v>
      </c>
      <c r="D1758" s="2" t="str">
        <f t="shared" si="27"/>
        <v>8327022269900</v>
      </c>
      <c r="E1758" s="2" t="s">
        <v>65</v>
      </c>
      <c r="F1758" s="4">
        <v>600</v>
      </c>
      <c r="G1758" s="4">
        <v>0</v>
      </c>
      <c r="H1758" s="4">
        <v>600</v>
      </c>
      <c r="I1758" s="4">
        <v>4541.96</v>
      </c>
      <c r="J1758" s="4">
        <v>4541.96</v>
      </c>
      <c r="K1758" s="4">
        <v>4541.96</v>
      </c>
      <c r="L1758" s="4">
        <v>0</v>
      </c>
      <c r="M1758" s="4">
        <v>-3941.96</v>
      </c>
    </row>
    <row r="1759" spans="1:13" x14ac:dyDescent="0.25">
      <c r="A1759" s="2">
        <v>8</v>
      </c>
      <c r="B1759" s="2">
        <v>32702</v>
      </c>
      <c r="C1759" s="2">
        <v>2269909</v>
      </c>
      <c r="D1759" s="2" t="str">
        <f t="shared" si="27"/>
        <v>8327022269909</v>
      </c>
      <c r="E1759" s="2" t="s">
        <v>402</v>
      </c>
      <c r="F1759" s="4">
        <v>16000</v>
      </c>
      <c r="G1759" s="4">
        <v>0</v>
      </c>
      <c r="H1759" s="4">
        <v>16000</v>
      </c>
      <c r="I1759" s="4">
        <v>17151.11</v>
      </c>
      <c r="J1759" s="4">
        <v>17151.11</v>
      </c>
      <c r="K1759" s="4">
        <v>17151.11</v>
      </c>
      <c r="L1759" s="4">
        <v>0</v>
      </c>
      <c r="M1759" s="4">
        <v>-1151.1099999999999</v>
      </c>
    </row>
    <row r="1760" spans="1:13" x14ac:dyDescent="0.25">
      <c r="A1760" s="2">
        <v>8</v>
      </c>
      <c r="B1760" s="2">
        <v>32702</v>
      </c>
      <c r="C1760" s="2">
        <v>2269917</v>
      </c>
      <c r="D1760" s="2" t="str">
        <f t="shared" si="27"/>
        <v>8327022269917</v>
      </c>
      <c r="E1760" s="2" t="s">
        <v>403</v>
      </c>
      <c r="F1760" s="4">
        <v>6000</v>
      </c>
      <c r="G1760" s="4">
        <v>0</v>
      </c>
      <c r="H1760" s="4">
        <v>6000</v>
      </c>
      <c r="I1760" s="4">
        <v>8791.3700000000008</v>
      </c>
      <c r="J1760" s="4">
        <v>8791.3700000000008</v>
      </c>
      <c r="K1760" s="4">
        <v>8791.3700000000008</v>
      </c>
      <c r="L1760" s="4">
        <v>0</v>
      </c>
      <c r="M1760" s="4">
        <v>-2791.37</v>
      </c>
    </row>
    <row r="1761" spans="1:13" x14ac:dyDescent="0.25">
      <c r="A1761" s="2">
        <v>8</v>
      </c>
      <c r="B1761" s="2">
        <v>32702</v>
      </c>
      <c r="C1761" s="2">
        <v>2269920</v>
      </c>
      <c r="D1761" s="2" t="str">
        <f t="shared" si="27"/>
        <v>8327022269920</v>
      </c>
      <c r="E1761" s="2" t="s">
        <v>404</v>
      </c>
      <c r="F1761" s="4">
        <v>2500</v>
      </c>
      <c r="G1761" s="4">
        <v>0</v>
      </c>
      <c r="H1761" s="4">
        <v>2500</v>
      </c>
      <c r="I1761" s="4">
        <v>0</v>
      </c>
      <c r="J1761" s="4">
        <v>0</v>
      </c>
      <c r="K1761" s="4">
        <v>0</v>
      </c>
      <c r="L1761" s="4">
        <v>0</v>
      </c>
      <c r="M1761" s="4">
        <v>2500</v>
      </c>
    </row>
    <row r="1762" spans="1:13" x14ac:dyDescent="0.25">
      <c r="A1762" s="2">
        <v>8</v>
      </c>
      <c r="B1762" s="2">
        <v>32702</v>
      </c>
      <c r="C1762" s="2">
        <v>2269927</v>
      </c>
      <c r="D1762" s="2" t="str">
        <f t="shared" si="27"/>
        <v>8327022269927</v>
      </c>
      <c r="E1762" s="2" t="s">
        <v>405</v>
      </c>
      <c r="F1762" s="4">
        <v>2000</v>
      </c>
      <c r="G1762" s="4">
        <v>0</v>
      </c>
      <c r="H1762" s="4">
        <v>2000</v>
      </c>
      <c r="I1762" s="4">
        <v>0</v>
      </c>
      <c r="J1762" s="4">
        <v>0</v>
      </c>
      <c r="K1762" s="4">
        <v>0</v>
      </c>
      <c r="L1762" s="4">
        <v>0</v>
      </c>
      <c r="M1762" s="4">
        <v>2000</v>
      </c>
    </row>
    <row r="1763" spans="1:13" x14ac:dyDescent="0.25">
      <c r="A1763" s="2">
        <v>8</v>
      </c>
      <c r="B1763" s="2">
        <v>32702</v>
      </c>
      <c r="C1763" s="2">
        <v>2269942</v>
      </c>
      <c r="D1763" s="2" t="str">
        <f t="shared" si="27"/>
        <v>8327022269942</v>
      </c>
      <c r="E1763" s="2" t="s">
        <v>406</v>
      </c>
      <c r="F1763" s="4">
        <v>0</v>
      </c>
      <c r="G1763" s="4">
        <v>20000</v>
      </c>
      <c r="H1763" s="4">
        <v>20000</v>
      </c>
      <c r="I1763" s="4">
        <v>20000</v>
      </c>
      <c r="J1763" s="4">
        <v>20000</v>
      </c>
      <c r="K1763" s="4">
        <v>20000</v>
      </c>
      <c r="L1763" s="4">
        <v>0</v>
      </c>
      <c r="M1763" s="4">
        <v>0</v>
      </c>
    </row>
    <row r="1764" spans="1:13" x14ac:dyDescent="0.25">
      <c r="A1764" s="2">
        <v>8</v>
      </c>
      <c r="B1764" s="2">
        <v>32702</v>
      </c>
      <c r="C1764" s="2">
        <v>2279927</v>
      </c>
      <c r="D1764" s="2" t="str">
        <f t="shared" si="27"/>
        <v>8327022279927</v>
      </c>
      <c r="E1764" s="2" t="s">
        <v>293</v>
      </c>
      <c r="F1764" s="4">
        <v>6000</v>
      </c>
      <c r="G1764" s="4">
        <v>0</v>
      </c>
      <c r="H1764" s="4">
        <v>6000</v>
      </c>
      <c r="I1764" s="4">
        <v>1321.11</v>
      </c>
      <c r="J1764" s="4">
        <v>1321.11</v>
      </c>
      <c r="K1764" s="4">
        <v>1321.11</v>
      </c>
      <c r="L1764" s="4">
        <v>0</v>
      </c>
      <c r="M1764" s="4">
        <v>4678.8900000000003</v>
      </c>
    </row>
    <row r="1765" spans="1:13" x14ac:dyDescent="0.25">
      <c r="A1765" s="2">
        <v>8</v>
      </c>
      <c r="B1765" s="2">
        <v>32702</v>
      </c>
      <c r="C1765" s="2">
        <v>2279957</v>
      </c>
      <c r="D1765" s="2" t="str">
        <f t="shared" si="27"/>
        <v>8327022279957</v>
      </c>
      <c r="E1765" s="2" t="s">
        <v>407</v>
      </c>
      <c r="F1765" s="4">
        <v>15241.28</v>
      </c>
      <c r="G1765" s="4">
        <v>4911.8500000000004</v>
      </c>
      <c r="H1765" s="4">
        <v>20153.13</v>
      </c>
      <c r="I1765" s="4">
        <v>20903.439999999999</v>
      </c>
      <c r="J1765" s="4">
        <v>20685.14</v>
      </c>
      <c r="K1765" s="4">
        <v>20685.14</v>
      </c>
      <c r="L1765" s="4">
        <v>0</v>
      </c>
      <c r="M1765" s="4">
        <v>-532.01</v>
      </c>
    </row>
    <row r="1766" spans="1:13" x14ac:dyDescent="0.25">
      <c r="A1766" s="2">
        <v>8</v>
      </c>
      <c r="B1766" s="2">
        <v>32702</v>
      </c>
      <c r="C1766" s="2">
        <v>2279967</v>
      </c>
      <c r="D1766" s="2" t="str">
        <f t="shared" si="27"/>
        <v>8327022279967</v>
      </c>
      <c r="E1766" s="2" t="s">
        <v>408</v>
      </c>
      <c r="F1766" s="4">
        <v>3309.6</v>
      </c>
      <c r="G1766" s="4">
        <v>0</v>
      </c>
      <c r="H1766" s="4">
        <v>3309.6</v>
      </c>
      <c r="I1766" s="4">
        <v>6630</v>
      </c>
      <c r="J1766" s="4">
        <v>6630</v>
      </c>
      <c r="K1766" s="4">
        <v>6630</v>
      </c>
      <c r="L1766" s="4">
        <v>0</v>
      </c>
      <c r="M1766" s="4">
        <v>-3320.4</v>
      </c>
    </row>
    <row r="1767" spans="1:13" x14ac:dyDescent="0.25">
      <c r="A1767" s="2">
        <v>8</v>
      </c>
      <c r="B1767" s="2">
        <v>32702</v>
      </c>
      <c r="C1767" s="2">
        <v>2302000</v>
      </c>
      <c r="D1767" s="2" t="str">
        <f t="shared" si="27"/>
        <v>8327022302000</v>
      </c>
      <c r="E1767" s="2" t="s">
        <v>72</v>
      </c>
      <c r="F1767" s="4">
        <v>50</v>
      </c>
      <c r="G1767" s="4">
        <v>0</v>
      </c>
      <c r="H1767" s="4">
        <v>50</v>
      </c>
      <c r="I1767" s="4">
        <v>1.35</v>
      </c>
      <c r="J1767" s="4">
        <v>1.35</v>
      </c>
      <c r="K1767" s="4">
        <v>1.35</v>
      </c>
      <c r="L1767" s="4">
        <v>0</v>
      </c>
      <c r="M1767" s="4">
        <v>48.65</v>
      </c>
    </row>
    <row r="1768" spans="1:13" x14ac:dyDescent="0.25">
      <c r="A1768" s="2">
        <v>8</v>
      </c>
      <c r="B1768" s="2">
        <v>32702</v>
      </c>
      <c r="C1768" s="2">
        <v>2312000</v>
      </c>
      <c r="D1768" s="2" t="str">
        <f t="shared" si="27"/>
        <v>8327022312000</v>
      </c>
      <c r="E1768" s="2" t="s">
        <v>73</v>
      </c>
      <c r="F1768" s="4">
        <v>50</v>
      </c>
      <c r="G1768" s="4">
        <v>0</v>
      </c>
      <c r="H1768" s="4">
        <v>50</v>
      </c>
      <c r="I1768" s="4">
        <v>124.5</v>
      </c>
      <c r="J1768" s="4">
        <v>124.5</v>
      </c>
      <c r="K1768" s="4">
        <v>124.5</v>
      </c>
      <c r="L1768" s="4">
        <v>0</v>
      </c>
      <c r="M1768" s="4">
        <v>-74.5</v>
      </c>
    </row>
    <row r="1769" spans="1:13" x14ac:dyDescent="0.25">
      <c r="A1769" s="2">
        <v>8</v>
      </c>
      <c r="B1769" s="2">
        <v>32702</v>
      </c>
      <c r="C1769" s="2">
        <v>2400000</v>
      </c>
      <c r="D1769" s="2" t="str">
        <f t="shared" si="27"/>
        <v>8327022400000</v>
      </c>
      <c r="E1769" s="2" t="s">
        <v>84</v>
      </c>
      <c r="F1769" s="4">
        <v>2500</v>
      </c>
      <c r="G1769" s="4">
        <v>0</v>
      </c>
      <c r="H1769" s="4">
        <v>2500</v>
      </c>
      <c r="I1769" s="4">
        <v>2630.01</v>
      </c>
      <c r="J1769" s="4">
        <v>2630.01</v>
      </c>
      <c r="K1769" s="4">
        <v>2630.01</v>
      </c>
      <c r="L1769" s="4">
        <v>0</v>
      </c>
      <c r="M1769" s="4">
        <v>-130.01</v>
      </c>
    </row>
    <row r="1770" spans="1:13" x14ac:dyDescent="0.25">
      <c r="A1770" s="2">
        <v>8</v>
      </c>
      <c r="B1770" s="2">
        <v>32702</v>
      </c>
      <c r="C1770" s="2">
        <v>4800023</v>
      </c>
      <c r="D1770" s="2" t="str">
        <f t="shared" si="27"/>
        <v>8327024800023</v>
      </c>
      <c r="E1770" s="2" t="s">
        <v>409</v>
      </c>
      <c r="F1770" s="4">
        <v>800</v>
      </c>
      <c r="G1770" s="4">
        <v>0</v>
      </c>
      <c r="H1770" s="4">
        <v>800</v>
      </c>
      <c r="I1770" s="4">
        <v>0</v>
      </c>
      <c r="J1770" s="4">
        <v>0</v>
      </c>
      <c r="K1770" s="4">
        <v>0</v>
      </c>
      <c r="L1770" s="4">
        <v>0</v>
      </c>
      <c r="M1770" s="4">
        <v>800</v>
      </c>
    </row>
    <row r="1771" spans="1:13" x14ac:dyDescent="0.25">
      <c r="A1771" s="2">
        <v>8</v>
      </c>
      <c r="B1771" s="2">
        <v>32702</v>
      </c>
      <c r="C1771" s="2">
        <v>4800127</v>
      </c>
      <c r="D1771" s="2" t="str">
        <f t="shared" si="27"/>
        <v>8327024800127</v>
      </c>
      <c r="E1771" s="2" t="s">
        <v>410</v>
      </c>
      <c r="F1771" s="4">
        <v>250</v>
      </c>
      <c r="G1771" s="4">
        <v>0</v>
      </c>
      <c r="H1771" s="4">
        <v>250</v>
      </c>
      <c r="I1771" s="4">
        <v>0</v>
      </c>
      <c r="J1771" s="4">
        <v>0</v>
      </c>
      <c r="K1771" s="4">
        <v>0</v>
      </c>
      <c r="L1771" s="4">
        <v>0</v>
      </c>
      <c r="M1771" s="4">
        <v>250</v>
      </c>
    </row>
    <row r="1772" spans="1:13" x14ac:dyDescent="0.25">
      <c r="A1772" s="2">
        <v>8</v>
      </c>
      <c r="B1772" s="2">
        <v>32702</v>
      </c>
      <c r="C1772" s="2">
        <v>4800153</v>
      </c>
      <c r="D1772" s="2" t="str">
        <f t="shared" si="27"/>
        <v>8327024800153</v>
      </c>
      <c r="E1772" s="2" t="s">
        <v>411</v>
      </c>
      <c r="F1772" s="4">
        <v>250</v>
      </c>
      <c r="G1772" s="4">
        <v>0</v>
      </c>
      <c r="H1772" s="4">
        <v>250</v>
      </c>
      <c r="I1772" s="4">
        <v>0</v>
      </c>
      <c r="J1772" s="4">
        <v>0</v>
      </c>
      <c r="K1772" s="4">
        <v>0</v>
      </c>
      <c r="L1772" s="4">
        <v>0</v>
      </c>
      <c r="M1772" s="4">
        <v>250</v>
      </c>
    </row>
    <row r="1773" spans="1:13" x14ac:dyDescent="0.25">
      <c r="A1773" s="2">
        <v>8</v>
      </c>
      <c r="B1773" s="2">
        <v>32702</v>
      </c>
      <c r="C1773" s="2">
        <v>4800158</v>
      </c>
      <c r="D1773" s="2" t="str">
        <f t="shared" si="27"/>
        <v>8327024800158</v>
      </c>
      <c r="E1773" s="2" t="s">
        <v>412</v>
      </c>
      <c r="F1773" s="4">
        <v>300</v>
      </c>
      <c r="G1773" s="4">
        <v>300</v>
      </c>
      <c r="H1773" s="4">
        <v>600</v>
      </c>
      <c r="I1773" s="4">
        <v>300</v>
      </c>
      <c r="J1773" s="4">
        <v>300</v>
      </c>
      <c r="K1773" s="4">
        <v>300</v>
      </c>
      <c r="L1773" s="4">
        <v>0</v>
      </c>
      <c r="M1773" s="4">
        <v>300</v>
      </c>
    </row>
    <row r="1774" spans="1:13" x14ac:dyDescent="0.25">
      <c r="A1774" s="2">
        <v>9</v>
      </c>
      <c r="B1774" s="2">
        <v>34000</v>
      </c>
      <c r="C1774" s="2">
        <v>2020002</v>
      </c>
      <c r="D1774" s="2" t="str">
        <f t="shared" si="27"/>
        <v>9340002020002</v>
      </c>
      <c r="E1774" s="2" t="s">
        <v>139</v>
      </c>
      <c r="F1774" s="4">
        <v>12729.86</v>
      </c>
      <c r="G1774" s="4">
        <v>0</v>
      </c>
      <c r="H1774" s="4">
        <v>12729.86</v>
      </c>
      <c r="I1774" s="4">
        <v>12729.86</v>
      </c>
      <c r="J1774" s="4">
        <v>11669.02</v>
      </c>
      <c r="K1774" s="4">
        <v>11669.02</v>
      </c>
      <c r="L1774" s="4">
        <v>0</v>
      </c>
      <c r="M1774" s="4">
        <v>1060.8399999999999</v>
      </c>
    </row>
    <row r="1775" spans="1:13" x14ac:dyDescent="0.25">
      <c r="A1775" s="2">
        <v>9</v>
      </c>
      <c r="B1775" s="2">
        <v>34000</v>
      </c>
      <c r="C1775" s="2">
        <v>2200001</v>
      </c>
      <c r="D1775" s="2" t="str">
        <f t="shared" si="27"/>
        <v>9340002200001</v>
      </c>
      <c r="E1775" s="2" t="s">
        <v>37</v>
      </c>
      <c r="F1775" s="4">
        <v>1500</v>
      </c>
      <c r="G1775" s="4">
        <v>0</v>
      </c>
      <c r="H1775" s="4">
        <v>1500</v>
      </c>
      <c r="I1775" s="4">
        <v>671.9</v>
      </c>
      <c r="J1775" s="4">
        <v>171.9</v>
      </c>
      <c r="K1775" s="4">
        <v>171.9</v>
      </c>
      <c r="L1775" s="4">
        <v>0</v>
      </c>
      <c r="M1775" s="4">
        <v>1328.1</v>
      </c>
    </row>
    <row r="1776" spans="1:13" x14ac:dyDescent="0.25">
      <c r="A1776" s="2">
        <v>9</v>
      </c>
      <c r="B1776" s="2">
        <v>34000</v>
      </c>
      <c r="C1776" s="2">
        <v>2210401</v>
      </c>
      <c r="D1776" s="2" t="str">
        <f t="shared" si="27"/>
        <v>9340002210401</v>
      </c>
      <c r="E1776" s="2" t="s">
        <v>133</v>
      </c>
      <c r="F1776" s="4">
        <v>400</v>
      </c>
      <c r="G1776" s="4">
        <v>0</v>
      </c>
      <c r="H1776" s="4">
        <v>400</v>
      </c>
      <c r="I1776" s="4">
        <v>171.97</v>
      </c>
      <c r="J1776" s="4">
        <v>171.97</v>
      </c>
      <c r="K1776" s="4">
        <v>171.97</v>
      </c>
      <c r="L1776" s="4">
        <v>0</v>
      </c>
      <c r="M1776" s="4">
        <v>228.03</v>
      </c>
    </row>
    <row r="1777" spans="1:13" x14ac:dyDescent="0.25">
      <c r="A1777" s="2">
        <v>9</v>
      </c>
      <c r="B1777" s="2">
        <v>34000</v>
      </c>
      <c r="C1777" s="2">
        <v>2210501</v>
      </c>
      <c r="D1777" s="2" t="str">
        <f t="shared" si="27"/>
        <v>9340002210501</v>
      </c>
      <c r="E1777" s="2" t="s">
        <v>108</v>
      </c>
      <c r="F1777" s="4">
        <v>475</v>
      </c>
      <c r="G1777" s="4">
        <v>0</v>
      </c>
      <c r="H1777" s="4">
        <v>475</v>
      </c>
      <c r="I1777" s="4">
        <v>285.08</v>
      </c>
      <c r="J1777" s="4">
        <v>285.08</v>
      </c>
      <c r="K1777" s="4">
        <v>285.08</v>
      </c>
      <c r="L1777" s="4">
        <v>0</v>
      </c>
      <c r="M1777" s="4">
        <v>189.92</v>
      </c>
    </row>
    <row r="1778" spans="1:13" x14ac:dyDescent="0.25">
      <c r="A1778" s="2">
        <v>9</v>
      </c>
      <c r="B1778" s="2">
        <v>34000</v>
      </c>
      <c r="C1778" s="2">
        <v>2210601</v>
      </c>
      <c r="D1778" s="2" t="str">
        <f t="shared" si="27"/>
        <v>9340002210601</v>
      </c>
      <c r="E1778" s="2" t="s">
        <v>413</v>
      </c>
      <c r="F1778" s="4">
        <v>400</v>
      </c>
      <c r="G1778" s="4">
        <v>0</v>
      </c>
      <c r="H1778" s="4">
        <v>400</v>
      </c>
      <c r="I1778" s="4">
        <v>217</v>
      </c>
      <c r="J1778" s="4">
        <v>217</v>
      </c>
      <c r="K1778" s="4">
        <v>217</v>
      </c>
      <c r="L1778" s="4">
        <v>0</v>
      </c>
      <c r="M1778" s="4">
        <v>183</v>
      </c>
    </row>
    <row r="1779" spans="1:13" x14ac:dyDescent="0.25">
      <c r="A1779" s="2">
        <v>9</v>
      </c>
      <c r="B1779" s="2">
        <v>34000</v>
      </c>
      <c r="C1779" s="2">
        <v>2219901</v>
      </c>
      <c r="D1779" s="2" t="str">
        <f t="shared" si="27"/>
        <v>9340002219901</v>
      </c>
      <c r="E1779" s="2" t="s">
        <v>414</v>
      </c>
      <c r="F1779" s="4">
        <v>0</v>
      </c>
      <c r="G1779" s="4">
        <v>0</v>
      </c>
      <c r="H1779" s="4">
        <v>0</v>
      </c>
      <c r="I1779" s="4">
        <v>665.5</v>
      </c>
      <c r="J1779" s="4">
        <v>665.5</v>
      </c>
      <c r="K1779" s="4">
        <v>665.5</v>
      </c>
      <c r="L1779" s="4">
        <v>0</v>
      </c>
      <c r="M1779" s="4">
        <v>-665.5</v>
      </c>
    </row>
    <row r="1780" spans="1:13" x14ac:dyDescent="0.25">
      <c r="A1780" s="2">
        <v>9</v>
      </c>
      <c r="B1780" s="2">
        <v>34000</v>
      </c>
      <c r="C1780" s="2">
        <v>2230001</v>
      </c>
      <c r="D1780" s="2" t="str">
        <f t="shared" si="27"/>
        <v>9340002230001</v>
      </c>
      <c r="E1780" s="2" t="s">
        <v>60</v>
      </c>
      <c r="F1780" s="4">
        <v>400</v>
      </c>
      <c r="G1780" s="4">
        <v>0</v>
      </c>
      <c r="H1780" s="4">
        <v>400</v>
      </c>
      <c r="I1780" s="4">
        <v>0</v>
      </c>
      <c r="J1780" s="4">
        <v>0</v>
      </c>
      <c r="K1780" s="4">
        <v>0</v>
      </c>
      <c r="L1780" s="4">
        <v>0</v>
      </c>
      <c r="M1780" s="4">
        <v>400</v>
      </c>
    </row>
    <row r="1781" spans="1:13" x14ac:dyDescent="0.25">
      <c r="A1781" s="2">
        <v>9</v>
      </c>
      <c r="B1781" s="2">
        <v>34000</v>
      </c>
      <c r="C1781" s="2">
        <v>2260101</v>
      </c>
      <c r="D1781" s="2" t="str">
        <f t="shared" si="27"/>
        <v>9340002260101</v>
      </c>
      <c r="E1781" s="2" t="s">
        <v>61</v>
      </c>
      <c r="F1781" s="4">
        <v>1500</v>
      </c>
      <c r="G1781" s="4">
        <v>0</v>
      </c>
      <c r="H1781" s="4">
        <v>1500</v>
      </c>
      <c r="I1781" s="4">
        <v>1333.18</v>
      </c>
      <c r="J1781" s="4">
        <v>1333.18</v>
      </c>
      <c r="K1781" s="4">
        <v>1333.18</v>
      </c>
      <c r="L1781" s="4">
        <v>0</v>
      </c>
      <c r="M1781" s="4">
        <v>166.82</v>
      </c>
    </row>
    <row r="1782" spans="1:13" x14ac:dyDescent="0.25">
      <c r="A1782" s="2">
        <v>9</v>
      </c>
      <c r="B1782" s="2">
        <v>34000</v>
      </c>
      <c r="C1782" s="2">
        <v>2260201</v>
      </c>
      <c r="D1782" s="2" t="str">
        <f t="shared" si="27"/>
        <v>9340002260201</v>
      </c>
      <c r="E1782" s="2" t="s">
        <v>62</v>
      </c>
      <c r="F1782" s="4">
        <v>2500</v>
      </c>
      <c r="G1782" s="4">
        <v>0</v>
      </c>
      <c r="H1782" s="4">
        <v>2500</v>
      </c>
      <c r="I1782" s="4">
        <v>2421.69</v>
      </c>
      <c r="J1782" s="4">
        <v>2421.69</v>
      </c>
      <c r="K1782" s="4">
        <v>2421.69</v>
      </c>
      <c r="L1782" s="4">
        <v>0</v>
      </c>
      <c r="M1782" s="4">
        <v>78.31</v>
      </c>
    </row>
    <row r="1783" spans="1:13" x14ac:dyDescent="0.25">
      <c r="A1783" s="2">
        <v>9</v>
      </c>
      <c r="B1783" s="2">
        <v>34000</v>
      </c>
      <c r="C1783" s="2">
        <v>2260901</v>
      </c>
      <c r="D1783" s="2" t="str">
        <f t="shared" si="27"/>
        <v>9340002260901</v>
      </c>
      <c r="E1783" s="2" t="s">
        <v>230</v>
      </c>
      <c r="F1783" s="4">
        <v>4500</v>
      </c>
      <c r="G1783" s="4">
        <v>0</v>
      </c>
      <c r="H1783" s="4">
        <v>4500</v>
      </c>
      <c r="I1783" s="4">
        <v>3430.28</v>
      </c>
      <c r="J1783" s="4">
        <v>3430.28</v>
      </c>
      <c r="K1783" s="4">
        <v>3430.28</v>
      </c>
      <c r="L1783" s="4">
        <v>0</v>
      </c>
      <c r="M1783" s="4">
        <v>1069.72</v>
      </c>
    </row>
    <row r="1784" spans="1:13" x14ac:dyDescent="0.25">
      <c r="A1784" s="2">
        <v>9</v>
      </c>
      <c r="B1784" s="2">
        <v>34000</v>
      </c>
      <c r="C1784" s="2">
        <v>2269900</v>
      </c>
      <c r="D1784" s="2" t="str">
        <f t="shared" si="27"/>
        <v>9340002269900</v>
      </c>
      <c r="E1784" s="2" t="s">
        <v>65</v>
      </c>
      <c r="F1784" s="4">
        <v>9500</v>
      </c>
      <c r="G1784" s="4">
        <v>-5500</v>
      </c>
      <c r="H1784" s="4">
        <v>4000</v>
      </c>
      <c r="I1784" s="4">
        <v>0</v>
      </c>
      <c r="J1784" s="4">
        <v>0</v>
      </c>
      <c r="K1784" s="4">
        <v>0</v>
      </c>
      <c r="L1784" s="4">
        <v>0</v>
      </c>
      <c r="M1784" s="4">
        <v>4000</v>
      </c>
    </row>
    <row r="1785" spans="1:13" x14ac:dyDescent="0.25">
      <c r="A1785" s="2">
        <v>9</v>
      </c>
      <c r="B1785" s="2">
        <v>34000</v>
      </c>
      <c r="C1785" s="2">
        <v>2279956</v>
      </c>
      <c r="D1785" s="2" t="str">
        <f t="shared" si="27"/>
        <v>9340002279956</v>
      </c>
      <c r="E1785" s="2" t="s">
        <v>287</v>
      </c>
      <c r="F1785" s="4">
        <v>1500</v>
      </c>
      <c r="G1785" s="4">
        <v>0</v>
      </c>
      <c r="H1785" s="4">
        <v>1500</v>
      </c>
      <c r="I1785" s="4">
        <v>0</v>
      </c>
      <c r="J1785" s="4">
        <v>0</v>
      </c>
      <c r="K1785" s="4">
        <v>0</v>
      </c>
      <c r="L1785" s="4">
        <v>0</v>
      </c>
      <c r="M1785" s="4">
        <v>1500</v>
      </c>
    </row>
    <row r="1786" spans="1:13" x14ac:dyDescent="0.25">
      <c r="A1786" s="2">
        <v>9</v>
      </c>
      <c r="B1786" s="2">
        <v>34000</v>
      </c>
      <c r="C1786" s="2">
        <v>2312000</v>
      </c>
      <c r="D1786" s="2" t="str">
        <f t="shared" si="27"/>
        <v>9340002312000</v>
      </c>
      <c r="E1786" s="2" t="s">
        <v>73</v>
      </c>
      <c r="F1786" s="4">
        <v>50</v>
      </c>
      <c r="G1786" s="4">
        <v>0</v>
      </c>
      <c r="H1786" s="4">
        <v>50</v>
      </c>
      <c r="I1786" s="4">
        <v>56.1</v>
      </c>
      <c r="J1786" s="4">
        <v>56.1</v>
      </c>
      <c r="K1786" s="4">
        <v>56.1</v>
      </c>
      <c r="L1786" s="4">
        <v>0</v>
      </c>
      <c r="M1786" s="4">
        <v>-6.1</v>
      </c>
    </row>
    <row r="1787" spans="1:13" x14ac:dyDescent="0.25">
      <c r="A1787" s="2">
        <v>9</v>
      </c>
      <c r="B1787" s="2">
        <v>34100</v>
      </c>
      <c r="C1787" s="2">
        <v>2219901</v>
      </c>
      <c r="D1787" s="2" t="str">
        <f t="shared" si="27"/>
        <v>9341002219901</v>
      </c>
      <c r="E1787" s="2" t="s">
        <v>134</v>
      </c>
      <c r="F1787" s="4">
        <v>6000</v>
      </c>
      <c r="G1787" s="4">
        <v>2700</v>
      </c>
      <c r="H1787" s="4">
        <v>8700</v>
      </c>
      <c r="I1787" s="4">
        <v>1759.58</v>
      </c>
      <c r="J1787" s="4">
        <v>1759.58</v>
      </c>
      <c r="K1787" s="4">
        <v>1759.58</v>
      </c>
      <c r="L1787" s="4">
        <v>0</v>
      </c>
      <c r="M1787" s="4">
        <v>6940.42</v>
      </c>
    </row>
    <row r="1788" spans="1:13" x14ac:dyDescent="0.25">
      <c r="A1788" s="2">
        <v>9</v>
      </c>
      <c r="B1788" s="2">
        <v>34100</v>
      </c>
      <c r="C1788" s="2">
        <v>2260901</v>
      </c>
      <c r="D1788" s="2" t="str">
        <f t="shared" si="27"/>
        <v>9341002260901</v>
      </c>
      <c r="E1788" s="2" t="s">
        <v>230</v>
      </c>
      <c r="F1788" s="4">
        <v>8000</v>
      </c>
      <c r="G1788" s="4">
        <v>0</v>
      </c>
      <c r="H1788" s="4">
        <v>8000</v>
      </c>
      <c r="I1788" s="4">
        <v>5508.15</v>
      </c>
      <c r="J1788" s="4">
        <v>5508.15</v>
      </c>
      <c r="K1788" s="4">
        <v>5508.15</v>
      </c>
      <c r="L1788" s="4">
        <v>0</v>
      </c>
      <c r="M1788" s="4">
        <v>2491.85</v>
      </c>
    </row>
    <row r="1789" spans="1:13" x14ac:dyDescent="0.25">
      <c r="A1789" s="2">
        <v>9</v>
      </c>
      <c r="B1789" s="2">
        <v>34100</v>
      </c>
      <c r="C1789" s="2">
        <v>2312000</v>
      </c>
      <c r="D1789" s="2" t="str">
        <f t="shared" si="27"/>
        <v>9341002312000</v>
      </c>
      <c r="E1789" s="2" t="s">
        <v>73</v>
      </c>
      <c r="F1789" s="4">
        <v>300</v>
      </c>
      <c r="G1789" s="4">
        <v>0</v>
      </c>
      <c r="H1789" s="4">
        <v>300</v>
      </c>
      <c r="I1789" s="4">
        <v>0</v>
      </c>
      <c r="J1789" s="4">
        <v>0</v>
      </c>
      <c r="K1789" s="4">
        <v>0</v>
      </c>
      <c r="L1789" s="4">
        <v>0</v>
      </c>
      <c r="M1789" s="4">
        <v>300</v>
      </c>
    </row>
    <row r="1790" spans="1:13" x14ac:dyDescent="0.25">
      <c r="A1790" s="2">
        <v>9</v>
      </c>
      <c r="B1790" s="2">
        <v>34100</v>
      </c>
      <c r="C1790" s="2">
        <v>4800003</v>
      </c>
      <c r="D1790" s="2" t="str">
        <f t="shared" si="27"/>
        <v>9341004800003</v>
      </c>
      <c r="E1790" s="2" t="s">
        <v>415</v>
      </c>
      <c r="F1790" s="4">
        <v>2500</v>
      </c>
      <c r="G1790" s="4">
        <v>-2500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</row>
    <row r="1791" spans="1:13" x14ac:dyDescent="0.25">
      <c r="A1791" s="2">
        <v>9</v>
      </c>
      <c r="B1791" s="2">
        <v>34100</v>
      </c>
      <c r="C1791" s="2">
        <v>4800036</v>
      </c>
      <c r="D1791" s="2" t="str">
        <f t="shared" si="27"/>
        <v>9341004800036</v>
      </c>
      <c r="E1791" s="2" t="s">
        <v>416</v>
      </c>
      <c r="F1791" s="4">
        <v>15000</v>
      </c>
      <c r="G1791" s="4">
        <v>14000</v>
      </c>
      <c r="H1791" s="4">
        <v>29000</v>
      </c>
      <c r="I1791" s="4">
        <v>29000</v>
      </c>
      <c r="J1791" s="4">
        <v>18000</v>
      </c>
      <c r="K1791" s="4">
        <v>18000</v>
      </c>
      <c r="L1791" s="4">
        <v>0</v>
      </c>
      <c r="M1791" s="4">
        <v>11000</v>
      </c>
    </row>
    <row r="1792" spans="1:13" x14ac:dyDescent="0.25">
      <c r="A1792" s="2">
        <v>9</v>
      </c>
      <c r="B1792" s="2">
        <v>34100</v>
      </c>
      <c r="C1792" s="2">
        <v>4800038</v>
      </c>
      <c r="D1792" s="2" t="str">
        <f t="shared" si="27"/>
        <v>9341004800038</v>
      </c>
      <c r="E1792" s="2" t="s">
        <v>417</v>
      </c>
      <c r="F1792" s="4">
        <v>1000</v>
      </c>
      <c r="G1792" s="4">
        <v>1000</v>
      </c>
      <c r="H1792" s="4">
        <v>2000</v>
      </c>
      <c r="I1792" s="4">
        <v>2000</v>
      </c>
      <c r="J1792" s="4">
        <v>1000</v>
      </c>
      <c r="K1792" s="4">
        <v>1000</v>
      </c>
      <c r="L1792" s="4">
        <v>0</v>
      </c>
      <c r="M1792" s="4">
        <v>1000</v>
      </c>
    </row>
    <row r="1793" spans="1:13" x14ac:dyDescent="0.25">
      <c r="A1793" s="2">
        <v>9</v>
      </c>
      <c r="B1793" s="2">
        <v>34100</v>
      </c>
      <c r="C1793" s="2">
        <v>4800039</v>
      </c>
      <c r="D1793" s="2" t="str">
        <f t="shared" si="27"/>
        <v>9341004800039</v>
      </c>
      <c r="E1793" s="2" t="s">
        <v>418</v>
      </c>
      <c r="F1793" s="4">
        <v>22000</v>
      </c>
      <c r="G1793" s="4">
        <v>4500</v>
      </c>
      <c r="H1793" s="4">
        <v>26500</v>
      </c>
      <c r="I1793" s="4">
        <v>26500</v>
      </c>
      <c r="J1793" s="4">
        <v>18143.759999999998</v>
      </c>
      <c r="K1793" s="4">
        <v>18143.759999999998</v>
      </c>
      <c r="L1793" s="4">
        <v>0</v>
      </c>
      <c r="M1793" s="4">
        <v>8356.24</v>
      </c>
    </row>
    <row r="1794" spans="1:13" x14ac:dyDescent="0.25">
      <c r="A1794" s="2">
        <v>9</v>
      </c>
      <c r="B1794" s="2">
        <v>34100</v>
      </c>
      <c r="C1794" s="2">
        <v>4800041</v>
      </c>
      <c r="D1794" s="2" t="str">
        <f t="shared" si="27"/>
        <v>9341004800041</v>
      </c>
      <c r="E1794" s="2" t="s">
        <v>419</v>
      </c>
      <c r="F1794" s="4">
        <v>7500</v>
      </c>
      <c r="G1794" s="4">
        <v>7500</v>
      </c>
      <c r="H1794" s="4">
        <v>15000</v>
      </c>
      <c r="I1794" s="4">
        <v>15000</v>
      </c>
      <c r="J1794" s="4">
        <v>7500</v>
      </c>
      <c r="K1794" s="4">
        <v>7500</v>
      </c>
      <c r="L1794" s="4">
        <v>0</v>
      </c>
      <c r="M1794" s="4">
        <v>7500</v>
      </c>
    </row>
    <row r="1795" spans="1:13" x14ac:dyDescent="0.25">
      <c r="A1795" s="2">
        <v>9</v>
      </c>
      <c r="B1795" s="2">
        <v>34100</v>
      </c>
      <c r="C1795" s="2">
        <v>4800042</v>
      </c>
      <c r="D1795" s="2" t="str">
        <f t="shared" ref="D1795:D1858" si="28">_xlfn.CONCAT(A1795,B1795,C1795)</f>
        <v>9341004800042</v>
      </c>
      <c r="E1795" s="2" t="s">
        <v>420</v>
      </c>
      <c r="F1795" s="4">
        <v>1000</v>
      </c>
      <c r="G1795" s="4">
        <v>1000</v>
      </c>
      <c r="H1795" s="4">
        <v>2000</v>
      </c>
      <c r="I1795" s="4">
        <v>1000</v>
      </c>
      <c r="J1795" s="4">
        <v>1000</v>
      </c>
      <c r="K1795" s="4">
        <v>1000</v>
      </c>
      <c r="L1795" s="4">
        <v>0</v>
      </c>
      <c r="M1795" s="4">
        <v>1000</v>
      </c>
    </row>
    <row r="1796" spans="1:13" x14ac:dyDescent="0.25">
      <c r="A1796" s="2">
        <v>9</v>
      </c>
      <c r="B1796" s="2">
        <v>34100</v>
      </c>
      <c r="C1796" s="2">
        <v>4800043</v>
      </c>
      <c r="D1796" s="2" t="str">
        <f t="shared" si="28"/>
        <v>9341004800043</v>
      </c>
      <c r="E1796" s="2" t="s">
        <v>421</v>
      </c>
      <c r="F1796" s="4">
        <v>2000</v>
      </c>
      <c r="G1796" s="4">
        <v>2000</v>
      </c>
      <c r="H1796" s="4">
        <v>4000</v>
      </c>
      <c r="I1796" s="4">
        <v>4000</v>
      </c>
      <c r="J1796" s="4">
        <v>2000</v>
      </c>
      <c r="K1796" s="4">
        <v>2000</v>
      </c>
      <c r="L1796" s="4">
        <v>0</v>
      </c>
      <c r="M1796" s="4">
        <v>2000</v>
      </c>
    </row>
    <row r="1797" spans="1:13" x14ac:dyDescent="0.25">
      <c r="A1797" s="2">
        <v>9</v>
      </c>
      <c r="B1797" s="2">
        <v>34100</v>
      </c>
      <c r="C1797" s="2">
        <v>4800044</v>
      </c>
      <c r="D1797" s="2" t="str">
        <f t="shared" si="28"/>
        <v>9341004800044</v>
      </c>
      <c r="E1797" s="2" t="s">
        <v>422</v>
      </c>
      <c r="F1797" s="4">
        <v>2500</v>
      </c>
      <c r="G1797" s="4">
        <v>500</v>
      </c>
      <c r="H1797" s="4">
        <v>3000</v>
      </c>
      <c r="I1797" s="4">
        <v>2800</v>
      </c>
      <c r="J1797" s="4">
        <v>1000</v>
      </c>
      <c r="K1797" s="4">
        <v>1000</v>
      </c>
      <c r="L1797" s="4">
        <v>0</v>
      </c>
      <c r="M1797" s="4">
        <v>2000</v>
      </c>
    </row>
    <row r="1798" spans="1:13" x14ac:dyDescent="0.25">
      <c r="A1798" s="2">
        <v>9</v>
      </c>
      <c r="B1798" s="2">
        <v>34100</v>
      </c>
      <c r="C1798" s="2">
        <v>4800045</v>
      </c>
      <c r="D1798" s="2" t="str">
        <f t="shared" si="28"/>
        <v>9341004800045</v>
      </c>
      <c r="E1798" s="2" t="s">
        <v>423</v>
      </c>
      <c r="F1798" s="4">
        <v>25000</v>
      </c>
      <c r="G1798" s="4">
        <v>-25000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</row>
    <row r="1799" spans="1:13" x14ac:dyDescent="0.25">
      <c r="A1799" s="2">
        <v>9</v>
      </c>
      <c r="B1799" s="2">
        <v>34100</v>
      </c>
      <c r="C1799" s="2">
        <v>4800046</v>
      </c>
      <c r="D1799" s="2" t="str">
        <f t="shared" si="28"/>
        <v>9341004800046</v>
      </c>
      <c r="E1799" s="2" t="s">
        <v>424</v>
      </c>
      <c r="F1799" s="4">
        <v>8200</v>
      </c>
      <c r="G1799" s="4">
        <v>1640</v>
      </c>
      <c r="H1799" s="4">
        <v>9840</v>
      </c>
      <c r="I1799" s="4">
        <v>9840</v>
      </c>
      <c r="J1799" s="4">
        <v>8200</v>
      </c>
      <c r="K1799" s="4">
        <v>8200</v>
      </c>
      <c r="L1799" s="4">
        <v>0</v>
      </c>
      <c r="M1799" s="4">
        <v>1640</v>
      </c>
    </row>
    <row r="1800" spans="1:13" x14ac:dyDescent="0.25">
      <c r="A1800" s="2">
        <v>9</v>
      </c>
      <c r="B1800" s="2">
        <v>34100</v>
      </c>
      <c r="C1800" s="2">
        <v>4800047</v>
      </c>
      <c r="D1800" s="2" t="str">
        <f t="shared" si="28"/>
        <v>9341004800047</v>
      </c>
      <c r="E1800" s="2" t="s">
        <v>425</v>
      </c>
      <c r="F1800" s="4">
        <v>5500</v>
      </c>
      <c r="G1800" s="4">
        <v>0</v>
      </c>
      <c r="H1800" s="4">
        <v>5500</v>
      </c>
      <c r="I1800" s="4">
        <v>5500</v>
      </c>
      <c r="J1800" s="4">
        <v>5500</v>
      </c>
      <c r="K1800" s="4">
        <v>5500</v>
      </c>
      <c r="L1800" s="4">
        <v>0</v>
      </c>
      <c r="M1800" s="4">
        <v>0</v>
      </c>
    </row>
    <row r="1801" spans="1:13" x14ac:dyDescent="0.25">
      <c r="A1801" s="2">
        <v>9</v>
      </c>
      <c r="B1801" s="2">
        <v>34100</v>
      </c>
      <c r="C1801" s="2">
        <v>4800048</v>
      </c>
      <c r="D1801" s="2" t="str">
        <f t="shared" si="28"/>
        <v>9341004800048</v>
      </c>
      <c r="E1801" s="2" t="s">
        <v>426</v>
      </c>
      <c r="F1801" s="4">
        <v>1000</v>
      </c>
      <c r="G1801" s="4">
        <v>0</v>
      </c>
      <c r="H1801" s="4">
        <v>1000</v>
      </c>
      <c r="I1801" s="4">
        <v>1000</v>
      </c>
      <c r="J1801" s="4">
        <v>995.22</v>
      </c>
      <c r="K1801" s="4">
        <v>995.22</v>
      </c>
      <c r="L1801" s="4">
        <v>0</v>
      </c>
      <c r="M1801" s="4">
        <v>4.78</v>
      </c>
    </row>
    <row r="1802" spans="1:13" x14ac:dyDescent="0.25">
      <c r="A1802" s="2">
        <v>9</v>
      </c>
      <c r="B1802" s="2">
        <v>34100</v>
      </c>
      <c r="C1802" s="2">
        <v>4800050</v>
      </c>
      <c r="D1802" s="2" t="str">
        <f t="shared" si="28"/>
        <v>9341004800050</v>
      </c>
      <c r="E1802" s="2" t="s">
        <v>427</v>
      </c>
      <c r="F1802" s="4">
        <v>1000</v>
      </c>
      <c r="G1802" s="4">
        <v>1000</v>
      </c>
      <c r="H1802" s="4">
        <v>2000</v>
      </c>
      <c r="I1802" s="4">
        <v>2000</v>
      </c>
      <c r="J1802" s="4">
        <v>1000</v>
      </c>
      <c r="K1802" s="4">
        <v>1000</v>
      </c>
      <c r="L1802" s="4">
        <v>0</v>
      </c>
      <c r="M1802" s="4">
        <v>1000</v>
      </c>
    </row>
    <row r="1803" spans="1:13" x14ac:dyDescent="0.25">
      <c r="A1803" s="2">
        <v>9</v>
      </c>
      <c r="B1803" s="2">
        <v>34100</v>
      </c>
      <c r="C1803" s="2">
        <v>4800052</v>
      </c>
      <c r="D1803" s="2" t="str">
        <f t="shared" si="28"/>
        <v>9341004800052</v>
      </c>
      <c r="E1803" s="2" t="s">
        <v>428</v>
      </c>
      <c r="F1803" s="4">
        <v>5000</v>
      </c>
      <c r="G1803" s="4">
        <v>4300</v>
      </c>
      <c r="H1803" s="4">
        <v>9300</v>
      </c>
      <c r="I1803" s="4">
        <v>9300</v>
      </c>
      <c r="J1803" s="4">
        <v>5000</v>
      </c>
      <c r="K1803" s="4">
        <v>5000</v>
      </c>
      <c r="L1803" s="4">
        <v>0</v>
      </c>
      <c r="M1803" s="4">
        <v>4300</v>
      </c>
    </row>
    <row r="1804" spans="1:13" x14ac:dyDescent="0.25">
      <c r="A1804" s="2">
        <v>9</v>
      </c>
      <c r="B1804" s="2">
        <v>34100</v>
      </c>
      <c r="C1804" s="2">
        <v>4800053</v>
      </c>
      <c r="D1804" s="2" t="str">
        <f t="shared" si="28"/>
        <v>9341004800053</v>
      </c>
      <c r="E1804" s="2" t="s">
        <v>429</v>
      </c>
      <c r="F1804" s="4">
        <v>3500</v>
      </c>
      <c r="G1804" s="4">
        <v>0</v>
      </c>
      <c r="H1804" s="4">
        <v>3500</v>
      </c>
      <c r="I1804" s="4">
        <v>3500</v>
      </c>
      <c r="J1804" s="4">
        <v>2800</v>
      </c>
      <c r="K1804" s="4">
        <v>2800</v>
      </c>
      <c r="L1804" s="4">
        <v>0</v>
      </c>
      <c r="M1804" s="4">
        <v>700</v>
      </c>
    </row>
    <row r="1805" spans="1:13" x14ac:dyDescent="0.25">
      <c r="A1805" s="2">
        <v>9</v>
      </c>
      <c r="B1805" s="2">
        <v>34100</v>
      </c>
      <c r="C1805" s="2">
        <v>4800060</v>
      </c>
      <c r="D1805" s="2" t="str">
        <f t="shared" si="28"/>
        <v>9341004800060</v>
      </c>
      <c r="E1805" s="2" t="s">
        <v>430</v>
      </c>
      <c r="F1805" s="4">
        <v>500</v>
      </c>
      <c r="G1805" s="4">
        <v>0</v>
      </c>
      <c r="H1805" s="4">
        <v>500</v>
      </c>
      <c r="I1805" s="4">
        <v>0</v>
      </c>
      <c r="J1805" s="4">
        <v>0</v>
      </c>
      <c r="K1805" s="4">
        <v>0</v>
      </c>
      <c r="L1805" s="4">
        <v>0</v>
      </c>
      <c r="M1805" s="4">
        <v>500</v>
      </c>
    </row>
    <row r="1806" spans="1:13" x14ac:dyDescent="0.25">
      <c r="A1806" s="2">
        <v>9</v>
      </c>
      <c r="B1806" s="2">
        <v>34100</v>
      </c>
      <c r="C1806" s="2">
        <v>4800064</v>
      </c>
      <c r="D1806" s="2" t="str">
        <f t="shared" si="28"/>
        <v>9341004800064</v>
      </c>
      <c r="E1806" s="2" t="s">
        <v>431</v>
      </c>
      <c r="F1806" s="4">
        <v>3000</v>
      </c>
      <c r="G1806" s="4">
        <v>3000</v>
      </c>
      <c r="H1806" s="4">
        <v>6000</v>
      </c>
      <c r="I1806" s="4">
        <v>6000</v>
      </c>
      <c r="J1806" s="4">
        <v>3000</v>
      </c>
      <c r="K1806" s="4">
        <v>3000</v>
      </c>
      <c r="L1806" s="4">
        <v>0</v>
      </c>
      <c r="M1806" s="4">
        <v>3000</v>
      </c>
    </row>
    <row r="1807" spans="1:13" x14ac:dyDescent="0.25">
      <c r="A1807" s="2">
        <v>9</v>
      </c>
      <c r="B1807" s="2">
        <v>34100</v>
      </c>
      <c r="C1807" s="2">
        <v>4800065</v>
      </c>
      <c r="D1807" s="2" t="str">
        <f t="shared" si="28"/>
        <v>9341004800065</v>
      </c>
      <c r="E1807" s="2" t="s">
        <v>432</v>
      </c>
      <c r="F1807" s="4">
        <v>1500</v>
      </c>
      <c r="G1807" s="4">
        <v>1500</v>
      </c>
      <c r="H1807" s="4">
        <v>3000</v>
      </c>
      <c r="I1807" s="4">
        <v>3000</v>
      </c>
      <c r="J1807" s="4">
        <v>1500</v>
      </c>
      <c r="K1807" s="4">
        <v>1500</v>
      </c>
      <c r="L1807" s="4">
        <v>0</v>
      </c>
      <c r="M1807" s="4">
        <v>1500</v>
      </c>
    </row>
    <row r="1808" spans="1:13" x14ac:dyDescent="0.25">
      <c r="A1808" s="2">
        <v>9</v>
      </c>
      <c r="B1808" s="2">
        <v>34100</v>
      </c>
      <c r="C1808" s="2">
        <v>4800066</v>
      </c>
      <c r="D1808" s="2" t="str">
        <f t="shared" si="28"/>
        <v>9341004800066</v>
      </c>
      <c r="E1808" s="2" t="s">
        <v>433</v>
      </c>
      <c r="F1808" s="4">
        <v>500</v>
      </c>
      <c r="G1808" s="4">
        <v>-500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</row>
    <row r="1809" spans="1:13" x14ac:dyDescent="0.25">
      <c r="A1809" s="2">
        <v>9</v>
      </c>
      <c r="B1809" s="2">
        <v>34100</v>
      </c>
      <c r="C1809" s="2">
        <v>4800067</v>
      </c>
      <c r="D1809" s="2" t="str">
        <f t="shared" si="28"/>
        <v>9341004800067</v>
      </c>
      <c r="E1809" s="2" t="s">
        <v>434</v>
      </c>
      <c r="F1809" s="4">
        <v>2000</v>
      </c>
      <c r="G1809" s="4">
        <v>0</v>
      </c>
      <c r="H1809" s="4">
        <v>2000</v>
      </c>
      <c r="I1809" s="4">
        <v>0</v>
      </c>
      <c r="J1809" s="4">
        <v>0</v>
      </c>
      <c r="K1809" s="4">
        <v>0</v>
      </c>
      <c r="L1809" s="4">
        <v>0</v>
      </c>
      <c r="M1809" s="4">
        <v>2000</v>
      </c>
    </row>
    <row r="1810" spans="1:13" x14ac:dyDescent="0.25">
      <c r="A1810" s="2">
        <v>9</v>
      </c>
      <c r="B1810" s="2">
        <v>34100</v>
      </c>
      <c r="C1810" s="2">
        <v>4800093</v>
      </c>
      <c r="D1810" s="2" t="str">
        <f t="shared" si="28"/>
        <v>9341004800093</v>
      </c>
      <c r="E1810" s="2" t="s">
        <v>435</v>
      </c>
      <c r="F1810" s="4">
        <v>4400</v>
      </c>
      <c r="G1810" s="4">
        <v>-2000</v>
      </c>
      <c r="H1810" s="4">
        <v>2400</v>
      </c>
      <c r="I1810" s="4">
        <v>0</v>
      </c>
      <c r="J1810" s="4">
        <v>0</v>
      </c>
      <c r="K1810" s="4">
        <v>0</v>
      </c>
      <c r="L1810" s="4">
        <v>0</v>
      </c>
      <c r="M1810" s="4">
        <v>2400</v>
      </c>
    </row>
    <row r="1811" spans="1:13" x14ac:dyDescent="0.25">
      <c r="A1811" s="2">
        <v>9</v>
      </c>
      <c r="B1811" s="2">
        <v>34100</v>
      </c>
      <c r="C1811" s="2">
        <v>4800124</v>
      </c>
      <c r="D1811" s="2" t="str">
        <f t="shared" si="28"/>
        <v>9341004800124</v>
      </c>
      <c r="E1811" s="2" t="s">
        <v>436</v>
      </c>
      <c r="F1811" s="4">
        <v>800</v>
      </c>
      <c r="G1811" s="4">
        <v>160</v>
      </c>
      <c r="H1811" s="4">
        <v>960</v>
      </c>
      <c r="I1811" s="4">
        <v>960</v>
      </c>
      <c r="J1811" s="4">
        <v>800</v>
      </c>
      <c r="K1811" s="4">
        <v>800</v>
      </c>
      <c r="L1811" s="4">
        <v>0</v>
      </c>
      <c r="M1811" s="4">
        <v>160</v>
      </c>
    </row>
    <row r="1812" spans="1:13" x14ac:dyDescent="0.25">
      <c r="A1812" s="2">
        <v>9</v>
      </c>
      <c r="B1812" s="2">
        <v>34100</v>
      </c>
      <c r="C1812" s="2">
        <v>4800130</v>
      </c>
      <c r="D1812" s="2" t="str">
        <f t="shared" si="28"/>
        <v>9341004800130</v>
      </c>
      <c r="E1812" s="2" t="s">
        <v>437</v>
      </c>
      <c r="F1812" s="4">
        <v>2000</v>
      </c>
      <c r="G1812" s="4">
        <v>0</v>
      </c>
      <c r="H1812" s="4">
        <v>2000</v>
      </c>
      <c r="I1812" s="4">
        <v>2000</v>
      </c>
      <c r="J1812" s="4">
        <v>0</v>
      </c>
      <c r="K1812" s="4">
        <v>0</v>
      </c>
      <c r="L1812" s="4">
        <v>0</v>
      </c>
      <c r="M1812" s="4">
        <v>2000</v>
      </c>
    </row>
    <row r="1813" spans="1:13" x14ac:dyDescent="0.25">
      <c r="A1813" s="2">
        <v>9</v>
      </c>
      <c r="B1813" s="2">
        <v>34100</v>
      </c>
      <c r="C1813" s="2">
        <v>4800154</v>
      </c>
      <c r="D1813" s="2" t="str">
        <f t="shared" si="28"/>
        <v>9341004800154</v>
      </c>
      <c r="E1813" s="2" t="s">
        <v>438</v>
      </c>
      <c r="F1813" s="4">
        <v>2000</v>
      </c>
      <c r="G1813" s="4">
        <v>-2000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</row>
    <row r="1814" spans="1:13" x14ac:dyDescent="0.25">
      <c r="A1814" s="2">
        <v>9</v>
      </c>
      <c r="B1814" s="2">
        <v>34100</v>
      </c>
      <c r="C1814" s="2">
        <v>4800156</v>
      </c>
      <c r="D1814" s="2" t="str">
        <f t="shared" si="28"/>
        <v>9341004800156</v>
      </c>
      <c r="E1814" s="2" t="s">
        <v>439</v>
      </c>
      <c r="F1814" s="4">
        <v>870</v>
      </c>
      <c r="G1814" s="4">
        <v>870</v>
      </c>
      <c r="H1814" s="4">
        <v>1740</v>
      </c>
      <c r="I1814" s="4">
        <v>1740</v>
      </c>
      <c r="J1814" s="4">
        <v>870</v>
      </c>
      <c r="K1814" s="4">
        <v>870</v>
      </c>
      <c r="L1814" s="4">
        <v>0</v>
      </c>
      <c r="M1814" s="4">
        <v>870</v>
      </c>
    </row>
    <row r="1815" spans="1:13" x14ac:dyDescent="0.25">
      <c r="A1815" s="2">
        <v>9</v>
      </c>
      <c r="B1815" s="2">
        <v>34100</v>
      </c>
      <c r="C1815" s="2">
        <v>4800197</v>
      </c>
      <c r="D1815" s="2" t="str">
        <f t="shared" si="28"/>
        <v>9341004800197</v>
      </c>
      <c r="E1815" s="2" t="s">
        <v>440</v>
      </c>
      <c r="F1815" s="4">
        <v>0</v>
      </c>
      <c r="G1815" s="4">
        <v>800</v>
      </c>
      <c r="H1815" s="4">
        <v>800</v>
      </c>
      <c r="I1815" s="4">
        <v>800</v>
      </c>
      <c r="J1815" s="4">
        <v>800</v>
      </c>
      <c r="K1815" s="4">
        <v>800</v>
      </c>
      <c r="L1815" s="4">
        <v>0</v>
      </c>
      <c r="M1815" s="4">
        <v>0</v>
      </c>
    </row>
    <row r="1816" spans="1:13" x14ac:dyDescent="0.25">
      <c r="A1816" s="2">
        <v>9</v>
      </c>
      <c r="B1816" s="2">
        <v>34100</v>
      </c>
      <c r="C1816" s="2">
        <v>4800198</v>
      </c>
      <c r="D1816" s="2" t="str">
        <f t="shared" si="28"/>
        <v>9341004800198</v>
      </c>
      <c r="E1816" s="2" t="s">
        <v>441</v>
      </c>
      <c r="F1816" s="4">
        <v>0</v>
      </c>
      <c r="G1816" s="4">
        <v>1000</v>
      </c>
      <c r="H1816" s="4">
        <v>1000</v>
      </c>
      <c r="I1816" s="4">
        <v>1000</v>
      </c>
      <c r="J1816" s="4">
        <v>1000</v>
      </c>
      <c r="K1816" s="4">
        <v>1000</v>
      </c>
      <c r="L1816" s="4">
        <v>0</v>
      </c>
      <c r="M1816" s="4">
        <v>0</v>
      </c>
    </row>
    <row r="1817" spans="1:13" x14ac:dyDescent="0.25">
      <c r="A1817" s="2">
        <v>9</v>
      </c>
      <c r="B1817" s="2">
        <v>34100</v>
      </c>
      <c r="C1817" s="2">
        <v>4800202</v>
      </c>
      <c r="D1817" s="2" t="str">
        <f t="shared" si="28"/>
        <v>9341004800202</v>
      </c>
      <c r="E1817" s="2" t="s">
        <v>442</v>
      </c>
      <c r="F1817" s="4">
        <v>0</v>
      </c>
      <c r="G1817" s="4">
        <v>500</v>
      </c>
      <c r="H1817" s="4">
        <v>500</v>
      </c>
      <c r="I1817" s="4">
        <v>500</v>
      </c>
      <c r="J1817" s="4">
        <v>500</v>
      </c>
      <c r="K1817" s="4">
        <v>500</v>
      </c>
      <c r="L1817" s="4">
        <v>0</v>
      </c>
      <c r="M1817" s="4">
        <v>0</v>
      </c>
    </row>
    <row r="1818" spans="1:13" x14ac:dyDescent="0.25">
      <c r="A1818" s="2">
        <v>9</v>
      </c>
      <c r="B1818" s="2">
        <v>34100</v>
      </c>
      <c r="C1818" s="2">
        <v>4800203</v>
      </c>
      <c r="D1818" s="2" t="str">
        <f t="shared" si="28"/>
        <v>9341004800203</v>
      </c>
      <c r="E1818" s="2" t="s">
        <v>443</v>
      </c>
      <c r="F1818" s="4">
        <v>0</v>
      </c>
      <c r="G1818" s="4">
        <v>7000</v>
      </c>
      <c r="H1818" s="4">
        <v>7000</v>
      </c>
      <c r="I1818" s="4">
        <v>7000</v>
      </c>
      <c r="J1818" s="4">
        <v>5000</v>
      </c>
      <c r="K1818" s="4">
        <v>5000</v>
      </c>
      <c r="L1818" s="4">
        <v>0</v>
      </c>
      <c r="M1818" s="4">
        <v>2000</v>
      </c>
    </row>
    <row r="1819" spans="1:13" x14ac:dyDescent="0.25">
      <c r="A1819" s="2">
        <v>9</v>
      </c>
      <c r="B1819" s="2">
        <v>34100</v>
      </c>
      <c r="C1819" s="2">
        <v>4800204</v>
      </c>
      <c r="D1819" s="2" t="str">
        <f t="shared" si="28"/>
        <v>9341004800204</v>
      </c>
      <c r="E1819" s="2" t="s">
        <v>444</v>
      </c>
      <c r="F1819" s="4">
        <v>0</v>
      </c>
      <c r="G1819" s="4">
        <v>4000</v>
      </c>
      <c r="H1819" s="4">
        <v>4000</v>
      </c>
      <c r="I1819" s="4">
        <v>4000</v>
      </c>
      <c r="J1819" s="4">
        <v>3200</v>
      </c>
      <c r="K1819" s="4">
        <v>3200</v>
      </c>
      <c r="L1819" s="4">
        <v>0</v>
      </c>
      <c r="M1819" s="4">
        <v>800</v>
      </c>
    </row>
    <row r="1820" spans="1:13" x14ac:dyDescent="0.25">
      <c r="A1820" s="2">
        <v>9</v>
      </c>
      <c r="B1820" s="2">
        <v>34100</v>
      </c>
      <c r="C1820" s="2">
        <v>4800205</v>
      </c>
      <c r="D1820" s="2" t="str">
        <f t="shared" si="28"/>
        <v>9341004800205</v>
      </c>
      <c r="E1820" s="2" t="s">
        <v>445</v>
      </c>
      <c r="F1820" s="4">
        <v>0</v>
      </c>
      <c r="G1820" s="4">
        <v>2000</v>
      </c>
      <c r="H1820" s="4">
        <v>2000</v>
      </c>
      <c r="I1820" s="4">
        <v>2000</v>
      </c>
      <c r="J1820" s="4">
        <v>1600</v>
      </c>
      <c r="K1820" s="4">
        <v>1600</v>
      </c>
      <c r="L1820" s="4">
        <v>0</v>
      </c>
      <c r="M1820" s="4">
        <v>400</v>
      </c>
    </row>
    <row r="1821" spans="1:13" x14ac:dyDescent="0.25">
      <c r="A1821" s="2">
        <v>9</v>
      </c>
      <c r="B1821" s="2">
        <v>34100</v>
      </c>
      <c r="C1821" s="2">
        <v>4800207</v>
      </c>
      <c r="D1821" s="2" t="str">
        <f t="shared" si="28"/>
        <v>9341004800207</v>
      </c>
      <c r="E1821" s="2" t="s">
        <v>446</v>
      </c>
      <c r="F1821" s="4">
        <v>0</v>
      </c>
      <c r="G1821" s="4">
        <v>700</v>
      </c>
      <c r="H1821" s="4">
        <v>700</v>
      </c>
      <c r="I1821" s="4">
        <v>700</v>
      </c>
      <c r="J1821" s="4">
        <v>0</v>
      </c>
      <c r="K1821" s="4">
        <v>0</v>
      </c>
      <c r="L1821" s="4">
        <v>0</v>
      </c>
      <c r="M1821" s="4">
        <v>700</v>
      </c>
    </row>
    <row r="1822" spans="1:13" x14ac:dyDescent="0.25">
      <c r="A1822" s="2">
        <v>9</v>
      </c>
      <c r="B1822" s="2">
        <v>34100</v>
      </c>
      <c r="C1822" s="2">
        <v>7800003</v>
      </c>
      <c r="D1822" s="2" t="str">
        <f t="shared" si="28"/>
        <v>9341007800003</v>
      </c>
      <c r="E1822" s="2" t="s">
        <v>447</v>
      </c>
      <c r="F1822" s="4">
        <v>10000</v>
      </c>
      <c r="G1822" s="4">
        <v>0</v>
      </c>
      <c r="H1822" s="4">
        <v>10000</v>
      </c>
      <c r="I1822" s="4">
        <v>0</v>
      </c>
      <c r="J1822" s="4">
        <v>0</v>
      </c>
      <c r="K1822" s="4">
        <v>0</v>
      </c>
      <c r="L1822" s="4">
        <v>0</v>
      </c>
      <c r="M1822" s="4">
        <v>10000</v>
      </c>
    </row>
    <row r="1823" spans="1:13" x14ac:dyDescent="0.25">
      <c r="A1823" s="2">
        <v>9</v>
      </c>
      <c r="B1823" s="2">
        <v>34100</v>
      </c>
      <c r="C1823" s="2">
        <v>7800024</v>
      </c>
      <c r="D1823" s="2" t="str">
        <f t="shared" si="28"/>
        <v>9341007800024</v>
      </c>
      <c r="E1823" s="2" t="s">
        <v>448</v>
      </c>
      <c r="F1823" s="4">
        <v>0</v>
      </c>
      <c r="G1823" s="4">
        <v>1000</v>
      </c>
      <c r="H1823" s="4">
        <v>1000</v>
      </c>
      <c r="I1823" s="4">
        <v>1000</v>
      </c>
      <c r="J1823" s="4">
        <v>786.13</v>
      </c>
      <c r="K1823" s="4">
        <v>786.13</v>
      </c>
      <c r="L1823" s="4">
        <v>0</v>
      </c>
      <c r="M1823" s="4">
        <v>213.87</v>
      </c>
    </row>
    <row r="1824" spans="1:13" x14ac:dyDescent="0.25">
      <c r="A1824" s="2">
        <v>9</v>
      </c>
      <c r="B1824" s="2">
        <v>34100</v>
      </c>
      <c r="C1824" s="2">
        <v>7800025</v>
      </c>
      <c r="D1824" s="2" t="str">
        <f t="shared" si="28"/>
        <v>9341007800025</v>
      </c>
      <c r="E1824" s="2" t="s">
        <v>449</v>
      </c>
      <c r="F1824" s="4">
        <v>0</v>
      </c>
      <c r="G1824" s="4">
        <v>2200</v>
      </c>
      <c r="H1824" s="4">
        <v>2200</v>
      </c>
      <c r="I1824" s="4">
        <v>2200</v>
      </c>
      <c r="J1824" s="4">
        <v>2200</v>
      </c>
      <c r="K1824" s="4">
        <v>2200</v>
      </c>
      <c r="L1824" s="4">
        <v>0</v>
      </c>
      <c r="M1824" s="4">
        <v>0</v>
      </c>
    </row>
    <row r="1825" spans="1:13" x14ac:dyDescent="0.25">
      <c r="A1825" s="2">
        <v>9</v>
      </c>
      <c r="B1825" s="2">
        <v>34100</v>
      </c>
      <c r="C1825" s="2">
        <v>7800027</v>
      </c>
      <c r="D1825" s="2" t="str">
        <f t="shared" si="28"/>
        <v>9341007800027</v>
      </c>
      <c r="E1825" s="2" t="s">
        <v>450</v>
      </c>
      <c r="F1825" s="4">
        <v>0</v>
      </c>
      <c r="G1825" s="4">
        <v>14000</v>
      </c>
      <c r="H1825" s="4">
        <v>14000</v>
      </c>
      <c r="I1825" s="4">
        <v>14000</v>
      </c>
      <c r="J1825" s="4">
        <v>11200</v>
      </c>
      <c r="K1825" s="4">
        <v>11200</v>
      </c>
      <c r="L1825" s="4">
        <v>0</v>
      </c>
      <c r="M1825" s="4">
        <v>2800</v>
      </c>
    </row>
    <row r="1826" spans="1:13" x14ac:dyDescent="0.25">
      <c r="A1826" s="2">
        <v>9</v>
      </c>
      <c r="B1826" s="2">
        <v>34200</v>
      </c>
      <c r="C1826" s="2">
        <v>2100002</v>
      </c>
      <c r="D1826" s="2" t="str">
        <f t="shared" si="28"/>
        <v>9342002100002</v>
      </c>
      <c r="E1826" s="2" t="s">
        <v>451</v>
      </c>
      <c r="F1826" s="4">
        <v>2000</v>
      </c>
      <c r="G1826" s="4">
        <v>0</v>
      </c>
      <c r="H1826" s="4">
        <v>2000</v>
      </c>
      <c r="I1826" s="4">
        <v>0</v>
      </c>
      <c r="J1826" s="4">
        <v>0</v>
      </c>
      <c r="K1826" s="4">
        <v>0</v>
      </c>
      <c r="L1826" s="4">
        <v>0</v>
      </c>
      <c r="M1826" s="4">
        <v>2000</v>
      </c>
    </row>
    <row r="1827" spans="1:13" x14ac:dyDescent="0.25">
      <c r="A1827" s="2">
        <v>9</v>
      </c>
      <c r="B1827" s="2">
        <v>34200</v>
      </c>
      <c r="C1827" s="2">
        <v>2100003</v>
      </c>
      <c r="D1827" s="2" t="str">
        <f t="shared" si="28"/>
        <v>9342002100003</v>
      </c>
      <c r="E1827" s="2" t="s">
        <v>452</v>
      </c>
      <c r="F1827" s="4">
        <v>3000</v>
      </c>
      <c r="G1827" s="4">
        <v>0</v>
      </c>
      <c r="H1827" s="4">
        <v>3000</v>
      </c>
      <c r="I1827" s="4">
        <v>932.16</v>
      </c>
      <c r="J1827" s="4">
        <v>932.16</v>
      </c>
      <c r="K1827" s="4">
        <v>932.16</v>
      </c>
      <c r="L1827" s="4">
        <v>0</v>
      </c>
      <c r="M1827" s="4">
        <v>2067.84</v>
      </c>
    </row>
    <row r="1828" spans="1:13" x14ac:dyDescent="0.25">
      <c r="A1828" s="2">
        <v>9</v>
      </c>
      <c r="B1828" s="2">
        <v>34200</v>
      </c>
      <c r="C1828" s="2">
        <v>2120001</v>
      </c>
      <c r="D1828" s="2" t="str">
        <f t="shared" si="28"/>
        <v>9342002120001</v>
      </c>
      <c r="E1828" s="2" t="s">
        <v>453</v>
      </c>
      <c r="F1828" s="4">
        <v>6000</v>
      </c>
      <c r="G1828" s="4">
        <v>776.34</v>
      </c>
      <c r="H1828" s="4">
        <v>6776.34</v>
      </c>
      <c r="I1828" s="4">
        <v>7376.89</v>
      </c>
      <c r="J1828" s="4">
        <v>6600.55</v>
      </c>
      <c r="K1828" s="4">
        <v>6600.55</v>
      </c>
      <c r="L1828" s="4">
        <v>0</v>
      </c>
      <c r="M1828" s="4">
        <v>175.79</v>
      </c>
    </row>
    <row r="1829" spans="1:13" x14ac:dyDescent="0.25">
      <c r="A1829" s="2">
        <v>9</v>
      </c>
      <c r="B1829" s="2">
        <v>34200</v>
      </c>
      <c r="C1829" s="2">
        <v>2130001</v>
      </c>
      <c r="D1829" s="2" t="str">
        <f t="shared" si="28"/>
        <v>9342002130001</v>
      </c>
      <c r="E1829" s="2" t="s">
        <v>74</v>
      </c>
      <c r="F1829" s="4">
        <v>2000</v>
      </c>
      <c r="G1829" s="4">
        <v>0</v>
      </c>
      <c r="H1829" s="4">
        <v>2000</v>
      </c>
      <c r="I1829" s="4">
        <v>2758.64</v>
      </c>
      <c r="J1829" s="4">
        <v>2758.64</v>
      </c>
      <c r="K1829" s="4">
        <v>2758.64</v>
      </c>
      <c r="L1829" s="4">
        <v>0</v>
      </c>
      <c r="M1829" s="4">
        <v>-758.64</v>
      </c>
    </row>
    <row r="1830" spans="1:13" x14ac:dyDescent="0.25">
      <c r="A1830" s="2">
        <v>9</v>
      </c>
      <c r="B1830" s="2">
        <v>34201</v>
      </c>
      <c r="C1830" s="2">
        <v>2130001</v>
      </c>
      <c r="D1830" s="2" t="str">
        <f t="shared" si="28"/>
        <v>9342012130001</v>
      </c>
      <c r="E1830" s="2" t="s">
        <v>74</v>
      </c>
      <c r="F1830" s="4">
        <v>3500</v>
      </c>
      <c r="G1830" s="4">
        <v>0</v>
      </c>
      <c r="H1830" s="4">
        <v>3500</v>
      </c>
      <c r="I1830" s="4">
        <v>2247.1999999999998</v>
      </c>
      <c r="J1830" s="4">
        <v>2247.1999999999998</v>
      </c>
      <c r="K1830" s="4">
        <v>2247.1999999999998</v>
      </c>
      <c r="L1830" s="4">
        <v>0</v>
      </c>
      <c r="M1830" s="4">
        <v>1252.8</v>
      </c>
    </row>
    <row r="1831" spans="1:13" x14ac:dyDescent="0.25">
      <c r="A1831" s="2">
        <v>9</v>
      </c>
      <c r="B1831" s="2">
        <v>34201</v>
      </c>
      <c r="C1831" s="2">
        <v>2150001</v>
      </c>
      <c r="D1831" s="2" t="str">
        <f t="shared" si="28"/>
        <v>9342012150001</v>
      </c>
      <c r="E1831" s="2" t="s">
        <v>56</v>
      </c>
      <c r="F1831" s="4">
        <v>0</v>
      </c>
      <c r="G1831" s="4">
        <v>0</v>
      </c>
      <c r="H1831" s="4">
        <v>0</v>
      </c>
      <c r="I1831" s="4">
        <v>4282.67</v>
      </c>
      <c r="J1831" s="4">
        <v>4282.67</v>
      </c>
      <c r="K1831" s="4">
        <v>4282.67</v>
      </c>
      <c r="L1831" s="4">
        <v>0</v>
      </c>
      <c r="M1831" s="4">
        <v>-4282.67</v>
      </c>
    </row>
    <row r="1832" spans="1:13" x14ac:dyDescent="0.25">
      <c r="A1832" s="2">
        <v>9</v>
      </c>
      <c r="B1832" s="2">
        <v>34201</v>
      </c>
      <c r="C1832" s="2">
        <v>2211001</v>
      </c>
      <c r="D1832" s="2" t="str">
        <f t="shared" si="28"/>
        <v>9342012211001</v>
      </c>
      <c r="E1832" s="2" t="s">
        <v>76</v>
      </c>
      <c r="F1832" s="4">
        <v>1500</v>
      </c>
      <c r="G1832" s="4">
        <v>0</v>
      </c>
      <c r="H1832" s="4">
        <v>1500</v>
      </c>
      <c r="I1832" s="4">
        <v>739.14</v>
      </c>
      <c r="J1832" s="4">
        <v>739.14</v>
      </c>
      <c r="K1832" s="4">
        <v>739.14</v>
      </c>
      <c r="L1832" s="4">
        <v>0</v>
      </c>
      <c r="M1832" s="4">
        <v>760.86</v>
      </c>
    </row>
    <row r="1833" spans="1:13" x14ac:dyDescent="0.25">
      <c r="A1833" s="2">
        <v>9</v>
      </c>
      <c r="B1833" s="2">
        <v>34201</v>
      </c>
      <c r="C1833" s="2">
        <v>2312000</v>
      </c>
      <c r="D1833" s="2" t="str">
        <f t="shared" si="28"/>
        <v>9342012312000</v>
      </c>
      <c r="E1833" s="2" t="s">
        <v>73</v>
      </c>
      <c r="F1833" s="4">
        <v>200</v>
      </c>
      <c r="G1833" s="4">
        <v>0</v>
      </c>
      <c r="H1833" s="4">
        <v>200</v>
      </c>
      <c r="I1833" s="4">
        <v>0</v>
      </c>
      <c r="J1833" s="4">
        <v>0</v>
      </c>
      <c r="K1833" s="4">
        <v>0</v>
      </c>
      <c r="L1833" s="4">
        <v>0</v>
      </c>
      <c r="M1833" s="4">
        <v>200</v>
      </c>
    </row>
    <row r="1834" spans="1:13" x14ac:dyDescent="0.25">
      <c r="A1834" s="2">
        <v>9</v>
      </c>
      <c r="B1834" s="2">
        <v>34202</v>
      </c>
      <c r="C1834" s="2">
        <v>2219900</v>
      </c>
      <c r="D1834" s="2" t="str">
        <f t="shared" si="28"/>
        <v>9342022219900</v>
      </c>
      <c r="E1834" s="2" t="s">
        <v>152</v>
      </c>
      <c r="F1834" s="4">
        <v>10000</v>
      </c>
      <c r="G1834" s="4">
        <v>0</v>
      </c>
      <c r="H1834" s="4">
        <v>10000</v>
      </c>
      <c r="I1834" s="4">
        <v>7379.75</v>
      </c>
      <c r="J1834" s="4">
        <v>7379.75</v>
      </c>
      <c r="K1834" s="4">
        <v>7379.75</v>
      </c>
      <c r="L1834" s="4">
        <v>0</v>
      </c>
      <c r="M1834" s="4">
        <v>2620.25</v>
      </c>
    </row>
    <row r="1835" spans="1:13" x14ac:dyDescent="0.25">
      <c r="A1835" s="2">
        <v>9</v>
      </c>
      <c r="B1835" s="2">
        <v>34202</v>
      </c>
      <c r="C1835" s="2">
        <v>2270102</v>
      </c>
      <c r="D1835" s="2" t="str">
        <f t="shared" si="28"/>
        <v>9342022270102</v>
      </c>
      <c r="E1835" s="2" t="s">
        <v>454</v>
      </c>
      <c r="F1835" s="4">
        <v>65609.320000000007</v>
      </c>
      <c r="G1835" s="4">
        <v>0</v>
      </c>
      <c r="H1835" s="4">
        <v>65609.320000000007</v>
      </c>
      <c r="I1835" s="4">
        <v>62047</v>
      </c>
      <c r="J1835" s="4">
        <v>54475.12</v>
      </c>
      <c r="K1835" s="4">
        <v>54475.12</v>
      </c>
      <c r="L1835" s="4">
        <v>0</v>
      </c>
      <c r="M1835" s="4">
        <v>11134.2</v>
      </c>
    </row>
    <row r="1836" spans="1:13" x14ac:dyDescent="0.25">
      <c r="A1836" s="2">
        <v>9</v>
      </c>
      <c r="B1836" s="2">
        <v>34202</v>
      </c>
      <c r="C1836" s="2">
        <v>6230017</v>
      </c>
      <c r="D1836" s="2" t="str">
        <f t="shared" si="28"/>
        <v>9342026230017</v>
      </c>
      <c r="E1836" s="2" t="s">
        <v>455</v>
      </c>
      <c r="F1836" s="4">
        <v>12000</v>
      </c>
      <c r="G1836" s="4">
        <v>0</v>
      </c>
      <c r="H1836" s="4">
        <v>12000</v>
      </c>
      <c r="I1836" s="4">
        <v>9999.98</v>
      </c>
      <c r="J1836" s="4">
        <v>9999.98</v>
      </c>
      <c r="K1836" s="4">
        <v>9999.98</v>
      </c>
      <c r="L1836" s="4">
        <v>0</v>
      </c>
      <c r="M1836" s="4">
        <v>2000.02</v>
      </c>
    </row>
    <row r="1837" spans="1:13" x14ac:dyDescent="0.25">
      <c r="A1837" s="2">
        <v>9</v>
      </c>
      <c r="B1837" s="2">
        <v>34203</v>
      </c>
      <c r="C1837" s="2">
        <v>2030001</v>
      </c>
      <c r="D1837" s="2" t="str">
        <f t="shared" si="28"/>
        <v>9342032030001</v>
      </c>
      <c r="E1837" s="2" t="s">
        <v>149</v>
      </c>
      <c r="F1837" s="4">
        <v>2500</v>
      </c>
      <c r="G1837" s="4">
        <v>0</v>
      </c>
      <c r="H1837" s="4">
        <v>2500</v>
      </c>
      <c r="I1837" s="4">
        <v>423.5</v>
      </c>
      <c r="J1837" s="4">
        <v>423.5</v>
      </c>
      <c r="K1837" s="4">
        <v>423.5</v>
      </c>
      <c r="L1837" s="4">
        <v>0</v>
      </c>
      <c r="M1837" s="4">
        <v>2076.5</v>
      </c>
    </row>
    <row r="1838" spans="1:13" x14ac:dyDescent="0.25">
      <c r="A1838" s="2">
        <v>9</v>
      </c>
      <c r="B1838" s="2">
        <v>34203</v>
      </c>
      <c r="C1838" s="2">
        <v>2120001</v>
      </c>
      <c r="D1838" s="2" t="str">
        <f t="shared" si="28"/>
        <v>9342032120001</v>
      </c>
      <c r="E1838" s="2" t="s">
        <v>456</v>
      </c>
      <c r="F1838" s="4">
        <v>4000</v>
      </c>
      <c r="G1838" s="4">
        <v>0</v>
      </c>
      <c r="H1838" s="4">
        <v>4000</v>
      </c>
      <c r="I1838" s="4">
        <v>1732.6</v>
      </c>
      <c r="J1838" s="4">
        <v>1732.6</v>
      </c>
      <c r="K1838" s="4">
        <v>1732.6</v>
      </c>
      <c r="L1838" s="4">
        <v>0</v>
      </c>
      <c r="M1838" s="4">
        <v>2267.4</v>
      </c>
    </row>
    <row r="1839" spans="1:13" x14ac:dyDescent="0.25">
      <c r="A1839" s="2">
        <v>9</v>
      </c>
      <c r="B1839" s="2">
        <v>34203</v>
      </c>
      <c r="C1839" s="2">
        <v>2200001</v>
      </c>
      <c r="D1839" s="2" t="str">
        <f t="shared" si="28"/>
        <v>9342032200001</v>
      </c>
      <c r="E1839" s="2" t="s">
        <v>323</v>
      </c>
      <c r="F1839" s="4">
        <v>0</v>
      </c>
      <c r="G1839" s="4">
        <v>0</v>
      </c>
      <c r="H1839" s="4">
        <v>0</v>
      </c>
      <c r="I1839" s="4">
        <v>261.10000000000002</v>
      </c>
      <c r="J1839" s="4">
        <v>111.1</v>
      </c>
      <c r="K1839" s="4">
        <v>111.1</v>
      </c>
      <c r="L1839" s="4">
        <v>0</v>
      </c>
      <c r="M1839" s="4">
        <v>-111.1</v>
      </c>
    </row>
    <row r="1840" spans="1:13" x14ac:dyDescent="0.25">
      <c r="A1840" s="2">
        <v>9</v>
      </c>
      <c r="B1840" s="2">
        <v>34203</v>
      </c>
      <c r="C1840" s="2">
        <v>2210300</v>
      </c>
      <c r="D1840" s="2" t="str">
        <f t="shared" si="28"/>
        <v>9342032210300</v>
      </c>
      <c r="E1840" s="2" t="s">
        <v>457</v>
      </c>
      <c r="F1840" s="4">
        <v>40000</v>
      </c>
      <c r="G1840" s="4">
        <v>0</v>
      </c>
      <c r="H1840" s="4">
        <v>40000</v>
      </c>
      <c r="I1840" s="4">
        <v>6500</v>
      </c>
      <c r="J1840" s="4">
        <v>5998.13</v>
      </c>
      <c r="K1840" s="4">
        <v>5998.13</v>
      </c>
      <c r="L1840" s="4">
        <v>0</v>
      </c>
      <c r="M1840" s="4">
        <v>34001.870000000003</v>
      </c>
    </row>
    <row r="1841" spans="1:13" x14ac:dyDescent="0.25">
      <c r="A1841" s="2">
        <v>9</v>
      </c>
      <c r="B1841" s="2">
        <v>34203</v>
      </c>
      <c r="C1841" s="2">
        <v>2211001</v>
      </c>
      <c r="D1841" s="2" t="str">
        <f t="shared" si="28"/>
        <v>9342032211001</v>
      </c>
      <c r="E1841" s="2" t="s">
        <v>76</v>
      </c>
      <c r="F1841" s="4">
        <v>4000</v>
      </c>
      <c r="G1841" s="4">
        <v>0</v>
      </c>
      <c r="H1841" s="4">
        <v>4000</v>
      </c>
      <c r="I1841" s="4">
        <v>6405.84</v>
      </c>
      <c r="J1841" s="4">
        <v>6226.53</v>
      </c>
      <c r="K1841" s="4">
        <v>6226.53</v>
      </c>
      <c r="L1841" s="4">
        <v>0</v>
      </c>
      <c r="M1841" s="4">
        <v>-2226.5300000000002</v>
      </c>
    </row>
    <row r="1842" spans="1:13" x14ac:dyDescent="0.25">
      <c r="A1842" s="2">
        <v>9</v>
      </c>
      <c r="B1842" s="2">
        <v>34203</v>
      </c>
      <c r="C1842" s="2">
        <v>2219900</v>
      </c>
      <c r="D1842" s="2" t="str">
        <f t="shared" si="28"/>
        <v>9342032219900</v>
      </c>
      <c r="E1842" s="2" t="s">
        <v>152</v>
      </c>
      <c r="F1842" s="4">
        <v>14000</v>
      </c>
      <c r="G1842" s="4">
        <v>0</v>
      </c>
      <c r="H1842" s="4">
        <v>14000</v>
      </c>
      <c r="I1842" s="4">
        <v>7871.6</v>
      </c>
      <c r="J1842" s="4">
        <v>7871.6</v>
      </c>
      <c r="K1842" s="4">
        <v>7871.6</v>
      </c>
      <c r="L1842" s="4">
        <v>0</v>
      </c>
      <c r="M1842" s="4">
        <v>6128.4</v>
      </c>
    </row>
    <row r="1843" spans="1:13" x14ac:dyDescent="0.25">
      <c r="A1843" s="2">
        <v>9</v>
      </c>
      <c r="B1843" s="2">
        <v>34203</v>
      </c>
      <c r="C1843" s="2">
        <v>2269901</v>
      </c>
      <c r="D1843" s="2" t="str">
        <f t="shared" si="28"/>
        <v>9342032269901</v>
      </c>
      <c r="E1843" s="2" t="s">
        <v>458</v>
      </c>
      <c r="F1843" s="4">
        <v>30000</v>
      </c>
      <c r="G1843" s="4">
        <v>-8000</v>
      </c>
      <c r="H1843" s="4">
        <v>22000</v>
      </c>
      <c r="I1843" s="4">
        <v>175.45</v>
      </c>
      <c r="J1843" s="4">
        <v>175.45</v>
      </c>
      <c r="K1843" s="4">
        <v>175.45</v>
      </c>
      <c r="L1843" s="4">
        <v>0</v>
      </c>
      <c r="M1843" s="4">
        <v>21824.55</v>
      </c>
    </row>
    <row r="1844" spans="1:13" x14ac:dyDescent="0.25">
      <c r="A1844" s="2">
        <v>9</v>
      </c>
      <c r="B1844" s="2">
        <v>34203</v>
      </c>
      <c r="C1844" s="2">
        <v>2270102</v>
      </c>
      <c r="D1844" s="2" t="str">
        <f t="shared" si="28"/>
        <v>9342032270102</v>
      </c>
      <c r="E1844" s="2" t="s">
        <v>459</v>
      </c>
      <c r="F1844" s="4">
        <v>68417.03</v>
      </c>
      <c r="G1844" s="4">
        <v>5973.41</v>
      </c>
      <c r="H1844" s="4">
        <v>74390.44</v>
      </c>
      <c r="I1844" s="4">
        <v>79073.710000000006</v>
      </c>
      <c r="J1844" s="4">
        <v>73994.66</v>
      </c>
      <c r="K1844" s="4">
        <v>73994.66</v>
      </c>
      <c r="L1844" s="4">
        <v>0</v>
      </c>
      <c r="M1844" s="4">
        <v>395.78</v>
      </c>
    </row>
    <row r="1845" spans="1:13" x14ac:dyDescent="0.25">
      <c r="A1845" s="2">
        <v>9</v>
      </c>
      <c r="B1845" s="2">
        <v>34203</v>
      </c>
      <c r="C1845" s="2">
        <v>2279900</v>
      </c>
      <c r="D1845" s="2" t="str">
        <f t="shared" si="28"/>
        <v>9342032279900</v>
      </c>
      <c r="E1845" s="2" t="s">
        <v>68</v>
      </c>
      <c r="F1845" s="4">
        <v>20000</v>
      </c>
      <c r="G1845" s="4">
        <v>2554.96</v>
      </c>
      <c r="H1845" s="4">
        <v>22554.959999999999</v>
      </c>
      <c r="I1845" s="4">
        <v>11189.95</v>
      </c>
      <c r="J1845" s="4">
        <v>9256.42</v>
      </c>
      <c r="K1845" s="4">
        <v>9256.42</v>
      </c>
      <c r="L1845" s="4">
        <v>0</v>
      </c>
      <c r="M1845" s="4">
        <v>13298.54</v>
      </c>
    </row>
    <row r="1846" spans="1:13" x14ac:dyDescent="0.25">
      <c r="A1846" s="2">
        <v>9</v>
      </c>
      <c r="B1846" s="2">
        <v>34203</v>
      </c>
      <c r="C1846" s="2">
        <v>2302000</v>
      </c>
      <c r="D1846" s="2" t="str">
        <f t="shared" si="28"/>
        <v>9342032302000</v>
      </c>
      <c r="E1846" s="2" t="s">
        <v>72</v>
      </c>
      <c r="F1846" s="4">
        <v>0</v>
      </c>
      <c r="G1846" s="4">
        <v>0</v>
      </c>
      <c r="H1846" s="4">
        <v>0</v>
      </c>
      <c r="I1846" s="4">
        <v>33.799999999999997</v>
      </c>
      <c r="J1846" s="4">
        <v>33.799999999999997</v>
      </c>
      <c r="K1846" s="4">
        <v>33.799999999999997</v>
      </c>
      <c r="L1846" s="4">
        <v>0</v>
      </c>
      <c r="M1846" s="4">
        <v>-33.799999999999997</v>
      </c>
    </row>
    <row r="1847" spans="1:13" x14ac:dyDescent="0.25">
      <c r="A1847" s="2">
        <v>9</v>
      </c>
      <c r="B1847" s="2">
        <v>34203</v>
      </c>
      <c r="C1847" s="2">
        <v>2312000</v>
      </c>
      <c r="D1847" s="2" t="str">
        <f t="shared" si="28"/>
        <v>9342032312000</v>
      </c>
      <c r="E1847" s="2" t="s">
        <v>73</v>
      </c>
      <c r="F1847" s="4">
        <v>0</v>
      </c>
      <c r="G1847" s="4">
        <v>0</v>
      </c>
      <c r="H1847" s="4">
        <v>0</v>
      </c>
      <c r="I1847" s="4">
        <v>27</v>
      </c>
      <c r="J1847" s="4">
        <v>27</v>
      </c>
      <c r="K1847" s="4">
        <v>27</v>
      </c>
      <c r="L1847" s="4">
        <v>0</v>
      </c>
      <c r="M1847" s="4">
        <v>-27</v>
      </c>
    </row>
    <row r="1848" spans="1:13" x14ac:dyDescent="0.25">
      <c r="A1848" s="2">
        <v>9</v>
      </c>
      <c r="B1848" s="2">
        <v>34203</v>
      </c>
      <c r="C1848" s="2">
        <v>6320001</v>
      </c>
      <c r="D1848" s="2" t="str">
        <f t="shared" si="28"/>
        <v>9342036320001</v>
      </c>
      <c r="E1848" s="2" t="s">
        <v>460</v>
      </c>
      <c r="F1848" s="4">
        <v>25000</v>
      </c>
      <c r="G1848" s="4">
        <v>0</v>
      </c>
      <c r="H1848" s="4">
        <v>25000</v>
      </c>
      <c r="I1848" s="4">
        <v>12697.18</v>
      </c>
      <c r="J1848" s="4">
        <v>12697.18</v>
      </c>
      <c r="K1848" s="4">
        <v>12697.18</v>
      </c>
      <c r="L1848" s="4">
        <v>0</v>
      </c>
      <c r="M1848" s="4">
        <v>12302.82</v>
      </c>
    </row>
    <row r="1849" spans="1:13" x14ac:dyDescent="0.25">
      <c r="A1849" s="2">
        <v>9</v>
      </c>
      <c r="B1849" s="2">
        <v>34203</v>
      </c>
      <c r="C1849" s="2">
        <v>6330000</v>
      </c>
      <c r="D1849" s="2" t="str">
        <f t="shared" si="28"/>
        <v>9342036330000</v>
      </c>
      <c r="E1849" s="2" t="s">
        <v>286</v>
      </c>
      <c r="F1849" s="4">
        <v>10000</v>
      </c>
      <c r="G1849" s="4">
        <v>0</v>
      </c>
      <c r="H1849" s="4">
        <v>10000</v>
      </c>
      <c r="I1849" s="4">
        <v>10000</v>
      </c>
      <c r="J1849" s="4">
        <v>10000</v>
      </c>
      <c r="K1849" s="4">
        <v>10000</v>
      </c>
      <c r="L1849" s="4">
        <v>0</v>
      </c>
      <c r="M1849" s="4">
        <v>0</v>
      </c>
    </row>
    <row r="1850" spans="1:13" x14ac:dyDescent="0.25">
      <c r="A1850" s="2">
        <v>9</v>
      </c>
      <c r="B1850" s="2">
        <v>34204</v>
      </c>
      <c r="C1850" s="2">
        <v>2130001</v>
      </c>
      <c r="D1850" s="2" t="str">
        <f t="shared" si="28"/>
        <v>9342042130001</v>
      </c>
      <c r="E1850" s="2" t="s">
        <v>74</v>
      </c>
      <c r="F1850" s="4">
        <v>2000</v>
      </c>
      <c r="G1850" s="4">
        <v>0</v>
      </c>
      <c r="H1850" s="4">
        <v>2000</v>
      </c>
      <c r="I1850" s="4">
        <v>0</v>
      </c>
      <c r="J1850" s="4">
        <v>0</v>
      </c>
      <c r="K1850" s="4">
        <v>0</v>
      </c>
      <c r="L1850" s="4">
        <v>0</v>
      </c>
      <c r="M1850" s="4">
        <v>2000</v>
      </c>
    </row>
    <row r="1851" spans="1:13" x14ac:dyDescent="0.25">
      <c r="A1851" s="2">
        <v>9</v>
      </c>
      <c r="B1851" s="2">
        <v>34204</v>
      </c>
      <c r="C1851" s="2">
        <v>4800134</v>
      </c>
      <c r="D1851" s="2" t="str">
        <f t="shared" si="28"/>
        <v>9342044800134</v>
      </c>
      <c r="E1851" s="2" t="s">
        <v>461</v>
      </c>
      <c r="F1851" s="4">
        <v>9400</v>
      </c>
      <c r="G1851" s="4">
        <v>280</v>
      </c>
      <c r="H1851" s="4">
        <v>9680</v>
      </c>
      <c r="I1851" s="4">
        <v>9514.31</v>
      </c>
      <c r="J1851" s="4">
        <v>9514.31</v>
      </c>
      <c r="K1851" s="4">
        <v>9514.31</v>
      </c>
      <c r="L1851" s="4">
        <v>0</v>
      </c>
      <c r="M1851" s="4">
        <v>165.69</v>
      </c>
    </row>
    <row r="1852" spans="1:13" x14ac:dyDescent="0.25">
      <c r="A1852" s="2">
        <v>9</v>
      </c>
      <c r="B1852" s="2">
        <v>43201</v>
      </c>
      <c r="C1852" s="2">
        <v>2130001</v>
      </c>
      <c r="D1852" s="2" t="str">
        <f t="shared" si="28"/>
        <v>9432012130001</v>
      </c>
      <c r="E1852" s="2" t="s">
        <v>74</v>
      </c>
      <c r="F1852" s="4">
        <v>2000</v>
      </c>
      <c r="G1852" s="4">
        <v>0</v>
      </c>
      <c r="H1852" s="4">
        <v>2000</v>
      </c>
      <c r="I1852" s="4">
        <v>508.39</v>
      </c>
      <c r="J1852" s="4">
        <v>508.39</v>
      </c>
      <c r="K1852" s="4">
        <v>508.39</v>
      </c>
      <c r="L1852" s="4">
        <v>0</v>
      </c>
      <c r="M1852" s="4">
        <v>1491.61</v>
      </c>
    </row>
    <row r="1853" spans="1:13" x14ac:dyDescent="0.25">
      <c r="A1853" s="2">
        <v>10</v>
      </c>
      <c r="B1853" s="2">
        <v>15100</v>
      </c>
      <c r="C1853" s="2">
        <v>2200001</v>
      </c>
      <c r="D1853" s="2" t="str">
        <f t="shared" si="28"/>
        <v>10151002200001</v>
      </c>
      <c r="E1853" s="2" t="s">
        <v>37</v>
      </c>
      <c r="F1853" s="4">
        <v>500</v>
      </c>
      <c r="G1853" s="4">
        <v>0</v>
      </c>
      <c r="H1853" s="4">
        <v>500</v>
      </c>
      <c r="I1853" s="4">
        <v>424.25</v>
      </c>
      <c r="J1853" s="4">
        <v>167.63</v>
      </c>
      <c r="K1853" s="4">
        <v>167.63</v>
      </c>
      <c r="L1853" s="4">
        <v>0</v>
      </c>
      <c r="M1853" s="4">
        <v>332.37</v>
      </c>
    </row>
    <row r="1854" spans="1:13" x14ac:dyDescent="0.25">
      <c r="A1854" s="2">
        <v>10</v>
      </c>
      <c r="B1854" s="2">
        <v>15100</v>
      </c>
      <c r="C1854" s="2">
        <v>2219901</v>
      </c>
      <c r="D1854" s="2" t="str">
        <f t="shared" si="28"/>
        <v>10151002219901</v>
      </c>
      <c r="E1854" s="2" t="s">
        <v>134</v>
      </c>
      <c r="F1854" s="4">
        <v>200</v>
      </c>
      <c r="G1854" s="4">
        <v>0</v>
      </c>
      <c r="H1854" s="4">
        <v>200</v>
      </c>
      <c r="I1854" s="4">
        <v>0</v>
      </c>
      <c r="J1854" s="4">
        <v>0</v>
      </c>
      <c r="K1854" s="4">
        <v>0</v>
      </c>
      <c r="L1854" s="4">
        <v>0</v>
      </c>
      <c r="M1854" s="4">
        <v>200</v>
      </c>
    </row>
    <row r="1855" spans="1:13" x14ac:dyDescent="0.25">
      <c r="A1855" s="2">
        <v>10</v>
      </c>
      <c r="B1855" s="2">
        <v>15100</v>
      </c>
      <c r="C1855" s="2">
        <v>2219905</v>
      </c>
      <c r="D1855" s="2" t="str">
        <f t="shared" si="28"/>
        <v>10151002219905</v>
      </c>
      <c r="E1855" s="2" t="s">
        <v>77</v>
      </c>
      <c r="F1855" s="4">
        <v>300</v>
      </c>
      <c r="G1855" s="4">
        <v>0</v>
      </c>
      <c r="H1855" s="4">
        <v>300</v>
      </c>
      <c r="I1855" s="4">
        <v>0</v>
      </c>
      <c r="J1855" s="4">
        <v>0</v>
      </c>
      <c r="K1855" s="4">
        <v>0</v>
      </c>
      <c r="L1855" s="4">
        <v>0</v>
      </c>
      <c r="M1855" s="4">
        <v>300</v>
      </c>
    </row>
    <row r="1856" spans="1:13" x14ac:dyDescent="0.25">
      <c r="A1856" s="2">
        <v>10</v>
      </c>
      <c r="B1856" s="2">
        <v>15100</v>
      </c>
      <c r="C1856" s="2">
        <v>2250000</v>
      </c>
      <c r="D1856" s="2" t="str">
        <f t="shared" si="28"/>
        <v>10151002250000</v>
      </c>
      <c r="E1856" s="2" t="s">
        <v>97</v>
      </c>
      <c r="F1856" s="4">
        <v>300</v>
      </c>
      <c r="G1856" s="4">
        <v>0</v>
      </c>
      <c r="H1856" s="4">
        <v>300</v>
      </c>
      <c r="I1856" s="4">
        <v>376.9</v>
      </c>
      <c r="J1856" s="4">
        <v>376.9</v>
      </c>
      <c r="K1856" s="4">
        <v>376.9</v>
      </c>
      <c r="L1856" s="4">
        <v>0</v>
      </c>
      <c r="M1856" s="4">
        <v>-76.900000000000006</v>
      </c>
    </row>
    <row r="1857" spans="1:13" x14ac:dyDescent="0.25">
      <c r="A1857" s="2">
        <v>10</v>
      </c>
      <c r="B1857" s="2">
        <v>15100</v>
      </c>
      <c r="C1857" s="2">
        <v>2260300</v>
      </c>
      <c r="D1857" s="2" t="str">
        <f t="shared" si="28"/>
        <v>10151002260300</v>
      </c>
      <c r="E1857" s="2" t="s">
        <v>111</v>
      </c>
      <c r="F1857" s="4">
        <v>3000</v>
      </c>
      <c r="G1857" s="4">
        <v>2000</v>
      </c>
      <c r="H1857" s="4">
        <v>5000</v>
      </c>
      <c r="I1857" s="4">
        <v>3223.3</v>
      </c>
      <c r="J1857" s="4">
        <v>3223.3</v>
      </c>
      <c r="K1857" s="4">
        <v>3223.3</v>
      </c>
      <c r="L1857" s="4">
        <v>0</v>
      </c>
      <c r="M1857" s="4">
        <v>1776.7</v>
      </c>
    </row>
    <row r="1858" spans="1:13" x14ac:dyDescent="0.25">
      <c r="A1858" s="2">
        <v>10</v>
      </c>
      <c r="B1858" s="2">
        <v>15100</v>
      </c>
      <c r="C1858" s="2">
        <v>2270200</v>
      </c>
      <c r="D1858" s="2" t="str">
        <f t="shared" si="28"/>
        <v>10151002270200</v>
      </c>
      <c r="E1858" s="2" t="s">
        <v>213</v>
      </c>
      <c r="F1858" s="4">
        <v>500</v>
      </c>
      <c r="G1858" s="4">
        <v>0</v>
      </c>
      <c r="H1858" s="4">
        <v>500</v>
      </c>
      <c r="I1858" s="4">
        <v>0</v>
      </c>
      <c r="J1858" s="4">
        <v>0</v>
      </c>
      <c r="K1858" s="4">
        <v>0</v>
      </c>
      <c r="L1858" s="4">
        <v>0</v>
      </c>
      <c r="M1858" s="4">
        <v>500</v>
      </c>
    </row>
    <row r="1859" spans="1:13" x14ac:dyDescent="0.25">
      <c r="A1859" s="2">
        <v>10</v>
      </c>
      <c r="B1859" s="2">
        <v>15100</v>
      </c>
      <c r="C1859" s="2">
        <v>2270600</v>
      </c>
      <c r="D1859" s="2" t="str">
        <f t="shared" ref="D1859:D1906" si="29">_xlfn.CONCAT(A1859,B1859,C1859)</f>
        <v>10151002270600</v>
      </c>
      <c r="E1859" s="2" t="s">
        <v>67</v>
      </c>
      <c r="F1859" s="4">
        <v>23000</v>
      </c>
      <c r="G1859" s="4">
        <v>0</v>
      </c>
      <c r="H1859" s="4">
        <v>23000</v>
      </c>
      <c r="I1859" s="4">
        <v>22421.3</v>
      </c>
      <c r="J1859" s="4">
        <v>21162.9</v>
      </c>
      <c r="K1859" s="4">
        <v>21162.9</v>
      </c>
      <c r="L1859" s="4">
        <v>0</v>
      </c>
      <c r="M1859" s="4">
        <v>1837.1</v>
      </c>
    </row>
    <row r="1860" spans="1:13" x14ac:dyDescent="0.25">
      <c r="A1860" s="2">
        <v>10</v>
      </c>
      <c r="B1860" s="2">
        <v>15100</v>
      </c>
      <c r="C1860" s="2">
        <v>2270610</v>
      </c>
      <c r="D1860" s="2" t="str">
        <f t="shared" si="29"/>
        <v>10151002270610</v>
      </c>
      <c r="E1860" s="2" t="s">
        <v>67</v>
      </c>
      <c r="F1860" s="4">
        <v>10000</v>
      </c>
      <c r="G1860" s="4">
        <v>3700</v>
      </c>
      <c r="H1860" s="4">
        <v>13700</v>
      </c>
      <c r="I1860" s="4">
        <v>9075.73</v>
      </c>
      <c r="J1860" s="4">
        <v>9075.73</v>
      </c>
      <c r="K1860" s="4">
        <v>9075.73</v>
      </c>
      <c r="L1860" s="4">
        <v>0</v>
      </c>
      <c r="M1860" s="4">
        <v>4624.2700000000004</v>
      </c>
    </row>
    <row r="1861" spans="1:13" x14ac:dyDescent="0.25">
      <c r="A1861" s="2">
        <v>10</v>
      </c>
      <c r="B1861" s="2">
        <v>15100</v>
      </c>
      <c r="C1861" s="2">
        <v>2279900</v>
      </c>
      <c r="D1861" s="2" t="str">
        <f t="shared" si="29"/>
        <v>10151002279900</v>
      </c>
      <c r="E1861" s="2" t="s">
        <v>68</v>
      </c>
      <c r="F1861" s="4">
        <v>3000</v>
      </c>
      <c r="G1861" s="4">
        <v>0</v>
      </c>
      <c r="H1861" s="4">
        <v>3000</v>
      </c>
      <c r="I1861" s="4">
        <v>0</v>
      </c>
      <c r="J1861" s="4">
        <v>0</v>
      </c>
      <c r="K1861" s="4">
        <v>0</v>
      </c>
      <c r="L1861" s="4">
        <v>0</v>
      </c>
      <c r="M1861" s="4">
        <v>3000</v>
      </c>
    </row>
    <row r="1862" spans="1:13" x14ac:dyDescent="0.25">
      <c r="A1862" s="2">
        <v>10</v>
      </c>
      <c r="B1862" s="2">
        <v>15100</v>
      </c>
      <c r="C1862" s="2">
        <v>2279906</v>
      </c>
      <c r="D1862" s="2" t="str">
        <f t="shared" si="29"/>
        <v>10151002279906</v>
      </c>
      <c r="E1862" s="2" t="s">
        <v>462</v>
      </c>
      <c r="F1862" s="4">
        <v>1000</v>
      </c>
      <c r="G1862" s="4">
        <v>0</v>
      </c>
      <c r="H1862" s="4">
        <v>1000</v>
      </c>
      <c r="I1862" s="4">
        <v>0</v>
      </c>
      <c r="J1862" s="4">
        <v>0</v>
      </c>
      <c r="K1862" s="4">
        <v>0</v>
      </c>
      <c r="L1862" s="4">
        <v>0</v>
      </c>
      <c r="M1862" s="4">
        <v>1000</v>
      </c>
    </row>
    <row r="1863" spans="1:13" x14ac:dyDescent="0.25">
      <c r="A1863" s="2">
        <v>10</v>
      </c>
      <c r="B1863" s="2">
        <v>15100</v>
      </c>
      <c r="C1863" s="2">
        <v>2279924</v>
      </c>
      <c r="D1863" s="2" t="str">
        <f t="shared" si="29"/>
        <v>10151002279924</v>
      </c>
      <c r="E1863" s="2" t="s">
        <v>116</v>
      </c>
      <c r="F1863" s="4">
        <v>1500</v>
      </c>
      <c r="G1863" s="4">
        <v>3000</v>
      </c>
      <c r="H1863" s="4">
        <v>4500</v>
      </c>
      <c r="I1863" s="4">
        <v>2373.38</v>
      </c>
      <c r="J1863" s="4">
        <v>2213.17</v>
      </c>
      <c r="K1863" s="4">
        <v>2213.17</v>
      </c>
      <c r="L1863" s="4">
        <v>0</v>
      </c>
      <c r="M1863" s="4">
        <v>2286.83</v>
      </c>
    </row>
    <row r="1864" spans="1:13" x14ac:dyDescent="0.25">
      <c r="A1864" s="2">
        <v>10</v>
      </c>
      <c r="B1864" s="2">
        <v>15100</v>
      </c>
      <c r="C1864" s="2">
        <v>2302000</v>
      </c>
      <c r="D1864" s="2" t="str">
        <f t="shared" si="29"/>
        <v>10151002302000</v>
      </c>
      <c r="E1864" s="2" t="s">
        <v>72</v>
      </c>
      <c r="F1864" s="4">
        <v>50</v>
      </c>
      <c r="G1864" s="4">
        <v>0</v>
      </c>
      <c r="H1864" s="4">
        <v>50</v>
      </c>
      <c r="I1864" s="4">
        <v>125.85</v>
      </c>
      <c r="J1864" s="4">
        <v>125.85</v>
      </c>
      <c r="K1864" s="4">
        <v>125.85</v>
      </c>
      <c r="L1864" s="4">
        <v>0</v>
      </c>
      <c r="M1864" s="4">
        <v>-75.849999999999994</v>
      </c>
    </row>
    <row r="1865" spans="1:13" x14ac:dyDescent="0.25">
      <c r="A1865" s="2">
        <v>10</v>
      </c>
      <c r="B1865" s="2">
        <v>15100</v>
      </c>
      <c r="C1865" s="2">
        <v>2312000</v>
      </c>
      <c r="D1865" s="2" t="str">
        <f t="shared" si="29"/>
        <v>10151002312000</v>
      </c>
      <c r="E1865" s="2" t="s">
        <v>73</v>
      </c>
      <c r="F1865" s="4">
        <v>200</v>
      </c>
      <c r="G1865" s="4">
        <v>0</v>
      </c>
      <c r="H1865" s="4">
        <v>200</v>
      </c>
      <c r="I1865" s="4">
        <v>442.2</v>
      </c>
      <c r="J1865" s="4">
        <v>442.2</v>
      </c>
      <c r="K1865" s="4">
        <v>442.2</v>
      </c>
      <c r="L1865" s="4">
        <v>0</v>
      </c>
      <c r="M1865" s="4">
        <v>-242.2</v>
      </c>
    </row>
    <row r="1866" spans="1:13" x14ac:dyDescent="0.25">
      <c r="A1866" s="2">
        <v>10</v>
      </c>
      <c r="B1866" s="2">
        <v>15100</v>
      </c>
      <c r="C1866" s="2">
        <v>6090000</v>
      </c>
      <c r="D1866" s="2" t="str">
        <f t="shared" si="29"/>
        <v>10151006090000</v>
      </c>
      <c r="E1866" s="2" t="s">
        <v>463</v>
      </c>
      <c r="F1866" s="4">
        <v>500000</v>
      </c>
      <c r="G1866" s="4">
        <v>210000</v>
      </c>
      <c r="H1866" s="4">
        <v>710000</v>
      </c>
      <c r="I1866" s="4">
        <v>646038.91</v>
      </c>
      <c r="J1866" s="4">
        <v>23317.919999999998</v>
      </c>
      <c r="K1866" s="4">
        <v>23317.919999999998</v>
      </c>
      <c r="L1866" s="4">
        <v>0</v>
      </c>
      <c r="M1866" s="4">
        <v>686682.08</v>
      </c>
    </row>
    <row r="1867" spans="1:13" x14ac:dyDescent="0.25">
      <c r="A1867" s="2">
        <v>10</v>
      </c>
      <c r="B1867" s="2">
        <v>15100</v>
      </c>
      <c r="C1867" s="2">
        <v>6090002</v>
      </c>
      <c r="D1867" s="2" t="str">
        <f t="shared" si="29"/>
        <v>10151006090002</v>
      </c>
      <c r="E1867" s="2" t="s">
        <v>464</v>
      </c>
      <c r="F1867" s="4">
        <v>40000</v>
      </c>
      <c r="G1867" s="4">
        <v>73932.5</v>
      </c>
      <c r="H1867" s="4">
        <v>113932.5</v>
      </c>
      <c r="I1867" s="4">
        <v>8906.7000000000007</v>
      </c>
      <c r="J1867" s="4">
        <v>6184.2</v>
      </c>
      <c r="K1867" s="4">
        <v>6184.2</v>
      </c>
      <c r="L1867" s="4">
        <v>0</v>
      </c>
      <c r="M1867" s="4">
        <v>107748.3</v>
      </c>
    </row>
    <row r="1868" spans="1:13" x14ac:dyDescent="0.25">
      <c r="A1868" s="2">
        <v>10</v>
      </c>
      <c r="B1868" s="2">
        <v>15100</v>
      </c>
      <c r="C1868" s="2">
        <v>6090007</v>
      </c>
      <c r="D1868" s="2" t="str">
        <f t="shared" si="29"/>
        <v>10151006090007</v>
      </c>
      <c r="E1868" s="2" t="s">
        <v>465</v>
      </c>
      <c r="F1868" s="4">
        <v>0</v>
      </c>
      <c r="G1868" s="4">
        <v>58000</v>
      </c>
      <c r="H1868" s="4">
        <v>58000</v>
      </c>
      <c r="I1868" s="4">
        <v>48510.27</v>
      </c>
      <c r="J1868" s="4">
        <v>45654</v>
      </c>
      <c r="K1868" s="4">
        <v>45654</v>
      </c>
      <c r="L1868" s="4">
        <v>0</v>
      </c>
      <c r="M1868" s="4">
        <v>12346</v>
      </c>
    </row>
    <row r="1869" spans="1:13" x14ac:dyDescent="0.25">
      <c r="A1869" s="2">
        <v>10</v>
      </c>
      <c r="B1869" s="2">
        <v>15100</v>
      </c>
      <c r="C1869" s="2">
        <v>6190047</v>
      </c>
      <c r="D1869" s="2" t="str">
        <f t="shared" si="29"/>
        <v>10151006190047</v>
      </c>
      <c r="E1869" s="2" t="s">
        <v>466</v>
      </c>
      <c r="F1869" s="4">
        <v>0</v>
      </c>
      <c r="G1869" s="4">
        <v>41696.43</v>
      </c>
      <c r="H1869" s="4">
        <v>41696.43</v>
      </c>
      <c r="I1869" s="4">
        <v>41696.43</v>
      </c>
      <c r="J1869" s="4">
        <v>41695.870000000003</v>
      </c>
      <c r="K1869" s="4">
        <v>41695.870000000003</v>
      </c>
      <c r="L1869" s="4">
        <v>0</v>
      </c>
      <c r="M1869" s="4">
        <v>0.56000000000000005</v>
      </c>
    </row>
    <row r="1870" spans="1:13" x14ac:dyDescent="0.25">
      <c r="A1870" s="2">
        <v>10</v>
      </c>
      <c r="B1870" s="2">
        <v>15100</v>
      </c>
      <c r="C1870" s="2">
        <v>6190058</v>
      </c>
      <c r="D1870" s="2" t="str">
        <f t="shared" si="29"/>
        <v>10151006190058</v>
      </c>
      <c r="E1870" s="2" t="s">
        <v>467</v>
      </c>
      <c r="F1870" s="4">
        <v>100000</v>
      </c>
      <c r="G1870" s="4">
        <v>61500</v>
      </c>
      <c r="H1870" s="4">
        <v>161500</v>
      </c>
      <c r="I1870" s="4">
        <v>156987.99</v>
      </c>
      <c r="J1870" s="4">
        <v>156111.6</v>
      </c>
      <c r="K1870" s="4">
        <v>156111.6</v>
      </c>
      <c r="L1870" s="4">
        <v>0</v>
      </c>
      <c r="M1870" s="4">
        <v>5388.4</v>
      </c>
    </row>
    <row r="1871" spans="1:13" x14ac:dyDescent="0.25">
      <c r="A1871" s="2">
        <v>10</v>
      </c>
      <c r="B1871" s="2">
        <v>15100</v>
      </c>
      <c r="C1871" s="2">
        <v>6210000</v>
      </c>
      <c r="D1871" s="2" t="str">
        <f t="shared" si="29"/>
        <v>10151006210000</v>
      </c>
      <c r="E1871" s="2" t="s">
        <v>468</v>
      </c>
      <c r="F1871" s="4">
        <v>120000</v>
      </c>
      <c r="G1871" s="4">
        <v>0</v>
      </c>
      <c r="H1871" s="4">
        <v>120000</v>
      </c>
      <c r="I1871" s="4">
        <v>0</v>
      </c>
      <c r="J1871" s="4">
        <v>0</v>
      </c>
      <c r="K1871" s="4">
        <v>0</v>
      </c>
      <c r="L1871" s="4">
        <v>0</v>
      </c>
      <c r="M1871" s="4">
        <v>120000</v>
      </c>
    </row>
    <row r="1872" spans="1:13" x14ac:dyDescent="0.25">
      <c r="A1872" s="2">
        <v>10</v>
      </c>
      <c r="B1872" s="2">
        <v>15100</v>
      </c>
      <c r="C1872" s="2">
        <v>6320013</v>
      </c>
      <c r="D1872" s="2" t="str">
        <f t="shared" si="29"/>
        <v>10151006320013</v>
      </c>
      <c r="E1872" s="2" t="s">
        <v>469</v>
      </c>
      <c r="F1872" s="4">
        <v>182000</v>
      </c>
      <c r="G1872" s="4">
        <v>0</v>
      </c>
      <c r="H1872" s="4">
        <v>182000</v>
      </c>
      <c r="I1872" s="4">
        <v>178726.35</v>
      </c>
      <c r="J1872" s="4">
        <v>0</v>
      </c>
      <c r="K1872" s="4">
        <v>0</v>
      </c>
      <c r="L1872" s="4">
        <v>0</v>
      </c>
      <c r="M1872" s="4">
        <v>182000</v>
      </c>
    </row>
    <row r="1873" spans="1:13" x14ac:dyDescent="0.25">
      <c r="A1873" s="2">
        <v>10</v>
      </c>
      <c r="B1873" s="2">
        <v>15100</v>
      </c>
      <c r="C1873" s="2">
        <v>6320014</v>
      </c>
      <c r="D1873" s="2" t="str">
        <f t="shared" si="29"/>
        <v>10151006320014</v>
      </c>
      <c r="E1873" s="2" t="s">
        <v>470</v>
      </c>
      <c r="F1873" s="4">
        <v>200000</v>
      </c>
      <c r="G1873" s="4">
        <v>0</v>
      </c>
      <c r="H1873" s="4">
        <v>200000</v>
      </c>
      <c r="I1873" s="4">
        <v>92238.3</v>
      </c>
      <c r="J1873" s="4">
        <v>0</v>
      </c>
      <c r="K1873" s="4">
        <v>0</v>
      </c>
      <c r="L1873" s="4">
        <v>0</v>
      </c>
      <c r="M1873" s="4">
        <v>200000</v>
      </c>
    </row>
    <row r="1874" spans="1:13" x14ac:dyDescent="0.25">
      <c r="A1874" s="2">
        <v>10</v>
      </c>
      <c r="B1874" s="2">
        <v>15100</v>
      </c>
      <c r="C1874" s="2">
        <v>6320043</v>
      </c>
      <c r="D1874" s="2" t="str">
        <f t="shared" si="29"/>
        <v>10151006320043</v>
      </c>
      <c r="E1874" s="2" t="s">
        <v>471</v>
      </c>
      <c r="F1874" s="4">
        <v>0</v>
      </c>
      <c r="G1874" s="4">
        <v>45000</v>
      </c>
      <c r="H1874" s="4">
        <v>45000</v>
      </c>
      <c r="I1874" s="4">
        <v>42664.959999999999</v>
      </c>
      <c r="J1874" s="4">
        <v>8532.99</v>
      </c>
      <c r="K1874" s="4">
        <v>8532.99</v>
      </c>
      <c r="L1874" s="4">
        <v>0</v>
      </c>
      <c r="M1874" s="4">
        <v>36467.01</v>
      </c>
    </row>
    <row r="1875" spans="1:13" x14ac:dyDescent="0.25">
      <c r="A1875" s="2">
        <v>10</v>
      </c>
      <c r="B1875" s="2">
        <v>15100</v>
      </c>
      <c r="C1875" s="2">
        <v>7800023</v>
      </c>
      <c r="D1875" s="2" t="str">
        <f t="shared" si="29"/>
        <v>10151007800023</v>
      </c>
      <c r="E1875" s="2" t="s">
        <v>472</v>
      </c>
      <c r="F1875" s="4">
        <v>0</v>
      </c>
      <c r="G1875" s="4">
        <v>11000</v>
      </c>
      <c r="H1875" s="4">
        <v>11000</v>
      </c>
      <c r="I1875" s="4">
        <v>0</v>
      </c>
      <c r="J1875" s="4">
        <v>0</v>
      </c>
      <c r="K1875" s="4">
        <v>0</v>
      </c>
      <c r="L1875" s="4">
        <v>0</v>
      </c>
      <c r="M1875" s="4">
        <v>11000</v>
      </c>
    </row>
    <row r="1876" spans="1:13" x14ac:dyDescent="0.25">
      <c r="A1876" s="2">
        <v>10</v>
      </c>
      <c r="B1876" s="2">
        <v>15320</v>
      </c>
      <c r="C1876" s="2">
        <v>6090000</v>
      </c>
      <c r="D1876" s="2" t="str">
        <f t="shared" si="29"/>
        <v>10153206090000</v>
      </c>
      <c r="E1876" s="2" t="s">
        <v>473</v>
      </c>
      <c r="F1876" s="4">
        <v>0</v>
      </c>
      <c r="G1876" s="4">
        <v>215000</v>
      </c>
      <c r="H1876" s="4">
        <v>215000</v>
      </c>
      <c r="I1876" s="4">
        <v>214759.72</v>
      </c>
      <c r="J1876" s="4">
        <v>214759.7</v>
      </c>
      <c r="K1876" s="4">
        <v>214759.7</v>
      </c>
      <c r="L1876" s="4">
        <v>0</v>
      </c>
      <c r="M1876" s="4">
        <v>240.3</v>
      </c>
    </row>
    <row r="1877" spans="1:13" x14ac:dyDescent="0.25">
      <c r="A1877" s="2">
        <v>10</v>
      </c>
      <c r="B1877" s="2">
        <v>15320</v>
      </c>
      <c r="C1877" s="2">
        <v>6190012</v>
      </c>
      <c r="D1877" s="2" t="str">
        <f t="shared" si="29"/>
        <v>10153206190012</v>
      </c>
      <c r="E1877" s="2" t="s">
        <v>474</v>
      </c>
      <c r="F1877" s="4">
        <v>0</v>
      </c>
      <c r="G1877" s="4">
        <v>18918.849999999999</v>
      </c>
      <c r="H1877" s="4">
        <v>18918.849999999999</v>
      </c>
      <c r="I1877" s="4">
        <v>18918.849999999999</v>
      </c>
      <c r="J1877" s="4">
        <v>18918.849999999999</v>
      </c>
      <c r="K1877" s="4">
        <v>18918.849999999999</v>
      </c>
      <c r="L1877" s="4">
        <v>0</v>
      </c>
      <c r="M1877" s="4">
        <v>0</v>
      </c>
    </row>
    <row r="1878" spans="1:13" x14ac:dyDescent="0.25">
      <c r="A1878" s="2">
        <v>10</v>
      </c>
      <c r="B1878" s="2">
        <v>15320</v>
      </c>
      <c r="C1878" s="2">
        <v>6190059</v>
      </c>
      <c r="D1878" s="2" t="str">
        <f t="shared" si="29"/>
        <v>10153206190059</v>
      </c>
      <c r="E1878" s="2" t="s">
        <v>475</v>
      </c>
      <c r="F1878" s="4">
        <v>170000</v>
      </c>
      <c r="G1878" s="4">
        <v>2600</v>
      </c>
      <c r="H1878" s="4">
        <v>172600</v>
      </c>
      <c r="I1878" s="4">
        <v>160758.41</v>
      </c>
      <c r="J1878" s="4">
        <v>158069.07999999999</v>
      </c>
      <c r="K1878" s="4">
        <v>158069.07999999999</v>
      </c>
      <c r="L1878" s="4">
        <v>0</v>
      </c>
      <c r="M1878" s="4">
        <v>14530.92</v>
      </c>
    </row>
    <row r="1879" spans="1:13" x14ac:dyDescent="0.25">
      <c r="A1879" s="2">
        <v>10</v>
      </c>
      <c r="B1879" s="2">
        <v>15320</v>
      </c>
      <c r="C1879" s="2">
        <v>6190063</v>
      </c>
      <c r="D1879" s="2" t="str">
        <f t="shared" si="29"/>
        <v>10153206190063</v>
      </c>
      <c r="E1879" s="2" t="s">
        <v>476</v>
      </c>
      <c r="F1879" s="4">
        <v>0</v>
      </c>
      <c r="G1879" s="4">
        <v>190000</v>
      </c>
      <c r="H1879" s="4">
        <v>190000</v>
      </c>
      <c r="I1879" s="4">
        <v>20000</v>
      </c>
      <c r="J1879" s="4">
        <v>0</v>
      </c>
      <c r="K1879" s="4">
        <v>0</v>
      </c>
      <c r="L1879" s="4">
        <v>0</v>
      </c>
      <c r="M1879" s="4">
        <v>190000</v>
      </c>
    </row>
    <row r="1880" spans="1:13" x14ac:dyDescent="0.25">
      <c r="A1880" s="2">
        <v>10</v>
      </c>
      <c r="B1880" s="2">
        <v>15320</v>
      </c>
      <c r="C1880" s="2">
        <v>6230002</v>
      </c>
      <c r="D1880" s="2" t="str">
        <f t="shared" si="29"/>
        <v>10153206230002</v>
      </c>
      <c r="E1880" s="2" t="s">
        <v>477</v>
      </c>
      <c r="F1880" s="4">
        <v>25000</v>
      </c>
      <c r="G1880" s="4">
        <v>0</v>
      </c>
      <c r="H1880" s="4">
        <v>25000</v>
      </c>
      <c r="I1880" s="4">
        <v>0</v>
      </c>
      <c r="J1880" s="4">
        <v>0</v>
      </c>
      <c r="K1880" s="4">
        <v>0</v>
      </c>
      <c r="L1880" s="4">
        <v>0</v>
      </c>
      <c r="M1880" s="4">
        <v>25000</v>
      </c>
    </row>
    <row r="1881" spans="1:13" x14ac:dyDescent="0.25">
      <c r="A1881" s="2">
        <v>10</v>
      </c>
      <c r="B1881" s="2">
        <v>16000</v>
      </c>
      <c r="C1881" s="2">
        <v>2250001</v>
      </c>
      <c r="D1881" s="2" t="str">
        <f t="shared" si="29"/>
        <v>10160002250001</v>
      </c>
      <c r="E1881" s="2" t="s">
        <v>478</v>
      </c>
      <c r="F1881" s="4">
        <v>21000</v>
      </c>
      <c r="G1881" s="4">
        <v>0</v>
      </c>
      <c r="H1881" s="4">
        <v>21000</v>
      </c>
      <c r="I1881" s="4">
        <v>20892.02</v>
      </c>
      <c r="J1881" s="4">
        <v>20892.02</v>
      </c>
      <c r="K1881" s="4">
        <v>20892.02</v>
      </c>
      <c r="L1881" s="4">
        <v>0</v>
      </c>
      <c r="M1881" s="4">
        <v>107.98</v>
      </c>
    </row>
    <row r="1882" spans="1:13" x14ac:dyDescent="0.25">
      <c r="A1882" s="2">
        <v>10</v>
      </c>
      <c r="B1882" s="2">
        <v>16000</v>
      </c>
      <c r="C1882" s="2">
        <v>2279900</v>
      </c>
      <c r="D1882" s="2" t="str">
        <f t="shared" si="29"/>
        <v>10160002279900</v>
      </c>
      <c r="E1882" s="2" t="s">
        <v>479</v>
      </c>
      <c r="F1882" s="4">
        <v>500000</v>
      </c>
      <c r="G1882" s="4">
        <v>0</v>
      </c>
      <c r="H1882" s="4">
        <v>500000</v>
      </c>
      <c r="I1882" s="4">
        <v>431575.89</v>
      </c>
      <c r="J1882" s="4">
        <v>431575.89</v>
      </c>
      <c r="K1882" s="4">
        <v>431575.89</v>
      </c>
      <c r="L1882" s="4">
        <v>0</v>
      </c>
      <c r="M1882" s="4">
        <v>68424.11</v>
      </c>
    </row>
    <row r="1883" spans="1:13" x14ac:dyDescent="0.25">
      <c r="A1883" s="2">
        <v>10</v>
      </c>
      <c r="B1883" s="2">
        <v>16000</v>
      </c>
      <c r="C1883" s="2">
        <v>6500004</v>
      </c>
      <c r="D1883" s="2" t="str">
        <f t="shared" si="29"/>
        <v>10160006500004</v>
      </c>
      <c r="E1883" s="2" t="s">
        <v>480</v>
      </c>
      <c r="F1883" s="4">
        <v>500000</v>
      </c>
      <c r="G1883" s="4">
        <v>159617.18</v>
      </c>
      <c r="H1883" s="4">
        <v>659617.18000000005</v>
      </c>
      <c r="I1883" s="4">
        <v>365196.28</v>
      </c>
      <c r="J1883" s="4">
        <v>365195.28</v>
      </c>
      <c r="K1883" s="4">
        <v>365195.28</v>
      </c>
      <c r="L1883" s="4">
        <v>0</v>
      </c>
      <c r="M1883" s="4">
        <v>294421.90000000002</v>
      </c>
    </row>
    <row r="1884" spans="1:13" x14ac:dyDescent="0.25">
      <c r="A1884" s="2">
        <v>10</v>
      </c>
      <c r="B1884" s="2">
        <v>16100</v>
      </c>
      <c r="C1884" s="2">
        <v>2279945</v>
      </c>
      <c r="D1884" s="2" t="str">
        <f t="shared" si="29"/>
        <v>10161002279945</v>
      </c>
      <c r="E1884" s="2" t="s">
        <v>481</v>
      </c>
      <c r="F1884" s="4">
        <v>0</v>
      </c>
      <c r="G1884" s="4">
        <v>29778.15</v>
      </c>
      <c r="H1884" s="4">
        <v>29778.15</v>
      </c>
      <c r="I1884" s="4">
        <v>29778.15</v>
      </c>
      <c r="J1884" s="4">
        <v>29778.15</v>
      </c>
      <c r="K1884" s="4">
        <v>29778.15</v>
      </c>
      <c r="L1884" s="4">
        <v>0</v>
      </c>
      <c r="M1884" s="4">
        <v>0</v>
      </c>
    </row>
    <row r="1885" spans="1:13" x14ac:dyDescent="0.25">
      <c r="A1885" s="2">
        <v>10</v>
      </c>
      <c r="B1885" s="2">
        <v>16500</v>
      </c>
      <c r="C1885" s="2">
        <v>6190057</v>
      </c>
      <c r="D1885" s="2" t="str">
        <f t="shared" si="29"/>
        <v>10165006190057</v>
      </c>
      <c r="E1885" s="2" t="s">
        <v>482</v>
      </c>
      <c r="F1885" s="4">
        <v>56000</v>
      </c>
      <c r="G1885" s="4">
        <v>0</v>
      </c>
      <c r="H1885" s="4">
        <v>56000</v>
      </c>
      <c r="I1885" s="4">
        <v>50690.77</v>
      </c>
      <c r="J1885" s="4">
        <v>50690.77</v>
      </c>
      <c r="K1885" s="4">
        <v>50690.77</v>
      </c>
      <c r="L1885" s="4">
        <v>0</v>
      </c>
      <c r="M1885" s="4">
        <v>5309.23</v>
      </c>
    </row>
    <row r="1886" spans="1:13" x14ac:dyDescent="0.25">
      <c r="A1886" s="2">
        <v>10</v>
      </c>
      <c r="B1886" s="2">
        <v>17100</v>
      </c>
      <c r="C1886" s="2">
        <v>6190051</v>
      </c>
      <c r="D1886" s="2" t="str">
        <f t="shared" si="29"/>
        <v>10171006190051</v>
      </c>
      <c r="E1886" s="2" t="s">
        <v>483</v>
      </c>
      <c r="F1886" s="4">
        <v>0</v>
      </c>
      <c r="G1886" s="4">
        <v>13164.8</v>
      </c>
      <c r="H1886" s="4">
        <v>13164.8</v>
      </c>
      <c r="I1886" s="4">
        <v>13164.8</v>
      </c>
      <c r="J1886" s="4">
        <v>13164.8</v>
      </c>
      <c r="K1886" s="4">
        <v>13164.8</v>
      </c>
      <c r="L1886" s="4">
        <v>0</v>
      </c>
      <c r="M1886" s="4">
        <v>0</v>
      </c>
    </row>
    <row r="1887" spans="1:13" x14ac:dyDescent="0.25">
      <c r="A1887" s="2">
        <v>10</v>
      </c>
      <c r="B1887" s="2">
        <v>17100</v>
      </c>
      <c r="C1887" s="2">
        <v>6190052</v>
      </c>
      <c r="D1887" s="2" t="str">
        <f t="shared" si="29"/>
        <v>10171006190052</v>
      </c>
      <c r="E1887" s="2" t="s">
        <v>484</v>
      </c>
      <c r="F1887" s="4">
        <v>0</v>
      </c>
      <c r="G1887" s="4">
        <v>11500</v>
      </c>
      <c r="H1887" s="4">
        <v>11500</v>
      </c>
      <c r="I1887" s="4">
        <v>11500</v>
      </c>
      <c r="J1887" s="4">
        <v>11500</v>
      </c>
      <c r="K1887" s="4">
        <v>11500</v>
      </c>
      <c r="L1887" s="4">
        <v>0</v>
      </c>
      <c r="M1887" s="4">
        <v>0</v>
      </c>
    </row>
    <row r="1888" spans="1:13" x14ac:dyDescent="0.25">
      <c r="A1888" s="2">
        <v>10</v>
      </c>
      <c r="B1888" s="2">
        <v>17100</v>
      </c>
      <c r="C1888" s="2">
        <v>6190060</v>
      </c>
      <c r="D1888" s="2" t="str">
        <f t="shared" si="29"/>
        <v>10171006190060</v>
      </c>
      <c r="E1888" s="2" t="s">
        <v>485</v>
      </c>
      <c r="F1888" s="4">
        <v>25000</v>
      </c>
      <c r="G1888" s="4">
        <v>-5536.42</v>
      </c>
      <c r="H1888" s="4">
        <v>19463.580000000002</v>
      </c>
      <c r="I1888" s="4">
        <v>19462.72</v>
      </c>
      <c r="J1888" s="4">
        <v>19462.72</v>
      </c>
      <c r="K1888" s="4">
        <v>19462.72</v>
      </c>
      <c r="L1888" s="4">
        <v>0</v>
      </c>
      <c r="M1888" s="4">
        <v>0.86</v>
      </c>
    </row>
    <row r="1889" spans="1:13" x14ac:dyDescent="0.25">
      <c r="A1889" s="2">
        <v>10</v>
      </c>
      <c r="B1889" s="2">
        <v>17200</v>
      </c>
      <c r="C1889" s="2">
        <v>6190038</v>
      </c>
      <c r="D1889" s="2" t="str">
        <f t="shared" si="29"/>
        <v>10172006190038</v>
      </c>
      <c r="E1889" s="2" t="s">
        <v>486</v>
      </c>
      <c r="F1889" s="4">
        <v>3000</v>
      </c>
      <c r="G1889" s="4">
        <v>0</v>
      </c>
      <c r="H1889" s="4">
        <v>3000</v>
      </c>
      <c r="I1889" s="4">
        <v>0</v>
      </c>
      <c r="J1889" s="4">
        <v>0</v>
      </c>
      <c r="K1889" s="4">
        <v>0</v>
      </c>
      <c r="L1889" s="4">
        <v>0</v>
      </c>
      <c r="M1889" s="4">
        <v>3000</v>
      </c>
    </row>
    <row r="1890" spans="1:13" x14ac:dyDescent="0.25">
      <c r="A1890" s="2">
        <v>10</v>
      </c>
      <c r="B1890" s="2">
        <v>17200</v>
      </c>
      <c r="C1890" s="2">
        <v>6190054</v>
      </c>
      <c r="D1890" s="2" t="str">
        <f t="shared" si="29"/>
        <v>10172006190054</v>
      </c>
      <c r="E1890" s="2" t="s">
        <v>487</v>
      </c>
      <c r="F1890" s="4">
        <v>0</v>
      </c>
      <c r="G1890" s="4">
        <v>87096.24</v>
      </c>
      <c r="H1890" s="4">
        <v>87096.24</v>
      </c>
      <c r="I1890" s="4">
        <v>87096.24</v>
      </c>
      <c r="J1890" s="4">
        <v>87094.46</v>
      </c>
      <c r="K1890" s="4">
        <v>87094.46</v>
      </c>
      <c r="L1890" s="4">
        <v>0</v>
      </c>
      <c r="M1890" s="4">
        <v>1.78</v>
      </c>
    </row>
    <row r="1891" spans="1:13" x14ac:dyDescent="0.25">
      <c r="A1891" s="2">
        <v>10</v>
      </c>
      <c r="B1891" s="2">
        <v>31100</v>
      </c>
      <c r="C1891" s="2">
        <v>6500005</v>
      </c>
      <c r="D1891" s="2" t="str">
        <f t="shared" si="29"/>
        <v>10311006500005</v>
      </c>
      <c r="E1891" s="2" t="s">
        <v>488</v>
      </c>
      <c r="F1891" s="4">
        <v>0</v>
      </c>
      <c r="G1891" s="4">
        <v>20146.5</v>
      </c>
      <c r="H1891" s="4">
        <v>20146.5</v>
      </c>
      <c r="I1891" s="4">
        <v>20146.5</v>
      </c>
      <c r="J1891" s="4">
        <v>20146.5</v>
      </c>
      <c r="K1891" s="4">
        <v>20146.5</v>
      </c>
      <c r="L1891" s="4">
        <v>0</v>
      </c>
      <c r="M1891" s="4">
        <v>0</v>
      </c>
    </row>
    <row r="1892" spans="1:13" x14ac:dyDescent="0.25">
      <c r="A1892" s="2">
        <v>10</v>
      </c>
      <c r="B1892" s="2">
        <v>33301</v>
      </c>
      <c r="C1892" s="2">
        <v>6320036</v>
      </c>
      <c r="D1892" s="2" t="str">
        <f t="shared" si="29"/>
        <v>10333016320036</v>
      </c>
      <c r="E1892" s="2" t="s">
        <v>489</v>
      </c>
      <c r="F1892" s="4">
        <v>75000</v>
      </c>
      <c r="G1892" s="4">
        <v>0</v>
      </c>
      <c r="H1892" s="4">
        <v>75000</v>
      </c>
      <c r="I1892" s="4">
        <v>73595.05</v>
      </c>
      <c r="J1892" s="4">
        <v>73593.63</v>
      </c>
      <c r="K1892" s="4">
        <v>73593.63</v>
      </c>
      <c r="L1892" s="4">
        <v>0</v>
      </c>
      <c r="M1892" s="4">
        <v>1406.37</v>
      </c>
    </row>
    <row r="1893" spans="1:13" x14ac:dyDescent="0.25">
      <c r="A1893" s="2">
        <v>10</v>
      </c>
      <c r="B1893" s="2">
        <v>33302</v>
      </c>
      <c r="C1893" s="2">
        <v>6220000</v>
      </c>
      <c r="D1893" s="2" t="str">
        <f t="shared" si="29"/>
        <v>10333026220000</v>
      </c>
      <c r="E1893" s="2" t="s">
        <v>490</v>
      </c>
      <c r="F1893" s="4">
        <v>0</v>
      </c>
      <c r="G1893" s="4">
        <v>55000</v>
      </c>
      <c r="H1893" s="4">
        <v>55000</v>
      </c>
      <c r="I1893" s="4">
        <v>0</v>
      </c>
      <c r="J1893" s="4">
        <v>0</v>
      </c>
      <c r="K1893" s="4">
        <v>0</v>
      </c>
      <c r="L1893" s="4">
        <v>0</v>
      </c>
      <c r="M1893" s="4">
        <v>55000</v>
      </c>
    </row>
    <row r="1894" spans="1:13" x14ac:dyDescent="0.25">
      <c r="A1894" s="2">
        <v>10</v>
      </c>
      <c r="B1894" s="2">
        <v>33600</v>
      </c>
      <c r="C1894" s="2">
        <v>6190061</v>
      </c>
      <c r="D1894" s="2" t="str">
        <f t="shared" si="29"/>
        <v>10336006190061</v>
      </c>
      <c r="E1894" s="2" t="s">
        <v>491</v>
      </c>
      <c r="F1894" s="4">
        <v>42000</v>
      </c>
      <c r="G1894" s="4">
        <v>0</v>
      </c>
      <c r="H1894" s="4">
        <v>42000</v>
      </c>
      <c r="I1894" s="4">
        <v>0</v>
      </c>
      <c r="J1894" s="4">
        <v>0</v>
      </c>
      <c r="K1894" s="4">
        <v>0</v>
      </c>
      <c r="L1894" s="4">
        <v>0</v>
      </c>
      <c r="M1894" s="4">
        <v>42000</v>
      </c>
    </row>
    <row r="1895" spans="1:13" x14ac:dyDescent="0.25">
      <c r="A1895" s="2">
        <v>10</v>
      </c>
      <c r="B1895" s="2">
        <v>33600</v>
      </c>
      <c r="C1895" s="2">
        <v>7610025</v>
      </c>
      <c r="D1895" s="2" t="str">
        <f t="shared" si="29"/>
        <v>10336007610025</v>
      </c>
      <c r="E1895" s="2" t="s">
        <v>492</v>
      </c>
      <c r="F1895" s="4">
        <v>0</v>
      </c>
      <c r="G1895" s="4">
        <v>30651.23</v>
      </c>
      <c r="H1895" s="4">
        <v>30651.23</v>
      </c>
      <c r="I1895" s="4">
        <v>0</v>
      </c>
      <c r="J1895" s="4">
        <v>0</v>
      </c>
      <c r="K1895" s="4">
        <v>0</v>
      </c>
      <c r="L1895" s="4">
        <v>0</v>
      </c>
      <c r="M1895" s="4">
        <v>30651.23</v>
      </c>
    </row>
    <row r="1896" spans="1:13" x14ac:dyDescent="0.25">
      <c r="A1896" s="2">
        <v>10</v>
      </c>
      <c r="B1896" s="2">
        <v>33600</v>
      </c>
      <c r="C1896" s="2">
        <v>7610026</v>
      </c>
      <c r="D1896" s="2" t="str">
        <f t="shared" si="29"/>
        <v>10336007610026</v>
      </c>
      <c r="E1896" s="2" t="s">
        <v>493</v>
      </c>
      <c r="F1896" s="4">
        <v>0</v>
      </c>
      <c r="G1896" s="4">
        <v>15073.25</v>
      </c>
      <c r="H1896" s="4">
        <v>15073.25</v>
      </c>
      <c r="I1896" s="4">
        <v>0</v>
      </c>
      <c r="J1896" s="4">
        <v>0</v>
      </c>
      <c r="K1896" s="4">
        <v>0</v>
      </c>
      <c r="L1896" s="4">
        <v>0</v>
      </c>
      <c r="M1896" s="4">
        <v>15073.25</v>
      </c>
    </row>
    <row r="1897" spans="1:13" x14ac:dyDescent="0.25">
      <c r="A1897" s="2">
        <v>10</v>
      </c>
      <c r="B1897" s="2">
        <v>33600</v>
      </c>
      <c r="C1897" s="2">
        <v>7800022</v>
      </c>
      <c r="D1897" s="2" t="str">
        <f t="shared" si="29"/>
        <v>10336007800022</v>
      </c>
      <c r="E1897" s="2" t="s">
        <v>494</v>
      </c>
      <c r="F1897" s="4">
        <v>0</v>
      </c>
      <c r="G1897" s="4">
        <v>25157.16</v>
      </c>
      <c r="H1897" s="4">
        <v>25157.16</v>
      </c>
      <c r="I1897" s="4">
        <v>25157.16</v>
      </c>
      <c r="J1897" s="4">
        <v>25157.16</v>
      </c>
      <c r="K1897" s="4">
        <v>25157.16</v>
      </c>
      <c r="L1897" s="4">
        <v>0</v>
      </c>
      <c r="M1897" s="4">
        <v>0</v>
      </c>
    </row>
    <row r="1898" spans="1:13" x14ac:dyDescent="0.25">
      <c r="A1898" s="2">
        <v>10</v>
      </c>
      <c r="B1898" s="2">
        <v>34200</v>
      </c>
      <c r="C1898" s="2">
        <v>6220010</v>
      </c>
      <c r="D1898" s="2" t="str">
        <f t="shared" si="29"/>
        <v>10342006220010</v>
      </c>
      <c r="E1898" s="2" t="s">
        <v>495</v>
      </c>
      <c r="F1898" s="4">
        <v>0</v>
      </c>
      <c r="G1898" s="4">
        <v>79768.37</v>
      </c>
      <c r="H1898" s="4">
        <v>79768.37</v>
      </c>
      <c r="I1898" s="4">
        <v>79768.37</v>
      </c>
      <c r="J1898" s="4">
        <v>79768.350000000006</v>
      </c>
      <c r="K1898" s="4">
        <v>79768.350000000006</v>
      </c>
      <c r="L1898" s="4">
        <v>0</v>
      </c>
      <c r="M1898" s="4">
        <v>0.02</v>
      </c>
    </row>
    <row r="1899" spans="1:13" x14ac:dyDescent="0.25">
      <c r="A1899" s="2">
        <v>10</v>
      </c>
      <c r="B1899" s="2">
        <v>34200</v>
      </c>
      <c r="C1899" s="2">
        <v>6320038</v>
      </c>
      <c r="D1899" s="2" t="str">
        <f t="shared" si="29"/>
        <v>10342006320038</v>
      </c>
      <c r="E1899" s="2" t="s">
        <v>496</v>
      </c>
      <c r="F1899" s="4">
        <v>70000</v>
      </c>
      <c r="G1899" s="4">
        <v>67000</v>
      </c>
      <c r="H1899" s="4">
        <v>137000</v>
      </c>
      <c r="I1899" s="4">
        <v>133685.93</v>
      </c>
      <c r="J1899" s="4">
        <v>133685.93</v>
      </c>
      <c r="K1899" s="4">
        <v>133685.93</v>
      </c>
      <c r="L1899" s="4">
        <v>0</v>
      </c>
      <c r="M1899" s="4">
        <v>3314.07</v>
      </c>
    </row>
    <row r="1900" spans="1:13" x14ac:dyDescent="0.25">
      <c r="A1900" s="2">
        <v>10</v>
      </c>
      <c r="B1900" s="2">
        <v>34202</v>
      </c>
      <c r="C1900" s="2">
        <v>6320000</v>
      </c>
      <c r="D1900" s="2" t="str">
        <f t="shared" si="29"/>
        <v>10342026320000</v>
      </c>
      <c r="E1900" s="2" t="s">
        <v>497</v>
      </c>
      <c r="F1900" s="4">
        <v>0</v>
      </c>
      <c r="G1900" s="4">
        <v>41197.410000000003</v>
      </c>
      <c r="H1900" s="4">
        <v>41197.410000000003</v>
      </c>
      <c r="I1900" s="4">
        <v>41197.410000000003</v>
      </c>
      <c r="J1900" s="4">
        <v>41197.410000000003</v>
      </c>
      <c r="K1900" s="4">
        <v>41197.410000000003</v>
      </c>
      <c r="L1900" s="4">
        <v>0</v>
      </c>
      <c r="M1900" s="4">
        <v>0</v>
      </c>
    </row>
    <row r="1901" spans="1:13" x14ac:dyDescent="0.25">
      <c r="A1901" s="2">
        <v>10</v>
      </c>
      <c r="B1901" s="2">
        <v>34202</v>
      </c>
      <c r="C1901" s="2">
        <v>6320039</v>
      </c>
      <c r="D1901" s="2" t="str">
        <f t="shared" si="29"/>
        <v>10342026320039</v>
      </c>
      <c r="E1901" s="2" t="s">
        <v>498</v>
      </c>
      <c r="F1901" s="4">
        <v>60000</v>
      </c>
      <c r="G1901" s="4">
        <v>0</v>
      </c>
      <c r="H1901" s="4">
        <v>60000</v>
      </c>
      <c r="I1901" s="4">
        <v>58469.23</v>
      </c>
      <c r="J1901" s="4">
        <v>56573.98</v>
      </c>
      <c r="K1901" s="4">
        <v>56573.98</v>
      </c>
      <c r="L1901" s="4">
        <v>0</v>
      </c>
      <c r="M1901" s="4">
        <v>3426.02</v>
      </c>
    </row>
    <row r="1902" spans="1:13" x14ac:dyDescent="0.25">
      <c r="A1902" s="2">
        <v>10</v>
      </c>
      <c r="B1902" s="2">
        <v>34203</v>
      </c>
      <c r="C1902" s="2">
        <v>6320040</v>
      </c>
      <c r="D1902" s="2" t="str">
        <f t="shared" si="29"/>
        <v>10342036320040</v>
      </c>
      <c r="E1902" s="2" t="s">
        <v>499</v>
      </c>
      <c r="F1902" s="4">
        <v>170000</v>
      </c>
      <c r="G1902" s="4">
        <v>-34000</v>
      </c>
      <c r="H1902" s="4">
        <v>136000</v>
      </c>
      <c r="I1902" s="4">
        <v>0</v>
      </c>
      <c r="J1902" s="4">
        <v>0</v>
      </c>
      <c r="K1902" s="4">
        <v>0</v>
      </c>
      <c r="L1902" s="4">
        <v>0</v>
      </c>
      <c r="M1902" s="4">
        <v>136000</v>
      </c>
    </row>
    <row r="1903" spans="1:13" x14ac:dyDescent="0.25">
      <c r="A1903" s="2">
        <v>10</v>
      </c>
      <c r="B1903" s="2">
        <v>92000</v>
      </c>
      <c r="C1903" s="2">
        <v>6320041</v>
      </c>
      <c r="D1903" s="2" t="str">
        <f t="shared" si="29"/>
        <v>10920006320041</v>
      </c>
      <c r="E1903" s="2" t="s">
        <v>500</v>
      </c>
      <c r="F1903" s="4">
        <v>30000</v>
      </c>
      <c r="G1903" s="4">
        <v>0</v>
      </c>
      <c r="H1903" s="4">
        <v>30000</v>
      </c>
      <c r="I1903" s="4">
        <v>0</v>
      </c>
      <c r="J1903" s="4">
        <v>0</v>
      </c>
      <c r="K1903" s="4">
        <v>0</v>
      </c>
      <c r="L1903" s="4">
        <v>0</v>
      </c>
      <c r="M1903" s="4">
        <v>30000</v>
      </c>
    </row>
    <row r="1904" spans="1:13" x14ac:dyDescent="0.25">
      <c r="A1904" s="2">
        <v>10</v>
      </c>
      <c r="B1904" s="2">
        <v>92403</v>
      </c>
      <c r="C1904" s="2">
        <v>6190062</v>
      </c>
      <c r="D1904" s="2" t="str">
        <f t="shared" si="29"/>
        <v>10924036190062</v>
      </c>
      <c r="E1904" s="2" t="s">
        <v>501</v>
      </c>
      <c r="F1904" s="4">
        <v>50000</v>
      </c>
      <c r="G1904" s="4">
        <v>-4000</v>
      </c>
      <c r="H1904" s="4">
        <v>46000</v>
      </c>
      <c r="I1904" s="4">
        <v>44878.38</v>
      </c>
      <c r="J1904" s="4">
        <v>43217.4</v>
      </c>
      <c r="K1904" s="4">
        <v>43217.4</v>
      </c>
      <c r="L1904" s="4">
        <v>0</v>
      </c>
      <c r="M1904" s="4">
        <v>2782.6</v>
      </c>
    </row>
    <row r="1905" spans="1:13" x14ac:dyDescent="0.25">
      <c r="A1905" s="2">
        <v>10</v>
      </c>
      <c r="B1905" s="2">
        <v>92404</v>
      </c>
      <c r="C1905" s="2">
        <v>6220000</v>
      </c>
      <c r="D1905" s="2" t="str">
        <f t="shared" si="29"/>
        <v>10924046220000</v>
      </c>
      <c r="E1905" s="2" t="s">
        <v>502</v>
      </c>
      <c r="F1905" s="4">
        <v>10000</v>
      </c>
      <c r="G1905" s="4">
        <v>6000</v>
      </c>
      <c r="H1905" s="4">
        <v>16000</v>
      </c>
      <c r="I1905" s="4">
        <v>0</v>
      </c>
      <c r="J1905" s="4">
        <v>0</v>
      </c>
      <c r="K1905" s="4">
        <v>0</v>
      </c>
      <c r="L1905" s="4">
        <v>0</v>
      </c>
      <c r="M1905" s="4">
        <v>16000</v>
      </c>
    </row>
    <row r="1906" spans="1:13" x14ac:dyDescent="0.25">
      <c r="A1906" s="2">
        <v>10</v>
      </c>
      <c r="B1906" s="2">
        <v>92404</v>
      </c>
      <c r="C1906" s="2">
        <v>6330000</v>
      </c>
      <c r="D1906" s="2" t="str">
        <f t="shared" si="29"/>
        <v>10924046330000</v>
      </c>
      <c r="E1906" s="2" t="s">
        <v>286</v>
      </c>
      <c r="F1906" s="4">
        <v>0</v>
      </c>
      <c r="G1906" s="4">
        <v>0</v>
      </c>
      <c r="H1906" s="4">
        <v>0</v>
      </c>
      <c r="I1906" s="4">
        <v>998.25</v>
      </c>
      <c r="J1906" s="4">
        <v>998.25</v>
      </c>
      <c r="K1906" s="4">
        <v>998.25</v>
      </c>
      <c r="L1906" s="4">
        <v>0</v>
      </c>
      <c r="M1906" s="4">
        <v>-998.25</v>
      </c>
    </row>
  </sheetData>
  <autoFilter ref="A1:M1906" xr:uid="{A50F7183-7EB2-46CA-9ADB-F59BB13D453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567B-17E0-4DF2-9621-7AAA9D0A1021}">
  <dimension ref="A3:J24"/>
  <sheetViews>
    <sheetView tabSelected="1" topLeftCell="C1" workbookViewId="0">
      <selection activeCell="F2" sqref="F2"/>
    </sheetView>
  </sheetViews>
  <sheetFormatPr baseColWidth="10" defaultRowHeight="15" x14ac:dyDescent="0.25"/>
  <cols>
    <col min="1" max="1" width="17.7109375" bestFit="1" customWidth="1"/>
    <col min="2" max="2" width="15.85546875" style="5" bestFit="1" customWidth="1"/>
    <col min="3" max="3" width="21.85546875" style="5" bestFit="1" customWidth="1"/>
    <col min="4" max="4" width="18" style="5" bestFit="1" customWidth="1"/>
    <col min="5" max="5" width="30.85546875" style="5" bestFit="1" customWidth="1"/>
    <col min="6" max="6" width="37.42578125" style="5" bestFit="1" customWidth="1"/>
    <col min="7" max="7" width="19" style="5" bestFit="1" customWidth="1"/>
    <col min="8" max="8" width="41" style="5" bestFit="1" customWidth="1"/>
    <col min="9" max="9" width="27.85546875" style="5" bestFit="1" customWidth="1"/>
    <col min="10" max="10" width="11.42578125" style="35"/>
  </cols>
  <sheetData>
    <row r="3" spans="1:10" x14ac:dyDescent="0.25">
      <c r="A3" s="11" t="s">
        <v>515</v>
      </c>
      <c r="B3" s="5" t="s">
        <v>517</v>
      </c>
      <c r="C3" s="5" t="s">
        <v>518</v>
      </c>
      <c r="D3" s="5" t="s">
        <v>519</v>
      </c>
      <c r="E3" s="5" t="s">
        <v>520</v>
      </c>
      <c r="F3" s="5" t="s">
        <v>521</v>
      </c>
      <c r="G3" s="5" t="s">
        <v>522</v>
      </c>
      <c r="H3" s="5" t="s">
        <v>523</v>
      </c>
      <c r="I3" s="5" t="s">
        <v>524</v>
      </c>
    </row>
    <row r="4" spans="1:10" x14ac:dyDescent="0.25">
      <c r="A4" s="12" t="s">
        <v>504</v>
      </c>
      <c r="B4" s="5">
        <v>8294415.6699999897</v>
      </c>
      <c r="C4" s="5">
        <v>688393.81999999983</v>
      </c>
      <c r="D4" s="5">
        <v>8982809.4899999928</v>
      </c>
      <c r="E4" s="5">
        <v>8518954.2200000007</v>
      </c>
      <c r="F4" s="5">
        <v>8518954.2200000007</v>
      </c>
      <c r="G4" s="5">
        <v>8518954.2200000007</v>
      </c>
      <c r="H4" s="5">
        <v>0</v>
      </c>
      <c r="I4" s="5">
        <v>463855.26999999996</v>
      </c>
      <c r="J4" s="35">
        <f>GETPIVOTDATA("Suma de Obligacions reconegudes netes",$A$3,"Capitol","1")/GETPIVOTDATA("Suma de Definitius",$A$3,"Capitol","1")</f>
        <v>0.94836189384664416</v>
      </c>
    </row>
    <row r="5" spans="1:10" x14ac:dyDescent="0.25">
      <c r="A5" s="12" t="s">
        <v>505</v>
      </c>
      <c r="B5" s="5">
        <v>7151872.8399999999</v>
      </c>
      <c r="C5" s="5">
        <v>931547.27999999991</v>
      </c>
      <c r="D5" s="5">
        <v>8083420.1199999982</v>
      </c>
      <c r="E5" s="5">
        <v>7625575.339999998</v>
      </c>
      <c r="F5" s="5">
        <v>6677041.2799999984</v>
      </c>
      <c r="G5" s="5">
        <v>6658787.0999999987</v>
      </c>
      <c r="H5" s="5">
        <v>18254.179999999997</v>
      </c>
      <c r="I5" s="5">
        <v>1406378.84</v>
      </c>
      <c r="J5" s="35">
        <f>GETPIVOTDATA("Suma de Obligacions reconegudes netes",$A$3,"Capitol","2")/GETPIVOTDATA("Suma de Definitius",$A$3,"Capitol","2")</f>
        <v>0.82601685683509918</v>
      </c>
    </row>
    <row r="6" spans="1:10" x14ac:dyDescent="0.25">
      <c r="A6" s="12" t="s">
        <v>508</v>
      </c>
      <c r="B6" s="5">
        <v>157611.90000000002</v>
      </c>
      <c r="C6" s="5">
        <v>15000</v>
      </c>
      <c r="D6" s="5">
        <v>172611.90000000002</v>
      </c>
      <c r="E6" s="5">
        <v>130293.87</v>
      </c>
      <c r="F6" s="5">
        <v>130293.87</v>
      </c>
      <c r="G6" s="5">
        <v>130293.87</v>
      </c>
      <c r="H6" s="5">
        <v>0</v>
      </c>
      <c r="I6" s="5">
        <v>42318.03</v>
      </c>
      <c r="J6" s="35">
        <f>GETPIVOTDATA("Suma de Obligacions reconegudes netes",$A$3,"Capitol","3")/GETPIVOTDATA("Suma de Definitius",$A$3,"Capitol","3")</f>
        <v>0.75483712304887429</v>
      </c>
    </row>
    <row r="7" spans="1:10" x14ac:dyDescent="0.25">
      <c r="A7" s="12" t="s">
        <v>507</v>
      </c>
      <c r="B7" s="5">
        <v>943210</v>
      </c>
      <c r="C7" s="5">
        <v>294464.04000000004</v>
      </c>
      <c r="D7" s="5">
        <v>1237674.04</v>
      </c>
      <c r="E7" s="5">
        <v>1044591.6399999999</v>
      </c>
      <c r="F7" s="5">
        <v>902760.49</v>
      </c>
      <c r="G7" s="5">
        <v>897622.67999999993</v>
      </c>
      <c r="H7" s="5">
        <v>5137.8099999999995</v>
      </c>
      <c r="I7" s="5">
        <v>334913.55000000005</v>
      </c>
      <c r="J7" s="35">
        <f>GETPIVOTDATA("Suma de Obligacions reconegudes netes",$A$3,"Capitol","4")/GETPIVOTDATA("Suma de Definitius",$A$3,"Capitol","4")</f>
        <v>0.72940084450668441</v>
      </c>
    </row>
    <row r="8" spans="1:10" x14ac:dyDescent="0.25">
      <c r="A8" s="12" t="s">
        <v>510</v>
      </c>
      <c r="B8" s="5">
        <v>48400</v>
      </c>
      <c r="C8" s="5">
        <v>0</v>
      </c>
      <c r="D8" s="5">
        <v>48400</v>
      </c>
      <c r="E8" s="5">
        <v>0</v>
      </c>
      <c r="F8" s="5">
        <v>0</v>
      </c>
      <c r="G8" s="5">
        <v>0</v>
      </c>
      <c r="H8" s="5">
        <v>0</v>
      </c>
      <c r="I8" s="5">
        <v>48400</v>
      </c>
    </row>
    <row r="9" spans="1:10" x14ac:dyDescent="0.25">
      <c r="A9" s="12" t="s">
        <v>506</v>
      </c>
      <c r="B9" s="5">
        <v>2798433</v>
      </c>
      <c r="C9" s="5">
        <v>1808698.64</v>
      </c>
      <c r="D9" s="5">
        <v>4607131.6400000006</v>
      </c>
      <c r="E9" s="5">
        <v>3086422.2300000004</v>
      </c>
      <c r="F9" s="5">
        <v>1964699.0699999998</v>
      </c>
      <c r="G9" s="5">
        <v>1964699.0699999998</v>
      </c>
      <c r="H9" s="5">
        <v>0</v>
      </c>
      <c r="I9" s="5">
        <v>2642432.5699999998</v>
      </c>
      <c r="J9" s="36">
        <f>GETPIVOTDATA("Suma de Obligacions reconegudes netes",$A$3,"Capitol","6")/GETPIVOTDATA("Suma de Definitius",$A$3,"Capitol","6")</f>
        <v>0.42644734805103152</v>
      </c>
    </row>
    <row r="10" spans="1:10" x14ac:dyDescent="0.25">
      <c r="A10" s="12" t="s">
        <v>511</v>
      </c>
      <c r="B10" s="5">
        <v>44200</v>
      </c>
      <c r="C10" s="5">
        <v>103896.14</v>
      </c>
      <c r="D10" s="5">
        <v>148096.13999999998</v>
      </c>
      <c r="E10" s="5">
        <v>81371.16</v>
      </c>
      <c r="F10" s="5">
        <v>76757.289999999994</v>
      </c>
      <c r="G10" s="5">
        <v>76757.289999999994</v>
      </c>
      <c r="H10" s="5">
        <v>0</v>
      </c>
      <c r="I10" s="5">
        <v>71338.850000000006</v>
      </c>
      <c r="J10" s="36">
        <f>GETPIVOTDATA("Suma de Obligacions reconegudes netes",$A$3,"Capitol","7")/GETPIVOTDATA("Suma de Definitius",$A$3,"Capitol","7")</f>
        <v>0.51829365707978614</v>
      </c>
    </row>
    <row r="11" spans="1:10" x14ac:dyDescent="0.25">
      <c r="A11" s="12" t="s">
        <v>509</v>
      </c>
      <c r="B11" s="5">
        <v>1606102.57</v>
      </c>
      <c r="C11" s="5">
        <v>-15000</v>
      </c>
      <c r="D11" s="5">
        <v>1591102.57</v>
      </c>
      <c r="E11" s="5">
        <v>1546764.9100000001</v>
      </c>
      <c r="F11" s="5">
        <v>1546764.9100000001</v>
      </c>
      <c r="G11" s="5">
        <v>1546764.9100000001</v>
      </c>
      <c r="H11" s="5">
        <v>0</v>
      </c>
      <c r="I11" s="5">
        <v>44337.66</v>
      </c>
      <c r="J11" s="35">
        <f>GETPIVOTDATA("Suma de Obligacions reconegudes netes",$A$3,"Capitol","9")/GETPIVOTDATA("Suma de Definitius",$A$3,"Capitol","9")</f>
        <v>0.97213400264949612</v>
      </c>
    </row>
    <row r="12" spans="1:10" x14ac:dyDescent="0.25">
      <c r="A12" s="12" t="s">
        <v>516</v>
      </c>
      <c r="B12" s="5">
        <v>21044245.979999989</v>
      </c>
      <c r="C12" s="5">
        <v>3826999.9199999995</v>
      </c>
      <c r="D12" s="5">
        <v>24871245.899999991</v>
      </c>
      <c r="E12" s="5">
        <v>22033973.369999997</v>
      </c>
      <c r="F12" s="5">
        <v>19817271.129999999</v>
      </c>
      <c r="G12" s="5">
        <v>19793879.139999997</v>
      </c>
      <c r="H12" s="5">
        <v>23391.989999999998</v>
      </c>
      <c r="I12" s="5">
        <v>5053974.7699999996</v>
      </c>
      <c r="J12" s="36">
        <f>GETPIVOTDATA("Suma de Obligacions reconegudes netes",$A$3)/GETPIVOTDATA("Suma de Definitius",$A$3)</f>
        <v>0.79679446738130666</v>
      </c>
    </row>
    <row r="14" spans="1:10" ht="15.75" thickBot="1" x14ac:dyDescent="0.3"/>
    <row r="15" spans="1:10" ht="15.75" thickBot="1" x14ac:dyDescent="0.3">
      <c r="A15" s="28" t="s">
        <v>555</v>
      </c>
      <c r="B15" s="29" t="s">
        <v>556</v>
      </c>
      <c r="C15" s="29" t="s">
        <v>557</v>
      </c>
      <c r="D15" s="29" t="s">
        <v>558</v>
      </c>
      <c r="E15" s="29" t="s">
        <v>8</v>
      </c>
      <c r="F15" s="29" t="s">
        <v>9</v>
      </c>
      <c r="G15" s="29" t="s">
        <v>10</v>
      </c>
      <c r="H15" s="29" t="s">
        <v>11</v>
      </c>
      <c r="I15" s="29" t="s">
        <v>12</v>
      </c>
    </row>
    <row r="16" spans="1:10" ht="17.25" thickTop="1" thickBot="1" x14ac:dyDescent="0.35">
      <c r="A16" s="30">
        <v>1</v>
      </c>
      <c r="B16" s="31">
        <v>8294415.6699999897</v>
      </c>
      <c r="C16" s="31">
        <v>688393.81999999983</v>
      </c>
      <c r="D16" s="31">
        <v>8982809.4899999928</v>
      </c>
      <c r="E16" s="31">
        <v>8518954.2200000007</v>
      </c>
      <c r="F16" s="31">
        <v>8518954.2200000007</v>
      </c>
      <c r="G16" s="31">
        <v>8518954.2200000007</v>
      </c>
      <c r="H16" s="31">
        <v>0</v>
      </c>
      <c r="I16" s="31">
        <v>463855.26999999996</v>
      </c>
    </row>
    <row r="17" spans="1:9" ht="16.5" thickBot="1" x14ac:dyDescent="0.35">
      <c r="A17" s="30">
        <v>2</v>
      </c>
      <c r="B17" s="31">
        <v>7151872.8399999999</v>
      </c>
      <c r="C17" s="31">
        <v>931547.27999999991</v>
      </c>
      <c r="D17" s="31">
        <v>8083420.1199999982</v>
      </c>
      <c r="E17" s="31">
        <v>7625575.339999998</v>
      </c>
      <c r="F17" s="31">
        <v>6677041.2799999984</v>
      </c>
      <c r="G17" s="31">
        <v>6658787.0999999987</v>
      </c>
      <c r="H17" s="31">
        <v>18254.179999999997</v>
      </c>
      <c r="I17" s="31">
        <v>1406378.84</v>
      </c>
    </row>
    <row r="18" spans="1:9" ht="16.5" thickBot="1" x14ac:dyDescent="0.35">
      <c r="A18" s="30">
        <v>3</v>
      </c>
      <c r="B18" s="31">
        <v>157611.90000000002</v>
      </c>
      <c r="C18" s="31">
        <v>15000</v>
      </c>
      <c r="D18" s="31">
        <v>172611.90000000002</v>
      </c>
      <c r="E18" s="31">
        <v>130293.87</v>
      </c>
      <c r="F18" s="31">
        <v>130293.87</v>
      </c>
      <c r="G18" s="31">
        <v>130293.87</v>
      </c>
      <c r="H18" s="31">
        <v>0</v>
      </c>
      <c r="I18" s="31">
        <v>42318.03</v>
      </c>
    </row>
    <row r="19" spans="1:9" ht="16.5" thickBot="1" x14ac:dyDescent="0.35">
      <c r="A19" s="30">
        <v>4</v>
      </c>
      <c r="B19" s="31">
        <v>943210</v>
      </c>
      <c r="C19" s="31">
        <v>294464.04000000004</v>
      </c>
      <c r="D19" s="31">
        <v>1237674.04</v>
      </c>
      <c r="E19" s="31">
        <v>1044591.6399999999</v>
      </c>
      <c r="F19" s="31">
        <v>902760.49</v>
      </c>
      <c r="G19" s="31">
        <v>897622.67999999993</v>
      </c>
      <c r="H19" s="31">
        <v>5137.8099999999995</v>
      </c>
      <c r="I19" s="31">
        <v>334913.55000000005</v>
      </c>
    </row>
    <row r="20" spans="1:9" ht="16.5" thickBot="1" x14ac:dyDescent="0.35">
      <c r="A20" s="30">
        <v>5</v>
      </c>
      <c r="B20" s="31">
        <v>48400</v>
      </c>
      <c r="C20" s="31">
        <v>0</v>
      </c>
      <c r="D20" s="31">
        <v>48400</v>
      </c>
      <c r="E20" s="31">
        <v>0</v>
      </c>
      <c r="F20" s="31">
        <v>0</v>
      </c>
      <c r="G20" s="31">
        <v>0</v>
      </c>
      <c r="H20" s="31">
        <v>0</v>
      </c>
      <c r="I20" s="31">
        <v>48400</v>
      </c>
    </row>
    <row r="21" spans="1:9" ht="16.5" thickBot="1" x14ac:dyDescent="0.35">
      <c r="A21" s="30">
        <v>6</v>
      </c>
      <c r="B21" s="31">
        <v>2798433</v>
      </c>
      <c r="C21" s="31">
        <v>1808698.64</v>
      </c>
      <c r="D21" s="31">
        <v>4607131.6400000006</v>
      </c>
      <c r="E21" s="31">
        <v>3086422.2300000004</v>
      </c>
      <c r="F21" s="31">
        <v>1964699.0699999998</v>
      </c>
      <c r="G21" s="31">
        <v>1964699.0699999998</v>
      </c>
      <c r="H21" s="31">
        <v>0</v>
      </c>
      <c r="I21" s="31">
        <v>2642432.5699999998</v>
      </c>
    </row>
    <row r="22" spans="1:9" ht="16.5" thickBot="1" x14ac:dyDescent="0.35">
      <c r="A22" s="30">
        <v>7</v>
      </c>
      <c r="B22" s="31">
        <v>44200</v>
      </c>
      <c r="C22" s="31">
        <v>103896.14</v>
      </c>
      <c r="D22" s="31">
        <v>148096.13999999998</v>
      </c>
      <c r="E22" s="31">
        <v>81371.16</v>
      </c>
      <c r="F22" s="31">
        <v>76757.289999999994</v>
      </c>
      <c r="G22" s="31">
        <v>76757.289999999994</v>
      </c>
      <c r="H22" s="31">
        <v>0</v>
      </c>
      <c r="I22" s="31">
        <v>71338.850000000006</v>
      </c>
    </row>
    <row r="23" spans="1:9" ht="16.5" thickBot="1" x14ac:dyDescent="0.35">
      <c r="A23" s="30">
        <v>9</v>
      </c>
      <c r="B23" s="31">
        <v>1606102.57</v>
      </c>
      <c r="C23" s="31">
        <v>-15000</v>
      </c>
      <c r="D23" s="31">
        <v>1591102.57</v>
      </c>
      <c r="E23" s="31">
        <v>1546764.9100000001</v>
      </c>
      <c r="F23" s="31">
        <v>1546764.9100000001</v>
      </c>
      <c r="G23" s="31">
        <v>1546764.9100000001</v>
      </c>
      <c r="H23" s="31">
        <v>0</v>
      </c>
      <c r="I23" s="31">
        <v>44337.66</v>
      </c>
    </row>
    <row r="24" spans="1:9" ht="15.75" thickBot="1" x14ac:dyDescent="0.3">
      <c r="A24" s="32"/>
      <c r="B24" s="33">
        <v>21044245.979999989</v>
      </c>
      <c r="C24" s="33">
        <v>3826999.9199999995</v>
      </c>
      <c r="D24" s="33">
        <v>24871245.899999991</v>
      </c>
      <c r="E24" s="33">
        <v>22033973.369999997</v>
      </c>
      <c r="F24" s="33">
        <v>19817271.129999999</v>
      </c>
      <c r="G24" s="33">
        <v>19793879.139999997</v>
      </c>
      <c r="H24" s="33">
        <v>23391.989999999998</v>
      </c>
      <c r="I24" s="33">
        <v>5053974.7699999996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B9D3-93E4-40E1-A0FA-68029CB31087}">
  <dimension ref="A1:C29"/>
  <sheetViews>
    <sheetView workbookViewId="0">
      <selection activeCell="B23" sqref="B23"/>
    </sheetView>
  </sheetViews>
  <sheetFormatPr baseColWidth="10" defaultRowHeight="15" x14ac:dyDescent="0.25"/>
  <cols>
    <col min="1" max="1" width="20.140625" bestFit="1" customWidth="1"/>
    <col min="2" max="2" width="21.42578125" customWidth="1"/>
  </cols>
  <sheetData>
    <row r="1" spans="1:2" x14ac:dyDescent="0.25">
      <c r="A1" t="s">
        <v>559</v>
      </c>
    </row>
    <row r="4" spans="1:2" x14ac:dyDescent="0.25">
      <c r="A4" s="13" t="s">
        <v>526</v>
      </c>
      <c r="B4" s="13" t="s">
        <v>527</v>
      </c>
    </row>
    <row r="5" spans="1:2" x14ac:dyDescent="0.25">
      <c r="A5" s="13" t="s">
        <v>528</v>
      </c>
      <c r="B5" s="14"/>
    </row>
    <row r="6" spans="1:2" x14ac:dyDescent="0.25">
      <c r="A6" s="13" t="s">
        <v>529</v>
      </c>
      <c r="B6" s="14"/>
    </row>
    <row r="7" spans="1:2" x14ac:dyDescent="0.25">
      <c r="A7" s="13" t="s">
        <v>530</v>
      </c>
      <c r="B7" s="14">
        <f>276872.76</f>
        <v>276872.76</v>
      </c>
    </row>
    <row r="8" spans="1:2" x14ac:dyDescent="0.25">
      <c r="A8" s="13" t="s">
        <v>531</v>
      </c>
      <c r="B8" s="14">
        <v>920350</v>
      </c>
    </row>
    <row r="9" spans="1:2" x14ac:dyDescent="0.25">
      <c r="A9" s="13" t="s">
        <v>532</v>
      </c>
      <c r="B9" s="14"/>
    </row>
    <row r="10" spans="1:2" x14ac:dyDescent="0.25">
      <c r="A10" s="13" t="s">
        <v>533</v>
      </c>
      <c r="B10" s="14"/>
    </row>
    <row r="11" spans="1:2" x14ac:dyDescent="0.25">
      <c r="A11" s="13" t="s">
        <v>534</v>
      </c>
      <c r="B11" s="14"/>
    </row>
    <row r="12" spans="1:2" x14ac:dyDescent="0.25">
      <c r="A12" s="13" t="s">
        <v>535</v>
      </c>
      <c r="B12" s="14"/>
    </row>
    <row r="13" spans="1:2" x14ac:dyDescent="0.25">
      <c r="A13" s="13"/>
      <c r="B13" s="14">
        <f>SUM(B5:B12)</f>
        <v>1197222.76</v>
      </c>
    </row>
    <row r="14" spans="1:2" x14ac:dyDescent="0.25">
      <c r="B14" s="15"/>
    </row>
    <row r="15" spans="1:2" x14ac:dyDescent="0.25">
      <c r="A15" s="16" t="s">
        <v>536</v>
      </c>
      <c r="B15" s="13" t="s">
        <v>537</v>
      </c>
    </row>
    <row r="16" spans="1:2" x14ac:dyDescent="0.25">
      <c r="A16" s="13" t="s">
        <v>528</v>
      </c>
      <c r="B16" s="14">
        <v>429706.15</v>
      </c>
    </row>
    <row r="17" spans="1:3" x14ac:dyDescent="0.25">
      <c r="A17" s="13" t="s">
        <v>529</v>
      </c>
      <c r="B17" s="14">
        <f>650235.43+165117.14</f>
        <v>815352.57000000007</v>
      </c>
    </row>
    <row r="18" spans="1:3" x14ac:dyDescent="0.25">
      <c r="A18" s="13" t="s">
        <v>530</v>
      </c>
      <c r="B18" s="14">
        <v>3280.69</v>
      </c>
    </row>
    <row r="19" spans="1:3" x14ac:dyDescent="0.25">
      <c r="A19" s="13" t="s">
        <v>531</v>
      </c>
      <c r="B19" s="14"/>
    </row>
    <row r="20" spans="1:3" x14ac:dyDescent="0.25">
      <c r="A20" s="13" t="s">
        <v>533</v>
      </c>
      <c r="B20" s="14"/>
    </row>
    <row r="21" spans="1:3" x14ac:dyDescent="0.25">
      <c r="A21" s="13" t="s">
        <v>534</v>
      </c>
      <c r="B21" s="14"/>
    </row>
    <row r="22" spans="1:3" x14ac:dyDescent="0.25">
      <c r="A22" s="13" t="s">
        <v>535</v>
      </c>
      <c r="B22" s="14"/>
    </row>
    <row r="23" spans="1:3" x14ac:dyDescent="0.25">
      <c r="A23" s="13"/>
      <c r="B23" s="14">
        <f>SUM(B16:B22)</f>
        <v>1248339.4100000001</v>
      </c>
    </row>
    <row r="25" spans="1:3" x14ac:dyDescent="0.25">
      <c r="A25" t="s">
        <v>560</v>
      </c>
      <c r="B25" s="5">
        <f>+B13-B23</f>
        <v>-51116.65000000014</v>
      </c>
    </row>
    <row r="26" spans="1:3" x14ac:dyDescent="0.25">
      <c r="A26" t="s">
        <v>561</v>
      </c>
      <c r="B26" s="5">
        <v>-53630.31</v>
      </c>
      <c r="C26" s="34"/>
    </row>
    <row r="27" spans="1:3" x14ac:dyDescent="0.25">
      <c r="A27" t="s">
        <v>562</v>
      </c>
      <c r="B27" t="s">
        <v>563</v>
      </c>
    </row>
    <row r="28" spans="1:3" x14ac:dyDescent="0.25">
      <c r="A28" t="s">
        <v>564</v>
      </c>
      <c r="B28" s="5">
        <f>B26-B25</f>
        <v>-2513.659999999858</v>
      </c>
    </row>
    <row r="29" spans="1:3" x14ac:dyDescent="0.25">
      <c r="B29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93214-356F-4A89-8598-4861F53DB8AB}">
  <dimension ref="A1:B22"/>
  <sheetViews>
    <sheetView workbookViewId="0">
      <selection activeCell="E10" sqref="E9:E10"/>
    </sheetView>
  </sheetViews>
  <sheetFormatPr baseColWidth="10" defaultRowHeight="15" x14ac:dyDescent="0.25"/>
  <sheetData>
    <row r="1" spans="1:2" x14ac:dyDescent="0.25">
      <c r="A1" t="s">
        <v>525</v>
      </c>
    </row>
    <row r="3" spans="1:2" x14ac:dyDescent="0.25">
      <c r="A3" s="13" t="s">
        <v>526</v>
      </c>
      <c r="B3" s="13" t="s">
        <v>527</v>
      </c>
    </row>
    <row r="4" spans="1:2" x14ac:dyDescent="0.25">
      <c r="A4" s="13" t="s">
        <v>528</v>
      </c>
      <c r="B4" s="14"/>
    </row>
    <row r="5" spans="1:2" x14ac:dyDescent="0.25">
      <c r="A5" s="13" t="s">
        <v>529</v>
      </c>
      <c r="B5" s="14"/>
    </row>
    <row r="6" spans="1:2" x14ac:dyDescent="0.25">
      <c r="A6" s="13" t="s">
        <v>530</v>
      </c>
      <c r="B6" s="14">
        <v>0</v>
      </c>
    </row>
    <row r="7" spans="1:2" x14ac:dyDescent="0.25">
      <c r="A7" s="13" t="s">
        <v>531</v>
      </c>
      <c r="B7" s="14">
        <v>0</v>
      </c>
    </row>
    <row r="8" spans="1:2" x14ac:dyDescent="0.25">
      <c r="A8" s="13" t="s">
        <v>532</v>
      </c>
      <c r="B8" s="14">
        <v>0</v>
      </c>
    </row>
    <row r="9" spans="1:2" x14ac:dyDescent="0.25">
      <c r="A9" s="13" t="s">
        <v>533</v>
      </c>
      <c r="B9" s="14"/>
    </row>
    <row r="10" spans="1:2" x14ac:dyDescent="0.25">
      <c r="A10" s="13" t="s">
        <v>534</v>
      </c>
      <c r="B10" s="14"/>
    </row>
    <row r="11" spans="1:2" x14ac:dyDescent="0.25">
      <c r="A11" s="13" t="s">
        <v>535</v>
      </c>
      <c r="B11" s="14"/>
    </row>
    <row r="12" spans="1:2" x14ac:dyDescent="0.25">
      <c r="A12" s="13"/>
      <c r="B12" s="14">
        <f>SUM(B4:B11)</f>
        <v>0</v>
      </c>
    </row>
    <row r="13" spans="1:2" x14ac:dyDescent="0.25">
      <c r="B13" s="15"/>
    </row>
    <row r="14" spans="1:2" x14ac:dyDescent="0.25">
      <c r="A14" s="16" t="s">
        <v>536</v>
      </c>
      <c r="B14" s="13" t="s">
        <v>537</v>
      </c>
    </row>
    <row r="15" spans="1:2" x14ac:dyDescent="0.25">
      <c r="A15" s="13" t="s">
        <v>528</v>
      </c>
      <c r="B15" s="14">
        <v>0</v>
      </c>
    </row>
    <row r="16" spans="1:2" x14ac:dyDescent="0.25">
      <c r="A16" s="13" t="s">
        <v>529</v>
      </c>
      <c r="B16" s="14">
        <v>7449.68</v>
      </c>
    </row>
    <row r="17" spans="1:2" x14ac:dyDescent="0.25">
      <c r="A17" s="13" t="s">
        <v>530</v>
      </c>
      <c r="B17" s="14">
        <v>120</v>
      </c>
    </row>
    <row r="18" spans="1:2" x14ac:dyDescent="0.25">
      <c r="A18" s="13" t="s">
        <v>531</v>
      </c>
      <c r="B18" s="14"/>
    </row>
    <row r="19" spans="1:2" x14ac:dyDescent="0.25">
      <c r="A19" s="13" t="s">
        <v>533</v>
      </c>
      <c r="B19" s="14">
        <v>0</v>
      </c>
    </row>
    <row r="20" spans="1:2" x14ac:dyDescent="0.25">
      <c r="A20" s="13" t="s">
        <v>534</v>
      </c>
      <c r="B20" s="14"/>
    </row>
    <row r="21" spans="1:2" x14ac:dyDescent="0.25">
      <c r="A21" s="13" t="s">
        <v>535</v>
      </c>
      <c r="B21" s="14"/>
    </row>
    <row r="22" spans="1:2" x14ac:dyDescent="0.25">
      <c r="A22" s="13"/>
      <c r="B22" s="17">
        <f>SUM(B15:B21)</f>
        <v>7569.68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E005D-7625-429F-9D33-212FFE32A00E}">
  <dimension ref="A1:F14"/>
  <sheetViews>
    <sheetView workbookViewId="0">
      <selection activeCell="F4" sqref="F4:F10"/>
    </sheetView>
  </sheetViews>
  <sheetFormatPr baseColWidth="10" defaultColWidth="12" defaultRowHeight="15" x14ac:dyDescent="0.25"/>
  <cols>
    <col min="2" max="2" width="13.140625" bestFit="1" customWidth="1"/>
    <col min="5" max="5" width="25.42578125" bestFit="1" customWidth="1"/>
    <col min="6" max="6" width="18.5703125" bestFit="1" customWidth="1"/>
  </cols>
  <sheetData>
    <row r="1" spans="1:6" x14ac:dyDescent="0.25">
      <c r="A1" s="18" t="s">
        <v>538</v>
      </c>
    </row>
    <row r="2" spans="1:6" x14ac:dyDescent="0.25">
      <c r="A2" s="18"/>
    </row>
    <row r="3" spans="1:6" x14ac:dyDescent="0.25">
      <c r="A3" s="13"/>
      <c r="B3" s="13" t="s">
        <v>539</v>
      </c>
      <c r="C3" s="13" t="s">
        <v>540</v>
      </c>
      <c r="D3" s="13" t="s">
        <v>541</v>
      </c>
      <c r="E3" s="13" t="s">
        <v>542</v>
      </c>
      <c r="F3" s="13" t="s">
        <v>543</v>
      </c>
    </row>
    <row r="4" spans="1:6" x14ac:dyDescent="0.25">
      <c r="A4" s="19" t="s">
        <v>544</v>
      </c>
      <c r="B4" s="14">
        <f>GETPIVOTDATA("Suma de Obligacions reconegudes netes",'CAPITOLS AJUNTAMENT'!$A$3,"Capitol","1")</f>
        <v>8518954.2200000007</v>
      </c>
      <c r="C4" s="14">
        <f>EPEL!B16</f>
        <v>429706.15</v>
      </c>
      <c r="D4" s="14"/>
      <c r="E4" s="14"/>
      <c r="F4" s="14">
        <f>B4+C4+D4-E4</f>
        <v>8948660.370000001</v>
      </c>
    </row>
    <row r="5" spans="1:6" x14ac:dyDescent="0.25">
      <c r="A5" s="19" t="s">
        <v>545</v>
      </c>
      <c r="B5" s="14">
        <f>GETPIVOTDATA("Suma de Obligacions reconegudes netes",'CAPITOLS AJUNTAMENT'!$A$3,"Capitol","2")</f>
        <v>6677041.2799999984</v>
      </c>
      <c r="C5" s="14">
        <f>EPEL!B17</f>
        <v>815352.57000000007</v>
      </c>
      <c r="D5" s="14">
        <f>SUMTA!B16</f>
        <v>7449.68</v>
      </c>
      <c r="E5" s="14"/>
      <c r="F5" s="14">
        <f t="shared" ref="F5:F12" si="0">B5+C5+D5-E5</f>
        <v>7499843.5299999984</v>
      </c>
    </row>
    <row r="6" spans="1:6" x14ac:dyDescent="0.25">
      <c r="A6" s="19" t="s">
        <v>546</v>
      </c>
      <c r="B6" s="14">
        <f>GETPIVOTDATA("Suma de Obligacions reconegudes netes",'CAPITOLS AJUNTAMENT'!$A$3,"Capitol","3")</f>
        <v>130293.87</v>
      </c>
      <c r="C6" s="14">
        <f>EPEL!B18</f>
        <v>3280.69</v>
      </c>
      <c r="D6" s="14">
        <f>SUMTA!B17</f>
        <v>120</v>
      </c>
      <c r="E6" s="14"/>
      <c r="F6" s="14">
        <f t="shared" si="0"/>
        <v>133694.56</v>
      </c>
    </row>
    <row r="7" spans="1:6" x14ac:dyDescent="0.25">
      <c r="A7" s="19" t="s">
        <v>547</v>
      </c>
      <c r="B7" s="14">
        <f>GETPIVOTDATA("Suma de Obligacions reconegudes netes",'CAPITOLS AJUNTAMENT'!$A$3,"Capitol","4")</f>
        <v>902760.49</v>
      </c>
      <c r="C7" s="14"/>
      <c r="D7" s="14"/>
      <c r="E7" s="14">
        <v>216000</v>
      </c>
      <c r="F7" s="14">
        <f t="shared" si="0"/>
        <v>686760.49</v>
      </c>
    </row>
    <row r="8" spans="1:6" x14ac:dyDescent="0.25">
      <c r="A8" s="19" t="s">
        <v>548</v>
      </c>
      <c r="B8" s="14">
        <v>0</v>
      </c>
      <c r="C8" s="14"/>
      <c r="D8" s="14"/>
      <c r="E8" s="14"/>
      <c r="F8" s="14">
        <f t="shared" si="0"/>
        <v>0</v>
      </c>
    </row>
    <row r="9" spans="1:6" x14ac:dyDescent="0.25">
      <c r="A9" s="19" t="s">
        <v>549</v>
      </c>
      <c r="B9" s="14">
        <f>GETPIVOTDATA("Suma de Obligacions reconegudes netes",'CAPITOLS AJUNTAMENT'!$A$3,"Capitol","6")</f>
        <v>1964699.0699999998</v>
      </c>
      <c r="C9" s="14"/>
      <c r="D9" s="14"/>
      <c r="E9" s="14"/>
      <c r="F9" s="14">
        <f t="shared" si="0"/>
        <v>1964699.0699999998</v>
      </c>
    </row>
    <row r="10" spans="1:6" x14ac:dyDescent="0.25">
      <c r="A10" s="19" t="s">
        <v>550</v>
      </c>
      <c r="B10" s="14">
        <f>GETPIVOTDATA("Suma de Obligacions reconegudes netes",'CAPITOLS AJUNTAMENT'!$A$3,"Capitol","7")</f>
        <v>76757.289999999994</v>
      </c>
      <c r="C10" s="14"/>
      <c r="D10" s="14"/>
      <c r="E10" s="14"/>
      <c r="F10" s="14">
        <f t="shared" si="0"/>
        <v>76757.289999999994</v>
      </c>
    </row>
    <row r="11" spans="1:6" x14ac:dyDescent="0.25">
      <c r="A11" s="19" t="s">
        <v>551</v>
      </c>
      <c r="B11" s="14">
        <v>0</v>
      </c>
      <c r="C11" s="14"/>
      <c r="D11" s="14"/>
      <c r="E11" s="14"/>
      <c r="F11" s="14">
        <f t="shared" si="0"/>
        <v>0</v>
      </c>
    </row>
    <row r="12" spans="1:6" x14ac:dyDescent="0.25">
      <c r="A12" s="19" t="s">
        <v>552</v>
      </c>
      <c r="B12" s="14">
        <f>GETPIVOTDATA("Suma de Obligacions reconegudes netes",'CAPITOLS AJUNTAMENT'!$A$3,"Capitol","9")</f>
        <v>1546764.9100000001</v>
      </c>
      <c r="C12" s="14"/>
      <c r="D12" s="14"/>
      <c r="E12" s="14"/>
      <c r="F12" s="14">
        <f t="shared" si="0"/>
        <v>1546764.9100000001</v>
      </c>
    </row>
    <row r="13" spans="1:6" x14ac:dyDescent="0.25">
      <c r="A13" s="13"/>
      <c r="B13" s="14">
        <f>SUM(B4:B12)</f>
        <v>19817271.129999999</v>
      </c>
      <c r="C13" s="14">
        <f>SUM(C4:C12)</f>
        <v>1248339.4100000001</v>
      </c>
      <c r="D13" s="14">
        <f>SUM(D4:D12)</f>
        <v>7569.68</v>
      </c>
      <c r="E13" s="14">
        <f>SUM(E4:E12)</f>
        <v>216000</v>
      </c>
      <c r="F13" s="14">
        <f>SUM(F4:F12)</f>
        <v>20857180.219999999</v>
      </c>
    </row>
    <row r="14" spans="1:6" x14ac:dyDescent="0.25">
      <c r="F1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ANALISIS DESVIACIONS</vt:lpstr>
      <vt:lpstr>LIQ DESPESES 2023</vt:lpstr>
      <vt:lpstr>Full1</vt:lpstr>
      <vt:lpstr>CAPITOLS AJUNTAMENT</vt:lpstr>
      <vt:lpstr>EPEL</vt:lpstr>
      <vt:lpstr>SUMTA</vt:lpstr>
      <vt:lpstr>CONSOLIDAT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Martínez Carreira</dc:creator>
  <cp:lastModifiedBy>Immaculada Balagué Brichs</cp:lastModifiedBy>
  <dcterms:created xsi:type="dcterms:W3CDTF">2024-03-11T11:55:38Z</dcterms:created>
  <dcterms:modified xsi:type="dcterms:W3CDTF">2024-03-21T13:21:50Z</dcterms:modified>
</cp:coreProperties>
</file>