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PRESSUPOSTOS\2021\LIQUIDACIÓ\ESTATS LIQUIDACIÓ DEFINITIUS\INGRESSOS\"/>
    </mc:Choice>
  </mc:AlternateContent>
  <bookViews>
    <workbookView xWindow="-120" yWindow="-120" windowWidth="25440" windowHeight="15540"/>
  </bookViews>
  <sheets>
    <sheet name="AJUNTAMENT" sheetId="1" r:id="rId1"/>
    <sheet name="CAPITOLS AJ" sheetId="2" r:id="rId2"/>
    <sheet name="CAP EPEL" sheetId="3" r:id="rId3"/>
    <sheet name="CAP SUMTA" sheetId="5" r:id="rId4"/>
    <sheet name="CONSOLIDAT" sheetId="6" r:id="rId5"/>
  </sheets>
  <definedNames>
    <definedName name="_xlnm._FilterDatabase" localSheetId="0" hidden="1">AJUNTAMENT!$A$1:$M$230</definedName>
  </definedNames>
  <calcPr calcId="152511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6" l="1"/>
  <c r="C12" i="6"/>
  <c r="C6" i="6"/>
  <c r="C5" i="6"/>
  <c r="B26" i="3" l="1"/>
  <c r="B13" i="3"/>
  <c r="E12" i="6" l="1"/>
  <c r="F11" i="6"/>
  <c r="F10" i="6"/>
  <c r="F9" i="6"/>
  <c r="F8" i="6"/>
  <c r="F7" i="6"/>
  <c r="F4" i="6"/>
  <c r="F3" i="6"/>
  <c r="D12" i="6" l="1"/>
  <c r="B12" i="6"/>
  <c r="F6" i="6"/>
  <c r="F5" i="6"/>
  <c r="C15" i="6" l="1"/>
  <c r="F12" i="6"/>
  <c r="C26" i="3" l="1"/>
  <c r="E230" i="1"/>
  <c r="F230" i="1"/>
  <c r="G230" i="1"/>
  <c r="H230" i="1"/>
  <c r="I230" i="1"/>
  <c r="J230" i="1"/>
  <c r="K230" i="1"/>
  <c r="L230" i="1"/>
  <c r="M230" i="1"/>
  <c r="D230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" i="1"/>
</calcChain>
</file>

<file path=xl/sharedStrings.xml><?xml version="1.0" encoding="utf-8"?>
<sst xmlns="http://schemas.openxmlformats.org/spreadsheetml/2006/main" count="281" uniqueCount="264">
  <si>
    <t>Econ.</t>
  </si>
  <si>
    <t>Descripció</t>
  </si>
  <si>
    <t>Previsions inicials</t>
  </si>
  <si>
    <t>Modificacions</t>
  </si>
  <si>
    <t>Previsions definitives</t>
  </si>
  <si>
    <t>Drets reconeguts</t>
  </si>
  <si>
    <t>Drets anul.lats</t>
  </si>
  <si>
    <t>Drets cancel.lats</t>
  </si>
  <si>
    <t>Drets reconeguts nets</t>
  </si>
  <si>
    <t>Recaptació neta</t>
  </si>
  <si>
    <t>Drets pendents de cobrament</t>
  </si>
  <si>
    <t>Excés / defecte previsió</t>
  </si>
  <si>
    <t>IBI Rústica</t>
  </si>
  <si>
    <t>IBI Urbana</t>
  </si>
  <si>
    <t>IBI BICES</t>
  </si>
  <si>
    <t>Impost sobre vehicles de tracció mecànica</t>
  </si>
  <si>
    <t>Impost increment terrenys naturalesa urbana</t>
  </si>
  <si>
    <t>Impost activitats econòmiques</t>
  </si>
  <si>
    <t>I.A.E. Hisenda</t>
  </si>
  <si>
    <t>Impost construccions instal·lacions i obres</t>
  </si>
  <si>
    <t>Taxa recollida d'escombraries</t>
  </si>
  <si>
    <t>Taxa serveis fúnebres</t>
  </si>
  <si>
    <t>Matrícules escola de música</t>
  </si>
  <si>
    <t>Quotes escola de música</t>
  </si>
  <si>
    <t>Taxa poliesportiu municipal</t>
  </si>
  <si>
    <t>Taxa piscina Altet i Claravalls</t>
  </si>
  <si>
    <t>Taxa piscina Claravalls</t>
  </si>
  <si>
    <t>Taxa piscina descoberta Tàrrega</t>
  </si>
  <si>
    <t>Targetes bus urbà</t>
  </si>
  <si>
    <t>Taxa nínxols cementiri</t>
  </si>
  <si>
    <t>Taxa casaments i celebracions</t>
  </si>
  <si>
    <t>Taxa conservació elements comuns cementiri</t>
  </si>
  <si>
    <t>Taxa llicències urbanístiques</t>
  </si>
  <si>
    <t>Taxa llicències habitabilitat i primera ocupació</t>
  </si>
  <si>
    <t>Taxa expedició documents</t>
  </si>
  <si>
    <t>Taxa retirada vehicles via pública</t>
  </si>
  <si>
    <t>Taxa anuncis i notificacions</t>
  </si>
  <si>
    <t>Taxa llicència taxi</t>
  </si>
  <si>
    <t>Taxa obertura establiment</t>
  </si>
  <si>
    <t>Cànon estació d'autobusos</t>
  </si>
  <si>
    <t>Taxa reserva aparcament entrada vehicles</t>
  </si>
  <si>
    <t>O.V.P. Companyies elèctriques</t>
  </si>
  <si>
    <t>O.V.P Companyies gas</t>
  </si>
  <si>
    <t>O.V.P. Antenes centre entitats</t>
  </si>
  <si>
    <t>O.V.P. Antenes farinera Balcells</t>
  </si>
  <si>
    <t>Taxa per utilització privativa o aprofitament especial antenes Sant Eloi</t>
  </si>
  <si>
    <t>Taxa obertura via pública per obres</t>
  </si>
  <si>
    <t>OVP Terrasses</t>
  </si>
  <si>
    <t xml:space="preserve">OVP Bar Festes </t>
  </si>
  <si>
    <t>Compensació companyia Telefónica España SA</t>
  </si>
  <si>
    <t>Taxa ocupació càmping</t>
  </si>
  <si>
    <t>Taxa utilització sala biblioteca</t>
  </si>
  <si>
    <t>Taxa utilització bugs d'assaig</t>
  </si>
  <si>
    <t>OVP Mercaderies</t>
  </si>
  <si>
    <t>OVP Venda no Sedentària (Mercat)</t>
  </si>
  <si>
    <t>OVP Activitats de Lleure</t>
  </si>
  <si>
    <t>OVP Tanques i Bastides</t>
  </si>
  <si>
    <t>OVP Fira del Teatre</t>
  </si>
  <si>
    <t>Utilització Sala de Cultura</t>
  </si>
  <si>
    <t>Taxa utilització Ateneu</t>
  </si>
  <si>
    <t>Taxa utilització mercat</t>
  </si>
  <si>
    <t>Altres taxes O.V.P del domini públic</t>
  </si>
  <si>
    <t>Filmacions Cal Trepat</t>
  </si>
  <si>
    <t>Serveis assistencials</t>
  </si>
  <si>
    <t>Cursos La Solana</t>
  </si>
  <si>
    <t>Assegurança Llar la Pau</t>
  </si>
  <si>
    <t>Material escolar Llar La Pau</t>
  </si>
  <si>
    <t>Servei menjador Llar La Pau</t>
  </si>
  <si>
    <t>Matrícula i quotes Llar El Niu</t>
  </si>
  <si>
    <t>Assegurança Llar El Niu</t>
  </si>
  <si>
    <t>Material escolar llar El Niu</t>
  </si>
  <si>
    <t>Servei menjador Llar El Niu</t>
  </si>
  <si>
    <t>Matrícula i quotes Llar La Pau</t>
  </si>
  <si>
    <t>Serveis educatius.</t>
  </si>
  <si>
    <t>Serveis esportius</t>
  </si>
  <si>
    <t>Preus públics piscines Tàrrega.</t>
  </si>
  <si>
    <t>Preus públics piscina coberta.</t>
  </si>
  <si>
    <t>Entrades museus, exposicions, espectacles Trepat</t>
  </si>
  <si>
    <t>Entrades museus, exposicions, espectacles M.Comarcal</t>
  </si>
  <si>
    <t>Pàrquing Av. Catalunya</t>
  </si>
  <si>
    <t>Esplai-Esprai</t>
  </si>
  <si>
    <t>Entrades Teatre</t>
  </si>
  <si>
    <t>Musica i concerts</t>
  </si>
  <si>
    <t>Esplai Claravalls</t>
  </si>
  <si>
    <t>Parc de Nadal</t>
  </si>
  <si>
    <t>Serveis complementaris Biblioteca</t>
  </si>
  <si>
    <t>Activitats de cultura</t>
  </si>
  <si>
    <t>Utilització Tarimes</t>
  </si>
  <si>
    <t>Fira CóC</t>
  </si>
  <si>
    <t>Fira Artistes i Artesans</t>
  </si>
  <si>
    <t>Fira Medi Ambient</t>
  </si>
  <si>
    <t>Altres Fires</t>
  </si>
  <si>
    <t>Publicitat Radio TV</t>
  </si>
  <si>
    <t>Publicitat Festa Major</t>
  </si>
  <si>
    <t>Publicitat Actes culturals</t>
  </si>
  <si>
    <t>Mercats populars</t>
  </si>
  <si>
    <t>Activitats de Joventut</t>
  </si>
  <si>
    <t>ACA, gestió depuradora</t>
  </si>
  <si>
    <t>Altres preus publics CEEI Cal Trepat</t>
  </si>
  <si>
    <t xml:space="preserve">Atribució de Fons abocaments Pobles </t>
  </si>
  <si>
    <t>Fira vehicles ocasió</t>
  </si>
  <si>
    <t>Estiu jove inscripcions</t>
  </si>
  <si>
    <t>Venda llibres Trepat</t>
  </si>
  <si>
    <t>Exposicions temporals</t>
  </si>
  <si>
    <t>Venda llibres Museu Comarcal</t>
  </si>
  <si>
    <t>Venda llibres polítiques d'igualtat</t>
  </si>
  <si>
    <t>Venda/fiança gots reutilitzables</t>
  </si>
  <si>
    <t>Altres preus públics.</t>
  </si>
  <si>
    <t>CE c/Jacint Verdaguer</t>
  </si>
  <si>
    <t>Venda Albades</t>
  </si>
  <si>
    <t>Devolució pagaments</t>
  </si>
  <si>
    <t>Multes Infraccions Urbanístiques</t>
  </si>
  <si>
    <t>Multes trànsit</t>
  </si>
  <si>
    <t>Multes civisme</t>
  </si>
  <si>
    <t>Sancions llei 13/2014 Accessibilitat</t>
  </si>
  <si>
    <t>Recàrrecs apremi</t>
  </si>
  <si>
    <t>Interessos demora</t>
  </si>
  <si>
    <t xml:space="preserve">Indemnitzacio assegurança </t>
  </si>
  <si>
    <t>Recursos eventuals</t>
  </si>
  <si>
    <t>Imprevistos</t>
  </si>
  <si>
    <t>Costes</t>
  </si>
  <si>
    <t>Devolució Comissions</t>
  </si>
  <si>
    <t>Energia antenes Renfe i Sant Eloi</t>
  </si>
  <si>
    <t>Execucions Subsidiàries</t>
  </si>
  <si>
    <t>Altres ingressos diversos Llars</t>
  </si>
  <si>
    <t>Altres ingressos diversos Trepat</t>
  </si>
  <si>
    <t>Altres ingressos diversos Museu comarcal</t>
  </si>
  <si>
    <t>Altres ingressos diversos Escola música</t>
  </si>
  <si>
    <t>Comissions retorn rebuts Escola</t>
  </si>
  <si>
    <t>Arrendament aigües Segarra Garrigues - comunals Claravalls i Santa Maria</t>
  </si>
  <si>
    <t>Altres ingressos diversos subvencions</t>
  </si>
  <si>
    <t>Ingrés derivat de la responsabilitat contractual. Agbar</t>
  </si>
  <si>
    <t>Fons Cooperació Estatal</t>
  </si>
  <si>
    <t>Compensació per beneficis fiscals</t>
  </si>
  <si>
    <t>Subv. Violència contra la dona</t>
  </si>
  <si>
    <t>Subv. Subtran 2019</t>
  </si>
  <si>
    <t>Fons Cooperació Generalitat de Catalunya</t>
  </si>
  <si>
    <t>Subv. Oficina Jove de l'Urgell</t>
  </si>
  <si>
    <t>Institut Català de la Dona</t>
  </si>
  <si>
    <t xml:space="preserve">Fons Extraordinari Cooperació local COVID-19 </t>
  </si>
  <si>
    <t xml:space="preserve">Subvenció Escola Música Ensenyament </t>
  </si>
  <si>
    <t>Pla Educatiu Entorn</t>
  </si>
  <si>
    <t>Subv. GENCAT Llar infants la pau</t>
  </si>
  <si>
    <t>Subv. GENCAT Llar infants el niu</t>
  </si>
  <si>
    <t xml:space="preserve">Emprenedors PIFE </t>
  </si>
  <si>
    <t>Subv. SOC Garantia Juvenil 2018-2019- Prog. 24117</t>
  </si>
  <si>
    <t xml:space="preserve">Subv. SOC Singulars Forma't i Ocupa't </t>
  </si>
  <si>
    <t>Subv. SOC programa 30 Plus 2019</t>
  </si>
  <si>
    <t>Subvenció SOC Treball i Formació 2019/2020</t>
  </si>
  <si>
    <t>Subv. SOC SINGULARS 2019-2020</t>
  </si>
  <si>
    <t>Subv.SOC Treball i Formació 2020 COVID-19 (20-21)</t>
  </si>
  <si>
    <t>SUBV. SOC 30 PLUS 20 (2020-2022)</t>
  </si>
  <si>
    <t>Subv. SOC. Contractació en practiques de joves de Garantia Juvenil.2020 (20-21)</t>
  </si>
  <si>
    <t>Subv. SOC. Treball i formació 20 DONA (20-21)</t>
  </si>
  <si>
    <t>Subv. SOC AODL 2020/2021</t>
  </si>
  <si>
    <t>Subv. SOC JOVES EN PRÀCTIQUES G.J. 21 (2021-2022)</t>
  </si>
  <si>
    <t>Sub. SOC 30 PLUS 21 (2021-2022)</t>
  </si>
  <si>
    <t>SUBV. SOC TREBALL I FORMACIÓ MG45 I DONA 2021 (2021-2023)</t>
  </si>
  <si>
    <t>SUBV. SOC AODL 2021/2022</t>
  </si>
  <si>
    <t>Conveni ACA projecte constructius de sanejament i depuració Altet, Claravalls i Santa Maria de Montmagastrell</t>
  </si>
  <si>
    <t>Conveni CATSALUT habilitació espai vacunació COVID-19</t>
  </si>
  <si>
    <t>Justicia subvenció Jutjat</t>
  </si>
  <si>
    <t>Oficina habitatge</t>
  </si>
  <si>
    <t>Retorn Brossa Orgànica GENCAT</t>
  </si>
  <si>
    <t xml:space="preserve">Subv. Teatre i Dansa </t>
  </si>
  <si>
    <t>Subv. Funcionament i activitats dels museus</t>
  </si>
  <si>
    <t>Subv. Consultoris mèdics 2020. Generalitat</t>
  </si>
  <si>
    <t>Subv.OSIC Restauració plats del Viàtic.</t>
  </si>
  <si>
    <t>Subv OSIC Pèrdues aforament espais escènics i musicals COVID-19</t>
  </si>
  <si>
    <t>Subv.Ajuts organització fires_COVID-19_CCAM</t>
  </si>
  <si>
    <t>Sub.OSIC Pou de gel. Patrimoni etnològic 2021.</t>
  </si>
  <si>
    <t>Subv. Llar d'infants La Pau DDL</t>
  </si>
  <si>
    <t>Subv. Oferta Cultural IEI</t>
  </si>
  <si>
    <t>Subv. Diputació Llar El Niu DDL</t>
  </si>
  <si>
    <t>Subv. Fira Coc DDL</t>
  </si>
  <si>
    <t>Subv. Fira artistes DDL</t>
  </si>
  <si>
    <t>Subv. Fira medi ambient DDL</t>
  </si>
  <si>
    <t xml:space="preserve">Subv. Escola de música IEI </t>
  </si>
  <si>
    <t>Subv. Museu Comarcal IEI</t>
  </si>
  <si>
    <t xml:space="preserve">PECT Motors Segarra Garrigues </t>
  </si>
  <si>
    <t>Subv. Àmbit de la salut DDL</t>
  </si>
  <si>
    <t>Subv. Arrenjament de camins.DDL</t>
  </si>
  <si>
    <t>Subv. Igualtat DDL</t>
  </si>
  <si>
    <t>Subv.IEI Projector Teatre ATeneu</t>
  </si>
  <si>
    <t>Subvenció Pla Culturals Ens Locals IEI</t>
  </si>
  <si>
    <t>Subvenció activitats complementàries</t>
  </si>
  <si>
    <t>Subv. DDL. Activitats Firals 2021</t>
  </si>
  <si>
    <t>Subv. DDL Pla Especial Coop. Municipal despeses corrents 2021</t>
  </si>
  <si>
    <t xml:space="preserve">Subv. Museu comarcal CCU </t>
  </si>
  <si>
    <t xml:space="preserve">Subv. Fira Medi Ambient. </t>
  </si>
  <si>
    <t>Subv. Pla local joventut CCU</t>
  </si>
  <si>
    <t>Subv. Punt atenció LGTBI CCU</t>
  </si>
  <si>
    <t>Subv. Musiquem la comarca CCU</t>
  </si>
  <si>
    <t>Subv Oficina Jove de l'Urgell CCU</t>
  </si>
  <si>
    <t>Subv. Acció social infància CCU</t>
  </si>
  <si>
    <t>Subv. Parc de Nadal Consorci residus Urgell</t>
  </si>
  <si>
    <t xml:space="preserve">Subv.Fira medi ambient Consorci residus </t>
  </si>
  <si>
    <t>Transferències corrents d'empreses privades</t>
  </si>
  <si>
    <t>Patrocinis Parc de Nadal</t>
  </si>
  <si>
    <t>Arrendament de Finques</t>
  </si>
  <si>
    <t>Antenes Claravalls</t>
  </si>
  <si>
    <t>Antenes Santa Maria Montmagastrell</t>
  </si>
  <si>
    <t>Lloguer espais Viver d'Empreses</t>
  </si>
  <si>
    <t>Arrendaments de finques urbanes.</t>
  </si>
  <si>
    <t>Altres rendes de béns immobles - Dones Arrel C/ Plana 3r 2a Bloc 2 Esc A</t>
  </si>
  <si>
    <t>Concessió piscina coberta</t>
  </si>
  <si>
    <t>Concessió bar i quioscos</t>
  </si>
  <si>
    <t>Cànon Estacionament Zona Blava</t>
  </si>
  <si>
    <t xml:space="preserve">Concessió aigua SOREA </t>
  </si>
  <si>
    <t>Concessió Clavegueram SOREA</t>
  </si>
  <si>
    <t>Abocador comarcal</t>
  </si>
  <si>
    <t>Instal.lació Fotovoltaica</t>
  </si>
  <si>
    <t>Altres ingressos patrimonials</t>
  </si>
  <si>
    <t>Producció energia plaques solars</t>
  </si>
  <si>
    <t xml:space="preserve">Alienació de solars </t>
  </si>
  <si>
    <t>Subvenció 1,5% cultual Torreons Sant Eloi</t>
  </si>
  <si>
    <t>Subv. OSIC Projecte Cal Trepat</t>
  </si>
  <si>
    <t xml:space="preserve">Subv. Generalitat llibres </t>
  </si>
  <si>
    <t>Subvenció OSIC rehabilitació cobertes cimbori</t>
  </si>
  <si>
    <t xml:space="preserve">ACA Reposició i millores depuradora </t>
  </si>
  <si>
    <t xml:space="preserve">Subv. Teulades cementiri </t>
  </si>
  <si>
    <t>Subv. Projecte ampliació CAP Tàrrega</t>
  </si>
  <si>
    <t>Subv. Pla de cooperació municipal (pavimentació )</t>
  </si>
  <si>
    <t>Subv. Inversió il·luminació Museu comarcal</t>
  </si>
  <si>
    <t>Subv. DDL extraordinària fires 2020</t>
  </si>
  <si>
    <t>Subv. Pla de cooperació municipal - dipòsit Sant Eloi</t>
  </si>
  <si>
    <t xml:space="preserve">Subv. Reforma piscina coberta </t>
  </si>
  <si>
    <t>Subv. ACA per a l'arranjament i conservació a llera del riu Ondara</t>
  </si>
  <si>
    <t>Subv. conveni inversions fires 20-21 DDL</t>
  </si>
  <si>
    <t>SUBV. PLA DE COOPERACIÓ MUNICIPAL - ESCOMBRADORA</t>
  </si>
  <si>
    <t>Aportació Electro-Tarr SCCL- Altet</t>
  </si>
  <si>
    <t>Aportació Electro-Tarr SCCL- Luminària LED</t>
  </si>
  <si>
    <t>Subv.parròquia sta. Maria de l'Alba i Bisbat de Solsona (Cimbori)</t>
  </si>
  <si>
    <t>Romanent de tresoreria despeses generals</t>
  </si>
  <si>
    <t>Romanent de tresoreria per a despeses amb financ. afectat</t>
  </si>
  <si>
    <t>Préstecs rebuts a llarg termini d’ens de fora del sector públic - caldera</t>
  </si>
  <si>
    <t>Préstecs rebuts a llarg termini d’ens de fora del sector públic - maquina escombradora</t>
  </si>
  <si>
    <t>Préstecs rebuts a llarg termini d’ens de fora del sector públic. Trepat 250.000 + 20.000 + 121816</t>
  </si>
  <si>
    <t>PRÉSTEC PER CANCEL·LACIÓ DEL VIGENT FFPP</t>
  </si>
  <si>
    <t>EC</t>
  </si>
  <si>
    <t>Etiquetas de fila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</si>
  <si>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</si>
  <si>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</si>
  <si>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</si>
  <si>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</si>
  <si>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</si>
  <si>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</si>
  <si>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</si>
  <si>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</si>
  <si>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</si>
  <si>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Total general</t>
  </si>
  <si>
    <t>Suma de Drets reconeguts nets</t>
  </si>
  <si>
    <t>INGRESSOS</t>
  </si>
  <si>
    <t>CAPITOL</t>
  </si>
  <si>
    <t>DNR</t>
  </si>
  <si>
    <t>DESPESES</t>
  </si>
  <si>
    <t>ORN</t>
  </si>
  <si>
    <t>DRN</t>
  </si>
  <si>
    <t>AJUNTAMENT</t>
  </si>
  <si>
    <t>EPEL</t>
  </si>
  <si>
    <t>SUMTA</t>
  </si>
  <si>
    <t>TRANSFERENCIES INTERNES</t>
  </si>
  <si>
    <t>TOTAL CONSOLIDAT</t>
  </si>
  <si>
    <t>INGRESSOS CORRENTS CONSOLIDATS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</si>
</sst>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left" vertical="top"/>
    </xf>
    <xf numFmtId="164" fontId="2" fillId="3" borderId="1" xfId="1" applyFont="1" applyFill="1" applyBorder="1" applyAlignment="1">
      <alignment horizontal="right" vertical="top"/>
    </xf>
    <xf numFmtId="16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1" applyFont="1"/>
    <xf numFmtId="4" fontId="0" fillId="0" borderId="0" xfId="0" applyNumberFormat="1"/>
    <xf numFmtId="4" fontId="0" fillId="4" borderId="0" xfId="0" applyNumberFormat="1" applyFill="1"/>
    <xf numFmtId="4" fontId="0" fillId="0" borderId="0" xfId="1" applyNumberFormat="1" applyFont="1"/>
    <xf numFmtId="0" fontId="0" fillId="0" borderId="2" xfId="0" applyBorder="1"/>
    <xf numFmtId="4" fontId="3" fillId="0" borderId="2" xfId="0" applyNumberFormat="1" applyFont="1" applyBorder="1"/>
    <xf numFmtId="0" fontId="3" fillId="0" borderId="2" xfId="0" applyFont="1" applyBorder="1"/>
    <xf numFmtId="4" fontId="0" fillId="0" borderId="2" xfId="0" applyNumberFormat="1" applyBorder="1"/>
  </cellXfs>
  <cellStyles count="2">
    <cellStyle name="Millares" xfId="1" builtinId="3"/>
    <cellStyle name="Normal" xfId="0" builtinId="0"/>
  </cellStyles>
  <dxfs count="2">
    <dxf>
      <numFmt numFmtId="4" formatCode="#,##0.00"/>
    </dxf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aura Montanyà" refreshedDate="44657.398301620371" createdVersion="7" refreshedVersion="7" minRefreshableVersion="3" recordCount="228">
  <cacheSource type="worksheet">
    <worksheetSource ref="A1:M229" sheet="AJUNTAMENT"/>
  </cacheSource>
  <cacheFields count="13">
    <cacheField name="EC" numFmtId="0">
      <sharedItems count="9">
        <s v="1"/>
        <s v="2"/>
        <s v="3"/>
        <s v="4"/>
        <s v="5"/>
        <s v="6"/>
        <s v="7"/>
        <s v="8"/>
        <s v="9"/>
      </sharedItems>
    </cacheField>
    <cacheField name="Econ." numFmtId="0">
      <sharedItems containsSemiMixedTypes="0" containsString="0" containsNumber="1" containsInteger="1" minValue="1120001" maxValue="9130010"/>
    </cacheField>
    <cacheField name="Descripció" numFmtId="0">
      <sharedItems/>
    </cacheField>
    <cacheField name="Previsions inicials" numFmtId="164">
      <sharedItems containsSemiMixedTypes="0" containsString="0" containsNumber="1" minValue="0" maxValue="5350000"/>
    </cacheField>
    <cacheField name="Modificacions" numFmtId="164">
      <sharedItems containsSemiMixedTypes="0" containsString="0" containsNumber="1" minValue="0" maxValue="3323138.01"/>
    </cacheField>
    <cacheField name="Previsions definitives" numFmtId="164">
      <sharedItems containsSemiMixedTypes="0" containsString="0" containsNumber="1" minValue="0" maxValue="5350000"/>
    </cacheField>
    <cacheField name="Drets reconeguts" numFmtId="164">
      <sharedItems containsSemiMixedTypes="0" containsString="0" containsNumber="1" minValue="-586.27" maxValue="5367949.93"/>
    </cacheField>
    <cacheField name="Drets anul.lats" numFmtId="164">
      <sharedItems containsSemiMixedTypes="0" containsString="0" containsNumber="1" minValue="0" maxValue="107223.49"/>
    </cacheField>
    <cacheField name="Drets cancel.lats" numFmtId="164">
      <sharedItems containsSemiMixedTypes="0" containsString="0" containsNumber="1" minValue="0" maxValue="72280"/>
    </cacheField>
    <cacheField name="Drets reconeguts nets" numFmtId="164">
      <sharedItems containsSemiMixedTypes="0" containsString="0" containsNumber="1" minValue="-586.27" maxValue="5307957.88"/>
    </cacheField>
    <cacheField name="Recaptació neta" numFmtId="164">
      <sharedItems containsSemiMixedTypes="0" containsString="0" containsNumber="1" minValue="-586.27" maxValue="4852295.42"/>
    </cacheField>
    <cacheField name="Drets pendents de cobrament" numFmtId="164">
      <sharedItems containsSemiMixedTypes="0" containsString="0" containsNumber="1" minValue="0" maxValue="455662.46"/>
    </cacheField>
    <cacheField name="Excés / defecte previsió" numFmtId="164">
      <sharedItems containsSemiMixedTypes="0" containsString="0" containsNumber="1" minValue="-3323138.01" maxValue="358551.2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8">
  <r>
    <x v="0"/>
    <n v="1120001"/>
    <s v="IBI Rústica"/>
    <n v="210000"/>
    <n v="0"/>
    <n v="210000"/>
    <n v="225619.09"/>
    <n v="1755.72"/>
    <n v="0"/>
    <n v="223863.37"/>
    <n v="205328.62"/>
    <n v="18534.75"/>
    <n v="13863.37"/>
  </r>
  <r>
    <x v="0"/>
    <n v="1130001"/>
    <s v="IBI Urbana"/>
    <n v="5350000"/>
    <n v="0"/>
    <n v="5350000"/>
    <n v="5367949.93"/>
    <n v="55128.66"/>
    <n v="4863.3900000000003"/>
    <n v="5307957.88"/>
    <n v="4852295.42"/>
    <n v="455662.46"/>
    <n v="-42042.12"/>
  </r>
  <r>
    <x v="0"/>
    <n v="1140001"/>
    <s v="IBI BICES"/>
    <n v="2500"/>
    <n v="0"/>
    <n v="2500"/>
    <n v="2421.92"/>
    <n v="0"/>
    <n v="0"/>
    <n v="2421.92"/>
    <n v="2172.9"/>
    <n v="249.02"/>
    <n v="-78.08"/>
  </r>
  <r>
    <x v="0"/>
    <n v="1150001"/>
    <s v="Impost sobre vehicles de tracció mecànica"/>
    <n v="1160000"/>
    <n v="0"/>
    <n v="1160000"/>
    <n v="1238100.5"/>
    <n v="8151.33"/>
    <n v="5580.35"/>
    <n v="1224368.82"/>
    <n v="1037180.28"/>
    <n v="187188.54"/>
    <n v="64368.82"/>
  </r>
  <r>
    <x v="0"/>
    <n v="1160001"/>
    <s v="Impost increment terrenys naturalesa urbana"/>
    <n v="385000"/>
    <n v="0"/>
    <n v="385000"/>
    <n v="711927.87"/>
    <n v="107223.49"/>
    <n v="0"/>
    <n v="604704.38"/>
    <n v="541362.89"/>
    <n v="63341.49"/>
    <n v="219704.38"/>
  </r>
  <r>
    <x v="0"/>
    <n v="1300001"/>
    <s v="Impost activitats econòmiques"/>
    <n v="350000"/>
    <n v="0"/>
    <n v="350000"/>
    <n v="358531.31"/>
    <n v="1311.6"/>
    <n v="0"/>
    <n v="357219.71"/>
    <n v="336965.45"/>
    <n v="20254.259999999998"/>
    <n v="7219.71"/>
  </r>
  <r>
    <x v="0"/>
    <n v="1300002"/>
    <s v="I.A.E. Hisenda"/>
    <n v="80000"/>
    <n v="0"/>
    <n v="80000"/>
    <n v="106824.53"/>
    <n v="0"/>
    <n v="0"/>
    <n v="106824.53"/>
    <n v="106824.53"/>
    <n v="0"/>
    <n v="26824.53"/>
  </r>
  <r>
    <x v="1"/>
    <n v="2900001"/>
    <s v="Impost construccions instal·lacions i obres"/>
    <n v="253000"/>
    <n v="0"/>
    <n v="253000"/>
    <n v="396194.18"/>
    <n v="22962.7"/>
    <n v="0"/>
    <n v="373231.48"/>
    <n v="266577.21000000002"/>
    <n v="106654.27"/>
    <n v="120231.48"/>
  </r>
  <r>
    <x v="2"/>
    <n v="3020001"/>
    <s v="Taxa recollida d'escombraries"/>
    <n v="1080000"/>
    <n v="0"/>
    <n v="1080000"/>
    <n v="1082229.31"/>
    <n v="7515.27"/>
    <n v="0"/>
    <n v="1074714.04"/>
    <n v="931974.27"/>
    <n v="142739.76999999999"/>
    <n v="-5285.96"/>
  </r>
  <r>
    <x v="2"/>
    <n v="3090001"/>
    <s v="Taxa serveis fúnebres"/>
    <n v="25000"/>
    <n v="0"/>
    <n v="25000"/>
    <n v="22395.8"/>
    <n v="70"/>
    <n v="0"/>
    <n v="22325.8"/>
    <n v="20436"/>
    <n v="1889.8"/>
    <n v="-2674.2"/>
  </r>
  <r>
    <x v="2"/>
    <n v="3120001"/>
    <s v="Matrícules escola de música"/>
    <n v="25000"/>
    <n v="0"/>
    <n v="25000"/>
    <n v="18489.23"/>
    <n v="0"/>
    <n v="0"/>
    <n v="18489.23"/>
    <n v="18335.53"/>
    <n v="153.69999999999999"/>
    <n v="-6510.77"/>
  </r>
  <r>
    <x v="2"/>
    <n v="3120002"/>
    <s v="Quotes escola de música"/>
    <n v="176000"/>
    <n v="0"/>
    <n v="176000"/>
    <n v="180206.3"/>
    <n v="0"/>
    <n v="0"/>
    <n v="180206.3"/>
    <n v="179553.72"/>
    <n v="652.58000000000004"/>
    <n v="4206.3"/>
  </r>
  <r>
    <x v="2"/>
    <n v="3130001"/>
    <s v="Taxa poliesportiu municipal"/>
    <n v="2000"/>
    <n v="0"/>
    <n v="2000"/>
    <n v="4475"/>
    <n v="875"/>
    <n v="0"/>
    <n v="3600"/>
    <n v="3375"/>
    <n v="225"/>
    <n v="1600"/>
  </r>
  <r>
    <x v="2"/>
    <n v="3130002"/>
    <s v="Taxa piscina Altet i Claravalls"/>
    <n v="10000"/>
    <n v="0"/>
    <n v="10000"/>
    <n v="19632"/>
    <n v="120"/>
    <n v="0"/>
    <n v="19512"/>
    <n v="19512"/>
    <n v="0"/>
    <n v="9512"/>
  </r>
  <r>
    <x v="2"/>
    <n v="3130003"/>
    <s v="Taxa piscina Claravalls"/>
    <n v="8000"/>
    <n v="0"/>
    <n v="8000"/>
    <n v="0"/>
    <n v="0"/>
    <n v="0"/>
    <n v="0"/>
    <n v="0"/>
    <n v="0"/>
    <n v="-8000"/>
  </r>
  <r>
    <x v="2"/>
    <n v="3130004"/>
    <s v="Taxa piscina descoberta Tàrrega"/>
    <n v="0"/>
    <n v="0"/>
    <n v="0"/>
    <n v="73245"/>
    <n v="0"/>
    <n v="0"/>
    <n v="73245"/>
    <n v="73245"/>
    <n v="0"/>
    <n v="73245"/>
  </r>
  <r>
    <x v="2"/>
    <n v="3190001"/>
    <s v="Targetes bus urbà"/>
    <n v="2000"/>
    <n v="0"/>
    <n v="2000"/>
    <n v="1570.58"/>
    <n v="17.5"/>
    <n v="0"/>
    <n v="1553.08"/>
    <n v="1553.08"/>
    <n v="0"/>
    <n v="-446.92"/>
  </r>
  <r>
    <x v="2"/>
    <n v="3190002"/>
    <s v="Taxa nínxols cementiri"/>
    <n v="30000"/>
    <n v="0"/>
    <n v="30000"/>
    <n v="31066"/>
    <n v="0"/>
    <n v="0"/>
    <n v="31066"/>
    <n v="28166"/>
    <n v="2900"/>
    <n v="1066"/>
  </r>
  <r>
    <x v="2"/>
    <n v="3190003"/>
    <s v="Taxa casaments i celebracions"/>
    <n v="1000"/>
    <n v="0"/>
    <n v="1000"/>
    <n v="1680"/>
    <n v="0"/>
    <n v="0"/>
    <n v="1680"/>
    <n v="1680"/>
    <n v="0"/>
    <n v="680"/>
  </r>
  <r>
    <x v="2"/>
    <n v="3190004"/>
    <s v="Taxa conservació elements comuns cementiri"/>
    <n v="46000"/>
    <n v="0"/>
    <n v="46000"/>
    <n v="46754.07"/>
    <n v="24"/>
    <n v="0"/>
    <n v="46730.07"/>
    <n v="42444.07"/>
    <n v="4286"/>
    <n v="730.07"/>
  </r>
  <r>
    <x v="2"/>
    <n v="3210001"/>
    <s v="Taxa llicències urbanístiques"/>
    <n v="35000"/>
    <n v="0"/>
    <n v="35000"/>
    <n v="50358.93"/>
    <n v="300"/>
    <n v="0"/>
    <n v="50058.93"/>
    <n v="45980.93"/>
    <n v="4078"/>
    <n v="15058.93"/>
  </r>
  <r>
    <x v="2"/>
    <n v="3220001"/>
    <s v="Taxa llicències habitabilitat i primera ocupació"/>
    <n v="500"/>
    <n v="0"/>
    <n v="500"/>
    <n v="0"/>
    <n v="0"/>
    <n v="0"/>
    <n v="0"/>
    <n v="0"/>
    <n v="0"/>
    <n v="-500"/>
  </r>
  <r>
    <x v="2"/>
    <n v="3250001"/>
    <s v="Taxa expedició documents"/>
    <n v="8000"/>
    <n v="0"/>
    <n v="8000"/>
    <n v="15260.02"/>
    <n v="0"/>
    <n v="0"/>
    <n v="15260.02"/>
    <n v="10725.27"/>
    <n v="4534.75"/>
    <n v="7260.02"/>
  </r>
  <r>
    <x v="2"/>
    <n v="3260001"/>
    <s v="Taxa retirada vehicles via pública"/>
    <n v="2500"/>
    <n v="0"/>
    <n v="2500"/>
    <n v="3186.2"/>
    <n v="0"/>
    <n v="0"/>
    <n v="3186.2"/>
    <n v="3186.2"/>
    <n v="0"/>
    <n v="686.2"/>
  </r>
  <r>
    <x v="2"/>
    <n v="3290001"/>
    <s v="Taxa anuncis i notificacions"/>
    <n v="500"/>
    <n v="0"/>
    <n v="500"/>
    <n v="0"/>
    <n v="0"/>
    <n v="0"/>
    <n v="0"/>
    <n v="0"/>
    <n v="0"/>
    <n v="-500"/>
  </r>
  <r>
    <x v="2"/>
    <n v="3290002"/>
    <s v="Taxa llicència taxi"/>
    <n v="100"/>
    <n v="0"/>
    <n v="100"/>
    <n v="0"/>
    <n v="0"/>
    <n v="0"/>
    <n v="0"/>
    <n v="0"/>
    <n v="0"/>
    <n v="-100"/>
  </r>
  <r>
    <x v="2"/>
    <n v="3290003"/>
    <s v="Taxa obertura establiment"/>
    <n v="22500"/>
    <n v="0"/>
    <n v="22500"/>
    <n v="31785"/>
    <n v="0"/>
    <n v="0"/>
    <n v="31785"/>
    <n v="26700"/>
    <n v="5085"/>
    <n v="9285"/>
  </r>
  <r>
    <x v="2"/>
    <n v="3300001"/>
    <s v="Cànon estació d'autobusos"/>
    <n v="7500"/>
    <n v="0"/>
    <n v="7500"/>
    <n v="12817.46"/>
    <n v="18.62"/>
    <n v="0"/>
    <n v="12798.84"/>
    <n v="11194.84"/>
    <n v="1604"/>
    <n v="5298.84"/>
  </r>
  <r>
    <x v="2"/>
    <n v="3310001"/>
    <s v="Taxa reserva aparcament entrada vehicles"/>
    <n v="65000"/>
    <n v="0"/>
    <n v="65000"/>
    <n v="63912.5"/>
    <n v="325"/>
    <n v="0"/>
    <n v="63587.5"/>
    <n v="59187.5"/>
    <n v="4400"/>
    <n v="-1412.5"/>
  </r>
  <r>
    <x v="2"/>
    <n v="3320001"/>
    <s v="O.V.P. Companyies elèctriques"/>
    <n v="170000"/>
    <n v="0"/>
    <n v="170000"/>
    <n v="136611.51"/>
    <n v="0"/>
    <n v="0"/>
    <n v="136611.51"/>
    <n v="136611.51"/>
    <n v="0"/>
    <n v="-33388.49"/>
  </r>
  <r>
    <x v="2"/>
    <n v="3320002"/>
    <s v="O.V.P Companyies gas"/>
    <n v="52000"/>
    <n v="0"/>
    <n v="52000"/>
    <n v="49818.71"/>
    <n v="0"/>
    <n v="0"/>
    <n v="49818.71"/>
    <n v="49818.71"/>
    <n v="0"/>
    <n v="-2181.29"/>
  </r>
  <r>
    <x v="2"/>
    <n v="3330001"/>
    <s v="O.V.P. Antenes centre entitats"/>
    <n v="7000"/>
    <n v="0"/>
    <n v="7000"/>
    <n v="6623.72"/>
    <n v="0"/>
    <n v="0"/>
    <n v="6623.72"/>
    <n v="6623.72"/>
    <n v="0"/>
    <n v="-376.28"/>
  </r>
  <r>
    <x v="2"/>
    <n v="3330002"/>
    <s v="O.V.P. Antenes farinera Balcells"/>
    <n v="8500"/>
    <n v="0"/>
    <n v="8500"/>
    <n v="10406.59"/>
    <n v="2000"/>
    <n v="0"/>
    <n v="8406.59"/>
    <n v="6500"/>
    <n v="1906.59"/>
    <n v="-93.41"/>
  </r>
  <r>
    <x v="2"/>
    <n v="3330003"/>
    <s v="Taxa per utilització privativa o aprofitament especial antenes Sant Eloi"/>
    <n v="12000"/>
    <n v="0"/>
    <n v="12000"/>
    <n v="10509.94"/>
    <n v="0"/>
    <n v="0"/>
    <n v="10509.94"/>
    <n v="10509.94"/>
    <n v="0"/>
    <n v="-1490.06"/>
  </r>
  <r>
    <x v="2"/>
    <n v="3340001"/>
    <s v="Taxa obertura via pública per obres"/>
    <n v="100"/>
    <n v="0"/>
    <n v="100"/>
    <n v="0"/>
    <n v="0"/>
    <n v="0"/>
    <n v="0"/>
    <n v="0"/>
    <n v="0"/>
    <n v="-100"/>
  </r>
  <r>
    <x v="2"/>
    <n v="3350001"/>
    <s v="OVP Terrasses"/>
    <n v="6000"/>
    <n v="0"/>
    <n v="6000"/>
    <n v="4678.5"/>
    <n v="259.8"/>
    <n v="0"/>
    <n v="4418.7"/>
    <n v="3416.1"/>
    <n v="1002.6"/>
    <n v="-1581.3"/>
  </r>
  <r>
    <x v="2"/>
    <n v="3350002"/>
    <s v="OVP Bar Festes "/>
    <n v="0"/>
    <n v="0"/>
    <n v="0"/>
    <n v="90"/>
    <n v="0"/>
    <n v="0"/>
    <n v="90"/>
    <n v="90"/>
    <n v="0"/>
    <n v="90"/>
  </r>
  <r>
    <x v="2"/>
    <n v="3380001"/>
    <s v="Compensació companyia Telefónica España SA"/>
    <n v="60000"/>
    <n v="0"/>
    <n v="60000"/>
    <n v="42567.49"/>
    <n v="0"/>
    <n v="0"/>
    <n v="42567.49"/>
    <n v="42567.49"/>
    <n v="0"/>
    <n v="-17432.509999999998"/>
  </r>
  <r>
    <x v="2"/>
    <n v="3390001"/>
    <s v="Taxa ocupació càmping"/>
    <n v="600"/>
    <n v="0"/>
    <n v="600"/>
    <n v="200"/>
    <n v="100"/>
    <n v="0"/>
    <n v="100"/>
    <n v="100"/>
    <n v="0"/>
    <n v="-500"/>
  </r>
  <r>
    <x v="2"/>
    <n v="3390002"/>
    <s v="Taxa utilització sala biblioteca"/>
    <n v="500"/>
    <n v="0"/>
    <n v="500"/>
    <n v="680"/>
    <n v="212"/>
    <n v="0"/>
    <n v="468"/>
    <n v="468"/>
    <n v="0"/>
    <n v="-32"/>
  </r>
  <r>
    <x v="2"/>
    <n v="3390004"/>
    <s v="Taxa utilització bugs d'assaig"/>
    <n v="500"/>
    <n v="0"/>
    <n v="500"/>
    <n v="0"/>
    <n v="0"/>
    <n v="0"/>
    <n v="0"/>
    <n v="0"/>
    <n v="0"/>
    <n v="-500"/>
  </r>
  <r>
    <x v="2"/>
    <n v="3390005"/>
    <s v="OVP Mercaderies"/>
    <n v="100"/>
    <n v="0"/>
    <n v="100"/>
    <n v="0"/>
    <n v="0"/>
    <n v="0"/>
    <n v="0"/>
    <n v="0"/>
    <n v="0"/>
    <n v="-100"/>
  </r>
  <r>
    <x v="2"/>
    <n v="3390006"/>
    <s v="OVP Venda no Sedentària (Mercat)"/>
    <n v="55300"/>
    <n v="0"/>
    <n v="55300"/>
    <n v="53052.2"/>
    <n v="0"/>
    <n v="0"/>
    <n v="53052.2"/>
    <n v="51772.28"/>
    <n v="1279.92"/>
    <n v="-2247.8000000000002"/>
  </r>
  <r>
    <x v="2"/>
    <n v="3390007"/>
    <s v="OVP Activitats de Lleure"/>
    <n v="100"/>
    <n v="0"/>
    <n v="100"/>
    <n v="890"/>
    <n v="0"/>
    <n v="0"/>
    <n v="890"/>
    <n v="890"/>
    <n v="0"/>
    <n v="790"/>
  </r>
  <r>
    <x v="2"/>
    <n v="3390008"/>
    <s v="OVP Tanques i Bastides"/>
    <n v="9000"/>
    <n v="0"/>
    <n v="9000"/>
    <n v="15269.6"/>
    <n v="89"/>
    <n v="0"/>
    <n v="15180.6"/>
    <n v="14202.6"/>
    <n v="978"/>
    <n v="6180.6"/>
  </r>
  <r>
    <x v="2"/>
    <n v="3390009"/>
    <s v="OVP Fira del Teatre"/>
    <n v="45000"/>
    <n v="0"/>
    <n v="45000"/>
    <n v="22564.5"/>
    <n v="225"/>
    <n v="0"/>
    <n v="22339.5"/>
    <n v="22339.5"/>
    <n v="0"/>
    <n v="-22660.5"/>
  </r>
  <r>
    <x v="2"/>
    <n v="3390010"/>
    <s v="Utilització Sala de Cultura"/>
    <n v="250"/>
    <n v="0"/>
    <n v="250"/>
    <n v="0"/>
    <n v="0"/>
    <n v="0"/>
    <n v="0"/>
    <n v="0"/>
    <n v="0"/>
    <n v="-250"/>
  </r>
  <r>
    <x v="2"/>
    <n v="3390011"/>
    <s v="Taxa utilització Ateneu"/>
    <n v="750"/>
    <n v="0"/>
    <n v="750"/>
    <n v="1074"/>
    <n v="716"/>
    <n v="0"/>
    <n v="358"/>
    <n v="358"/>
    <n v="0"/>
    <n v="-392"/>
  </r>
  <r>
    <x v="2"/>
    <n v="3390012"/>
    <s v="Taxa utilització mercat"/>
    <n v="2000"/>
    <n v="0"/>
    <n v="2000"/>
    <n v="2250"/>
    <n v="0"/>
    <n v="0"/>
    <n v="2250"/>
    <n v="2250"/>
    <n v="0"/>
    <n v="250"/>
  </r>
  <r>
    <x v="2"/>
    <n v="3390013"/>
    <s v="Altres taxes O.V.P del domini públic"/>
    <n v="500"/>
    <n v="0"/>
    <n v="500"/>
    <n v="0"/>
    <n v="54"/>
    <n v="0"/>
    <n v="-54"/>
    <n v="-54"/>
    <n v="0"/>
    <n v="-554"/>
  </r>
  <r>
    <x v="2"/>
    <n v="3390014"/>
    <s v="Filmacions Cal Trepat"/>
    <n v="100"/>
    <n v="0"/>
    <n v="100"/>
    <n v="0"/>
    <n v="0"/>
    <n v="0"/>
    <n v="0"/>
    <n v="0"/>
    <n v="0"/>
    <n v="-100"/>
  </r>
  <r>
    <x v="2"/>
    <n v="3410001"/>
    <s v="Serveis assistencials"/>
    <n v="1000"/>
    <n v="0"/>
    <n v="1000"/>
    <n v="1635"/>
    <n v="0"/>
    <n v="0"/>
    <n v="1635"/>
    <n v="1635"/>
    <n v="0"/>
    <n v="635"/>
  </r>
  <r>
    <x v="2"/>
    <n v="3420001"/>
    <s v="Cursos La Solana"/>
    <n v="1500"/>
    <n v="0"/>
    <n v="1500"/>
    <n v="672"/>
    <n v="0"/>
    <n v="0"/>
    <n v="672"/>
    <n v="672"/>
    <n v="0"/>
    <n v="-828"/>
  </r>
  <r>
    <x v="2"/>
    <n v="3420002"/>
    <s v="Assegurança Llar la Pau"/>
    <n v="374"/>
    <n v="0"/>
    <n v="374"/>
    <n v="559.5"/>
    <n v="0"/>
    <n v="0"/>
    <n v="559.5"/>
    <n v="548.79999999999995"/>
    <n v="10.7"/>
    <n v="185.5"/>
  </r>
  <r>
    <x v="2"/>
    <n v="3420003"/>
    <s v="Material escolar Llar La Pau"/>
    <n v="1400"/>
    <n v="0"/>
    <n v="1400"/>
    <n v="1795"/>
    <n v="0"/>
    <n v="0"/>
    <n v="1795"/>
    <n v="1756"/>
    <n v="39"/>
    <n v="395"/>
  </r>
  <r>
    <x v="2"/>
    <n v="3420004"/>
    <s v="Servei menjador Llar La Pau"/>
    <n v="18000"/>
    <n v="0"/>
    <n v="18000"/>
    <n v="19546.2"/>
    <n v="0"/>
    <n v="0"/>
    <n v="19546.2"/>
    <n v="19269"/>
    <n v="277.2"/>
    <n v="1546.2"/>
  </r>
  <r>
    <x v="2"/>
    <n v="3420005"/>
    <s v="Matrícula i quotes Llar El Niu"/>
    <n v="36000"/>
    <n v="0"/>
    <n v="36000"/>
    <n v="89311.87"/>
    <n v="0"/>
    <n v="0"/>
    <n v="89311.87"/>
    <n v="88549.57"/>
    <n v="762.3"/>
    <n v="53311.87"/>
  </r>
  <r>
    <x v="2"/>
    <n v="3420006"/>
    <s v="Assegurança Llar El Niu"/>
    <n v="650"/>
    <n v="0"/>
    <n v="650"/>
    <n v="5002.8500000000004"/>
    <n v="0"/>
    <n v="0"/>
    <n v="5002.8500000000004"/>
    <n v="4859.25"/>
    <n v="143.6"/>
    <n v="4352.8500000000004"/>
  </r>
  <r>
    <x v="2"/>
    <n v="3420007"/>
    <s v="Material escolar llar El Niu"/>
    <n v="2400"/>
    <n v="0"/>
    <n v="2400"/>
    <n v="2706.5"/>
    <n v="0"/>
    <n v="0"/>
    <n v="2706.5"/>
    <n v="2706.5"/>
    <n v="0"/>
    <n v="306.5"/>
  </r>
  <r>
    <x v="2"/>
    <n v="3420008"/>
    <s v="Servei menjador Llar El Niu"/>
    <n v="41400"/>
    <n v="0"/>
    <n v="41400"/>
    <n v="33731.550000000003"/>
    <n v="0"/>
    <n v="0"/>
    <n v="33731.550000000003"/>
    <n v="33596.800000000003"/>
    <n v="134.75"/>
    <n v="-7668.45"/>
  </r>
  <r>
    <x v="2"/>
    <n v="3420009"/>
    <s v="Matrícula i quotes Llar La Pau"/>
    <n v="73000"/>
    <n v="0"/>
    <n v="73000"/>
    <n v="52050.14"/>
    <n v="0"/>
    <n v="0"/>
    <n v="52050.14"/>
    <n v="51299.839999999997"/>
    <n v="750.3"/>
    <n v="-20949.86"/>
  </r>
  <r>
    <x v="2"/>
    <n v="3420010"/>
    <s v="Serveis educatius."/>
    <n v="1400"/>
    <n v="0"/>
    <n v="1400"/>
    <n v="0"/>
    <n v="0"/>
    <n v="0"/>
    <n v="0"/>
    <n v="0"/>
    <n v="0"/>
    <n v="-1400"/>
  </r>
  <r>
    <x v="2"/>
    <n v="3430001"/>
    <s v="Serveis esportius"/>
    <n v="2000"/>
    <n v="0"/>
    <n v="2000"/>
    <n v="613"/>
    <n v="0"/>
    <n v="0"/>
    <n v="613"/>
    <n v="613"/>
    <n v="0"/>
    <n v="-1387"/>
  </r>
  <r>
    <x v="2"/>
    <n v="3430002"/>
    <s v="Preus públics piscines Tàrrega."/>
    <n v="71000"/>
    <n v="0"/>
    <n v="71000"/>
    <n v="0"/>
    <n v="0"/>
    <n v="0"/>
    <n v="0"/>
    <n v="0"/>
    <n v="0"/>
    <n v="-71000"/>
  </r>
  <r>
    <x v="2"/>
    <n v="3430003"/>
    <s v="Preus públics piscina coberta."/>
    <n v="0"/>
    <n v="0"/>
    <n v="0"/>
    <n v="25844.02"/>
    <n v="0"/>
    <n v="0"/>
    <n v="25844.02"/>
    <n v="23636.74"/>
    <n v="2207.2800000000002"/>
    <n v="25844.02"/>
  </r>
  <r>
    <x v="2"/>
    <n v="3440001"/>
    <s v="Entrades museus, exposicions, espectacles Trepat"/>
    <n v="300"/>
    <n v="0"/>
    <n v="300"/>
    <n v="1074"/>
    <n v="0"/>
    <n v="0"/>
    <n v="1074"/>
    <n v="1074"/>
    <n v="0"/>
    <n v="774"/>
  </r>
  <r>
    <x v="2"/>
    <n v="3440002"/>
    <s v="Entrades museus, exposicions, espectacles M.Comarcal"/>
    <n v="300"/>
    <n v="0"/>
    <n v="300"/>
    <n v="1301"/>
    <n v="0"/>
    <n v="0"/>
    <n v="1301"/>
    <n v="1301"/>
    <n v="0"/>
    <n v="1001"/>
  </r>
  <r>
    <x v="2"/>
    <n v="3490001"/>
    <s v="Pàrquing Av. Catalunya"/>
    <n v="75000"/>
    <n v="0"/>
    <n v="75000"/>
    <n v="81144.59"/>
    <n v="16073.06"/>
    <n v="0"/>
    <n v="65071.53"/>
    <n v="64699.62"/>
    <n v="371.91"/>
    <n v="-9928.4699999999993"/>
  </r>
  <r>
    <x v="2"/>
    <n v="3490002"/>
    <s v="Esplai-Esprai"/>
    <n v="24000"/>
    <n v="0"/>
    <n v="24000"/>
    <n v="0"/>
    <n v="0"/>
    <n v="0"/>
    <n v="0"/>
    <n v="0"/>
    <n v="0"/>
    <n v="-24000"/>
  </r>
  <r>
    <x v="2"/>
    <n v="3490003"/>
    <s v="Entrades Teatre"/>
    <n v="25000"/>
    <n v="0"/>
    <n v="25000"/>
    <n v="24330.76"/>
    <n v="1317.76"/>
    <n v="0"/>
    <n v="23013"/>
    <n v="23013"/>
    <n v="0"/>
    <n v="-1987"/>
  </r>
  <r>
    <x v="2"/>
    <n v="3490004"/>
    <s v="Musica i concerts"/>
    <n v="10000"/>
    <n v="0"/>
    <n v="10000"/>
    <n v="12692.09"/>
    <n v="27"/>
    <n v="0"/>
    <n v="12665.09"/>
    <n v="12665.09"/>
    <n v="0"/>
    <n v="2665.09"/>
  </r>
  <r>
    <x v="2"/>
    <n v="3490005"/>
    <s v="Esplai Claravalls"/>
    <n v="100"/>
    <n v="0"/>
    <n v="100"/>
    <n v="0"/>
    <n v="0"/>
    <n v="0"/>
    <n v="0"/>
    <n v="0"/>
    <n v="0"/>
    <n v="-100"/>
  </r>
  <r>
    <x v="2"/>
    <n v="3490006"/>
    <s v="Parc de Nadal"/>
    <n v="15000"/>
    <n v="0"/>
    <n v="15000"/>
    <n v="7323.71"/>
    <n v="0"/>
    <n v="0"/>
    <n v="7323.71"/>
    <n v="7323.71"/>
    <n v="0"/>
    <n v="-7676.29"/>
  </r>
  <r>
    <x v="2"/>
    <n v="3490008"/>
    <s v="Serveis complementaris Biblioteca"/>
    <n v="100"/>
    <n v="0"/>
    <n v="100"/>
    <n v="0"/>
    <n v="0"/>
    <n v="0"/>
    <n v="0"/>
    <n v="0"/>
    <n v="0"/>
    <n v="-100"/>
  </r>
  <r>
    <x v="2"/>
    <n v="3490009"/>
    <s v="Activitats de cultura"/>
    <n v="500"/>
    <n v="0"/>
    <n v="500"/>
    <n v="0"/>
    <n v="0"/>
    <n v="0"/>
    <n v="0"/>
    <n v="0"/>
    <n v="0"/>
    <n v="-500"/>
  </r>
  <r>
    <x v="2"/>
    <n v="3490010"/>
    <s v="Utilització Tarimes"/>
    <n v="100"/>
    <n v="0"/>
    <n v="100"/>
    <n v="0"/>
    <n v="0"/>
    <n v="0"/>
    <n v="0"/>
    <n v="0"/>
    <n v="0"/>
    <n v="-100"/>
  </r>
  <r>
    <x v="2"/>
    <n v="3490011"/>
    <s v="Fira CóC"/>
    <n v="7000"/>
    <n v="0"/>
    <n v="7000"/>
    <n v="0"/>
    <n v="0"/>
    <n v="0"/>
    <n v="0"/>
    <n v="0"/>
    <n v="0"/>
    <n v="-7000"/>
  </r>
  <r>
    <x v="2"/>
    <n v="3490012"/>
    <s v="Fira Artistes i Artesans"/>
    <n v="10000"/>
    <n v="0"/>
    <n v="10000"/>
    <n v="8006.3"/>
    <n v="399"/>
    <n v="0"/>
    <n v="7607.3"/>
    <n v="7606.66"/>
    <n v="0.64"/>
    <n v="-2392.6999999999998"/>
  </r>
  <r>
    <x v="2"/>
    <n v="3490013"/>
    <s v="Fira Medi Ambient"/>
    <n v="3500"/>
    <n v="0"/>
    <n v="3500"/>
    <n v="1426.5"/>
    <n v="55"/>
    <n v="0"/>
    <n v="1371.5"/>
    <n v="1371.5"/>
    <n v="0"/>
    <n v="-2128.5"/>
  </r>
  <r>
    <x v="2"/>
    <n v="3490014"/>
    <s v="Altres Fires"/>
    <n v="500"/>
    <n v="0"/>
    <n v="500"/>
    <n v="0"/>
    <n v="0"/>
    <n v="0"/>
    <n v="0"/>
    <n v="0"/>
    <n v="0"/>
    <n v="-500"/>
  </r>
  <r>
    <x v="2"/>
    <n v="3490015"/>
    <s v="Publicitat Radio TV"/>
    <n v="25000"/>
    <n v="0"/>
    <n v="25000"/>
    <n v="21653.5"/>
    <n v="0"/>
    <n v="0"/>
    <n v="21653.5"/>
    <n v="17852.740000000002"/>
    <n v="3800.76"/>
    <n v="-3346.5"/>
  </r>
  <r>
    <x v="2"/>
    <n v="3490016"/>
    <s v="Publicitat Festa Major"/>
    <n v="500"/>
    <n v="0"/>
    <n v="500"/>
    <n v="0"/>
    <n v="0"/>
    <n v="0"/>
    <n v="0"/>
    <n v="0"/>
    <n v="0"/>
    <n v="-500"/>
  </r>
  <r>
    <x v="2"/>
    <n v="3490017"/>
    <s v="Publicitat Actes culturals"/>
    <n v="500"/>
    <n v="0"/>
    <n v="500"/>
    <n v="0"/>
    <n v="0"/>
    <n v="0"/>
    <n v="0"/>
    <n v="0"/>
    <n v="0"/>
    <n v="-500"/>
  </r>
  <r>
    <x v="2"/>
    <n v="3490018"/>
    <s v="Mercats populars"/>
    <n v="1000"/>
    <n v="0"/>
    <n v="1000"/>
    <n v="96"/>
    <n v="0"/>
    <n v="0"/>
    <n v="96"/>
    <n v="96"/>
    <n v="0"/>
    <n v="-904"/>
  </r>
  <r>
    <x v="2"/>
    <n v="3490019"/>
    <s v="Activitats de Joventut"/>
    <n v="1000"/>
    <n v="0"/>
    <n v="1000"/>
    <n v="333"/>
    <n v="0"/>
    <n v="0"/>
    <n v="333"/>
    <n v="333"/>
    <n v="0"/>
    <n v="-667"/>
  </r>
  <r>
    <x v="2"/>
    <n v="3490024"/>
    <s v="ACA, gestió depuradora"/>
    <n v="429400"/>
    <n v="0"/>
    <n v="429400"/>
    <n v="427912.76"/>
    <n v="0"/>
    <n v="0"/>
    <n v="427912.76"/>
    <n v="330491.40999999997"/>
    <n v="97421.35"/>
    <n v="-1487.24"/>
  </r>
  <r>
    <x v="2"/>
    <n v="3490025"/>
    <s v="Altres preus publics CEEI Cal Trepat"/>
    <n v="500"/>
    <n v="0"/>
    <n v="500"/>
    <n v="60.79"/>
    <n v="0"/>
    <n v="0"/>
    <n v="60.79"/>
    <n v="60.79"/>
    <n v="0"/>
    <n v="-439.21"/>
  </r>
  <r>
    <x v="2"/>
    <n v="3490030"/>
    <s v="Atribució de Fons abocaments Pobles "/>
    <n v="2000"/>
    <n v="0"/>
    <n v="2000"/>
    <n v="20598.89"/>
    <n v="0"/>
    <n v="0"/>
    <n v="20598.89"/>
    <n v="20598.89"/>
    <n v="0"/>
    <n v="18598.89"/>
  </r>
  <r>
    <x v="2"/>
    <n v="3490031"/>
    <s v="Fira vehicles ocasió"/>
    <n v="19000"/>
    <n v="0"/>
    <n v="19000"/>
    <n v="18073.18"/>
    <n v="0"/>
    <n v="0"/>
    <n v="18073.18"/>
    <n v="18073.18"/>
    <n v="0"/>
    <n v="-926.82"/>
  </r>
  <r>
    <x v="2"/>
    <n v="3490032"/>
    <s v="Estiu jove inscripcions"/>
    <n v="1000"/>
    <n v="0"/>
    <n v="1000"/>
    <n v="0"/>
    <n v="0"/>
    <n v="0"/>
    <n v="0"/>
    <n v="0"/>
    <n v="0"/>
    <n v="-1000"/>
  </r>
  <r>
    <x v="2"/>
    <n v="3490033"/>
    <s v="Venda llibres Trepat"/>
    <n v="100"/>
    <n v="0"/>
    <n v="100"/>
    <n v="105.77"/>
    <n v="0"/>
    <n v="0"/>
    <n v="105.77"/>
    <n v="105.77"/>
    <n v="0"/>
    <n v="5.77"/>
  </r>
  <r>
    <x v="2"/>
    <n v="3490034"/>
    <s v="Exposicions temporals"/>
    <n v="100"/>
    <n v="0"/>
    <n v="100"/>
    <n v="0"/>
    <n v="0"/>
    <n v="0"/>
    <n v="0"/>
    <n v="0"/>
    <n v="0"/>
    <n v="-100"/>
  </r>
  <r>
    <x v="2"/>
    <n v="3490035"/>
    <s v="Venda llibres Museu Comarcal"/>
    <n v="2500"/>
    <n v="0"/>
    <n v="2500"/>
    <n v="4081.83"/>
    <n v="0"/>
    <n v="0"/>
    <n v="4081.83"/>
    <n v="4081.83"/>
    <n v="0"/>
    <n v="1581.83"/>
  </r>
  <r>
    <x v="2"/>
    <n v="3490036"/>
    <s v="Venda llibres polítiques d'igualtat"/>
    <n v="100"/>
    <n v="0"/>
    <n v="100"/>
    <n v="0"/>
    <n v="0"/>
    <n v="0"/>
    <n v="0"/>
    <n v="0"/>
    <n v="0"/>
    <n v="-100"/>
  </r>
  <r>
    <x v="2"/>
    <n v="3490038"/>
    <s v="Venda/fiança gots reutilitzables"/>
    <n v="100"/>
    <n v="0"/>
    <n v="100"/>
    <n v="0"/>
    <n v="0"/>
    <n v="0"/>
    <n v="0"/>
    <n v="0"/>
    <n v="0"/>
    <n v="-100"/>
  </r>
  <r>
    <x v="2"/>
    <n v="3490039"/>
    <s v="Altres preus públics."/>
    <n v="8000"/>
    <n v="0"/>
    <n v="8000"/>
    <n v="0"/>
    <n v="0"/>
    <n v="0"/>
    <n v="0"/>
    <n v="0"/>
    <n v="0"/>
    <n v="-8000"/>
  </r>
  <r>
    <x v="2"/>
    <n v="3500008"/>
    <s v="CE c/Jacint Verdaguer"/>
    <n v="0"/>
    <n v="0"/>
    <n v="0"/>
    <n v="9883.91"/>
    <n v="0"/>
    <n v="0"/>
    <n v="9883.91"/>
    <n v="8088.54"/>
    <n v="1795.37"/>
    <n v="9883.91"/>
  </r>
  <r>
    <x v="2"/>
    <n v="3600002"/>
    <s v="Venda Albades"/>
    <n v="100"/>
    <n v="0"/>
    <n v="100"/>
    <n v="120.3"/>
    <n v="0"/>
    <n v="0"/>
    <n v="120.3"/>
    <n v="120.3"/>
    <n v="0"/>
    <n v="20.3"/>
  </r>
  <r>
    <x v="2"/>
    <n v="3890001"/>
    <s v="Devolució pagaments"/>
    <n v="0"/>
    <n v="0"/>
    <n v="0"/>
    <n v="2219.81"/>
    <n v="0"/>
    <n v="0"/>
    <n v="2219.81"/>
    <n v="1447.54"/>
    <n v="772.27"/>
    <n v="2219.81"/>
  </r>
  <r>
    <x v="2"/>
    <n v="3910001"/>
    <s v="Multes Infraccions Urbanístiques"/>
    <n v="2000"/>
    <n v="0"/>
    <n v="2000"/>
    <n v="0"/>
    <n v="0"/>
    <n v="0"/>
    <n v="0"/>
    <n v="0"/>
    <n v="0"/>
    <n v="-2000"/>
  </r>
  <r>
    <x v="2"/>
    <n v="3912001"/>
    <s v="Multes trànsit"/>
    <n v="200000"/>
    <n v="0"/>
    <n v="200000"/>
    <n v="246967.01"/>
    <n v="115"/>
    <n v="72280"/>
    <n v="174572.01"/>
    <n v="99037.01"/>
    <n v="75535"/>
    <n v="-25427.99"/>
  </r>
  <r>
    <x v="2"/>
    <n v="3919001"/>
    <s v="Multes civisme"/>
    <n v="15000"/>
    <n v="0"/>
    <n v="15000"/>
    <n v="10579"/>
    <n v="0"/>
    <n v="0"/>
    <n v="10579"/>
    <n v="4103"/>
    <n v="6476"/>
    <n v="-4421"/>
  </r>
  <r>
    <x v="2"/>
    <n v="3919002"/>
    <s v="Sancions llei 13/2014 Accessibilitat"/>
    <n v="0"/>
    <n v="0"/>
    <n v="0"/>
    <n v="602"/>
    <n v="0"/>
    <n v="0"/>
    <n v="602"/>
    <n v="301"/>
    <n v="301"/>
    <n v="602"/>
  </r>
  <r>
    <x v="2"/>
    <n v="3921101"/>
    <s v="Recàrrecs apremi"/>
    <n v="100000"/>
    <n v="0"/>
    <n v="100000"/>
    <n v="142648.98000000001"/>
    <n v="1565.06"/>
    <n v="0"/>
    <n v="141083.92000000001"/>
    <n v="141083.92000000001"/>
    <n v="0"/>
    <n v="41083.919999999998"/>
  </r>
  <r>
    <x v="2"/>
    <n v="3930001"/>
    <s v="Interessos demora"/>
    <n v="40000"/>
    <n v="0"/>
    <n v="40000"/>
    <n v="62505.3"/>
    <n v="2451.84"/>
    <n v="0"/>
    <n v="60053.46"/>
    <n v="60032.62"/>
    <n v="20.84"/>
    <n v="20053.46"/>
  </r>
  <r>
    <x v="2"/>
    <n v="3980001"/>
    <s v="Indemnitzacio assegurança "/>
    <n v="10000"/>
    <n v="0"/>
    <n v="10000"/>
    <n v="13041.9"/>
    <n v="0"/>
    <n v="0"/>
    <n v="13041.9"/>
    <n v="13041.9"/>
    <n v="0"/>
    <n v="3041.9"/>
  </r>
  <r>
    <x v="2"/>
    <n v="3990001"/>
    <s v="Recursos eventuals"/>
    <n v="25000"/>
    <n v="0"/>
    <n v="25000"/>
    <n v="7820.3"/>
    <n v="0"/>
    <n v="0"/>
    <n v="7820.3"/>
    <n v="7570.84"/>
    <n v="249.46"/>
    <n v="-17179.7"/>
  </r>
  <r>
    <x v="2"/>
    <n v="3990002"/>
    <s v="Imprevistos"/>
    <n v="7000"/>
    <n v="0"/>
    <n v="7000"/>
    <n v="82554.31"/>
    <n v="0"/>
    <n v="0"/>
    <n v="82554.31"/>
    <n v="82554.31"/>
    <n v="0"/>
    <n v="75554.31"/>
  </r>
  <r>
    <x v="2"/>
    <n v="3990004"/>
    <s v="Costes"/>
    <n v="1500"/>
    <n v="0"/>
    <n v="1500"/>
    <n v="0"/>
    <n v="0"/>
    <n v="0"/>
    <n v="0"/>
    <n v="0"/>
    <n v="0"/>
    <n v="-1500"/>
  </r>
  <r>
    <x v="2"/>
    <n v="3990005"/>
    <s v="Devolució Comissions"/>
    <n v="100"/>
    <n v="0"/>
    <n v="100"/>
    <n v="0"/>
    <n v="0"/>
    <n v="0"/>
    <n v="0"/>
    <n v="0"/>
    <n v="0"/>
    <n v="-100"/>
  </r>
  <r>
    <x v="2"/>
    <n v="3990006"/>
    <s v="Energia antenes Renfe i Sant Eloi"/>
    <n v="10000"/>
    <n v="0"/>
    <n v="10000"/>
    <n v="9440.6299999999992"/>
    <n v="0"/>
    <n v="0"/>
    <n v="9440.6299999999992"/>
    <n v="9440.6299999999992"/>
    <n v="0"/>
    <n v="-559.37"/>
  </r>
  <r>
    <x v="2"/>
    <n v="3990008"/>
    <s v="Execucions Subsidiàries"/>
    <n v="1000"/>
    <n v="0"/>
    <n v="1000"/>
    <n v="0"/>
    <n v="0"/>
    <n v="0"/>
    <n v="0"/>
    <n v="0"/>
    <n v="0"/>
    <n v="-1000"/>
  </r>
  <r>
    <x v="2"/>
    <n v="3990013"/>
    <s v="Altres ingressos diversos Llars"/>
    <n v="500"/>
    <n v="0"/>
    <n v="500"/>
    <n v="103.3"/>
    <n v="0"/>
    <n v="0"/>
    <n v="103.3"/>
    <n v="103.3"/>
    <n v="0"/>
    <n v="-396.7"/>
  </r>
  <r>
    <x v="2"/>
    <n v="3990014"/>
    <s v="Altres ingressos diversos Trepat"/>
    <n v="250"/>
    <n v="0"/>
    <n v="250"/>
    <n v="31.4"/>
    <n v="0"/>
    <n v="0"/>
    <n v="31.4"/>
    <n v="31.4"/>
    <n v="0"/>
    <n v="-218.6"/>
  </r>
  <r>
    <x v="2"/>
    <n v="3990015"/>
    <s v="Altres ingressos diversos Museu comarcal"/>
    <n v="500"/>
    <n v="0"/>
    <n v="500"/>
    <n v="1085.29"/>
    <n v="0"/>
    <n v="0"/>
    <n v="1085.29"/>
    <n v="1085.29"/>
    <n v="0"/>
    <n v="585.29"/>
  </r>
  <r>
    <x v="2"/>
    <n v="3990016"/>
    <s v="Altres ingressos diversos Escola música"/>
    <n v="100"/>
    <n v="0"/>
    <n v="100"/>
    <n v="149.62"/>
    <n v="0"/>
    <n v="0"/>
    <n v="149.62"/>
    <n v="149.62"/>
    <n v="0"/>
    <n v="49.62"/>
  </r>
  <r>
    <x v="2"/>
    <n v="3990018"/>
    <s v="Comissions retorn rebuts Escola"/>
    <n v="100"/>
    <n v="0"/>
    <n v="100"/>
    <n v="0"/>
    <n v="0"/>
    <n v="0"/>
    <n v="0"/>
    <n v="0"/>
    <n v="0"/>
    <n v="-100"/>
  </r>
  <r>
    <x v="2"/>
    <n v="3990019"/>
    <s v="Arrendament aigües Segarra Garrigues - comunals Claravalls i Santa Maria"/>
    <n v="0"/>
    <n v="0"/>
    <n v="0"/>
    <n v="3084.75"/>
    <n v="0"/>
    <n v="0"/>
    <n v="3084.75"/>
    <n v="3084.75"/>
    <n v="0"/>
    <n v="3084.75"/>
  </r>
  <r>
    <x v="2"/>
    <n v="3990020"/>
    <s v="Altres ingressos diversos subvencions"/>
    <n v="39770.94"/>
    <n v="0"/>
    <n v="39770.94"/>
    <n v="58483.73"/>
    <n v="0"/>
    <n v="0"/>
    <n v="58483.73"/>
    <n v="58483.73"/>
    <n v="0"/>
    <n v="18712.79"/>
  </r>
  <r>
    <x v="2"/>
    <n v="3990021"/>
    <s v="Ingrés derivat de la responsabilitat contractual. Agbar"/>
    <n v="0"/>
    <n v="57817.5"/>
    <n v="57817.5"/>
    <n v="0"/>
    <n v="0"/>
    <n v="0"/>
    <n v="0"/>
    <n v="0"/>
    <n v="0"/>
    <n v="-57817.5"/>
  </r>
  <r>
    <x v="3"/>
    <n v="4200001"/>
    <s v="Fons Cooperació Estatal"/>
    <n v="3917079.76"/>
    <n v="0"/>
    <n v="3917079.76"/>
    <n v="4344561.7"/>
    <n v="68930.649999999994"/>
    <n v="0"/>
    <n v="4275631.05"/>
    <n v="4275631.05"/>
    <n v="0"/>
    <n v="358551.29"/>
  </r>
  <r>
    <x v="3"/>
    <n v="4202001"/>
    <s v="Compensació per beneficis fiscals"/>
    <n v="20000"/>
    <n v="0"/>
    <n v="20000"/>
    <n v="34625.25"/>
    <n v="0"/>
    <n v="0"/>
    <n v="34625.25"/>
    <n v="34625.25"/>
    <n v="0"/>
    <n v="14625.25"/>
  </r>
  <r>
    <x v="3"/>
    <n v="4209002"/>
    <s v="Subv. Violència contra la dona"/>
    <n v="4200"/>
    <n v="0"/>
    <n v="4200"/>
    <n v="15241.28"/>
    <n v="0"/>
    <n v="0"/>
    <n v="15241.28"/>
    <n v="15241.28"/>
    <n v="0"/>
    <n v="11041.28"/>
  </r>
  <r>
    <x v="3"/>
    <n v="4209003"/>
    <s v="Subv. Subtran 2019"/>
    <n v="0"/>
    <n v="0"/>
    <n v="0"/>
    <n v="4041.45"/>
    <n v="0"/>
    <n v="0"/>
    <n v="4041.45"/>
    <n v="4041.45"/>
    <n v="0"/>
    <n v="4041.45"/>
  </r>
  <r>
    <x v="3"/>
    <n v="4500001"/>
    <s v="Fons Cooperació Generalitat de Catalunya"/>
    <n v="219794"/>
    <n v="0"/>
    <n v="219794"/>
    <n v="222285.87"/>
    <n v="0"/>
    <n v="0"/>
    <n v="222285.87"/>
    <n v="222285.87"/>
    <n v="0"/>
    <n v="2491.87"/>
  </r>
  <r>
    <x v="3"/>
    <n v="4500205"/>
    <s v="Subv. Oficina Jove de l'Urgell"/>
    <n v="25000"/>
    <n v="0"/>
    <n v="25000"/>
    <n v="0"/>
    <n v="0"/>
    <n v="0"/>
    <n v="0"/>
    <n v="0"/>
    <n v="0"/>
    <n v="-25000"/>
  </r>
  <r>
    <x v="3"/>
    <n v="4500206"/>
    <s v="Institut Català de la Dona"/>
    <n v="2000"/>
    <n v="0"/>
    <n v="2000"/>
    <n v="0"/>
    <n v="0"/>
    <n v="0"/>
    <n v="0"/>
    <n v="0"/>
    <n v="0"/>
    <n v="-2000"/>
  </r>
  <r>
    <x v="3"/>
    <n v="4501001"/>
    <s v="Fons Extraordinari Cooperació local COVID-19 "/>
    <n v="170302.65"/>
    <n v="0"/>
    <n v="170302.65"/>
    <n v="171843.48"/>
    <n v="0"/>
    <n v="0"/>
    <n v="171843.48"/>
    <n v="171843.48"/>
    <n v="0"/>
    <n v="1540.83"/>
  </r>
  <r>
    <x v="3"/>
    <n v="4503001"/>
    <s v="Subvenció Escola Música Ensenyament "/>
    <n v="36141.49"/>
    <n v="0"/>
    <n v="36141.49"/>
    <n v="62066.239999999998"/>
    <n v="0"/>
    <n v="0"/>
    <n v="62066.239999999998"/>
    <n v="0"/>
    <n v="62066.239999999998"/>
    <n v="25924.75"/>
  </r>
  <r>
    <x v="3"/>
    <n v="4503005"/>
    <s v="Pla Educatiu Entorn"/>
    <n v="66700"/>
    <n v="2000"/>
    <n v="68700"/>
    <n v="75700"/>
    <n v="0"/>
    <n v="0"/>
    <n v="75700"/>
    <n v="58300"/>
    <n v="17400"/>
    <n v="7000"/>
  </r>
  <r>
    <x v="3"/>
    <n v="4503008"/>
    <s v="Subv. GENCAT Llar infants la pau"/>
    <n v="61525"/>
    <n v="0"/>
    <n v="61525"/>
    <n v="54400"/>
    <n v="0"/>
    <n v="0"/>
    <n v="54400"/>
    <n v="54400"/>
    <n v="0"/>
    <n v="-7125"/>
  </r>
  <r>
    <x v="3"/>
    <n v="4503009"/>
    <s v="Subv. GENCAT Llar infants el niu"/>
    <n v="101250"/>
    <n v="0"/>
    <n v="101250"/>
    <n v="101250"/>
    <n v="0"/>
    <n v="0"/>
    <n v="101250"/>
    <n v="101250"/>
    <n v="0"/>
    <n v="0"/>
  </r>
  <r>
    <x v="3"/>
    <n v="4505001"/>
    <s v="Emprenedors PIFE "/>
    <n v="12000"/>
    <n v="0"/>
    <n v="12000"/>
    <n v="0"/>
    <n v="0"/>
    <n v="0"/>
    <n v="0"/>
    <n v="0"/>
    <n v="0"/>
    <n v="-12000"/>
  </r>
  <r>
    <x v="3"/>
    <n v="4505024"/>
    <s v="Subv. SOC Garantia Juvenil 2018-2019- Prog. 24117"/>
    <n v="0"/>
    <n v="0"/>
    <n v="0"/>
    <n v="443.67"/>
    <n v="0"/>
    <n v="0"/>
    <n v="443.67"/>
    <n v="443.67"/>
    <n v="0"/>
    <n v="443.67"/>
  </r>
  <r>
    <x v="3"/>
    <n v="4505028"/>
    <s v="Subv. SOC Singulars Forma't i Ocupa't "/>
    <n v="0"/>
    <n v="0"/>
    <n v="0"/>
    <n v="24982.35"/>
    <n v="0"/>
    <n v="0"/>
    <n v="24982.35"/>
    <n v="8242.35"/>
    <n v="16740"/>
    <n v="24982.35"/>
  </r>
  <r>
    <x v="3"/>
    <n v="4505030"/>
    <s v="Subv. SOC programa 30 Plus 2019"/>
    <n v="0"/>
    <n v="37565.040000000001"/>
    <n v="37565.040000000001"/>
    <n v="23690.26"/>
    <n v="0"/>
    <n v="0"/>
    <n v="23690.26"/>
    <n v="17137.400000000001"/>
    <n v="6552.86"/>
    <n v="-13874.78"/>
  </r>
  <r>
    <x v="3"/>
    <n v="4505033"/>
    <s v="Subvenció SOC Treball i Formació 2019/2020"/>
    <n v="0"/>
    <n v="0"/>
    <n v="0"/>
    <n v="0"/>
    <n v="47.18"/>
    <n v="0"/>
    <n v="-47.18"/>
    <n v="-47.18"/>
    <n v="0"/>
    <n v="-47.18"/>
  </r>
  <r>
    <x v="3"/>
    <n v="4505035"/>
    <s v="Subv. SOC SINGULARS 2019-2020"/>
    <n v="0"/>
    <n v="91978.77"/>
    <n v="91978.77"/>
    <n v="83855.42"/>
    <n v="0"/>
    <n v="0"/>
    <n v="83855.42"/>
    <n v="64665.87"/>
    <n v="19189.55"/>
    <n v="-8123.35"/>
  </r>
  <r>
    <x v="3"/>
    <n v="4505037"/>
    <s v="Subv.SOC Treball i Formació 2020 COVID-19 (20-21)"/>
    <n v="0"/>
    <n v="50223.28"/>
    <n v="50223.28"/>
    <n v="47461.14"/>
    <n v="0"/>
    <n v="0"/>
    <n v="47461.14"/>
    <n v="47461.14"/>
    <n v="0"/>
    <n v="-2762.14"/>
  </r>
  <r>
    <x v="3"/>
    <n v="4505038"/>
    <s v="SUBV. SOC 30 PLUS 20 (2020-2022)"/>
    <n v="0"/>
    <n v="104469.55"/>
    <n v="104469.55"/>
    <n v="70208.5"/>
    <n v="0"/>
    <n v="0"/>
    <n v="70208.5"/>
    <n v="70208.5"/>
    <n v="0"/>
    <n v="-34261.050000000003"/>
  </r>
  <r>
    <x v="3"/>
    <n v="4505039"/>
    <s v="Subv. SOC. Contractació en practiques de joves de Garantia Juvenil.2020 (20-21)"/>
    <n v="0"/>
    <n v="10929.3"/>
    <n v="10929.3"/>
    <n v="9499.2999999999993"/>
    <n v="0"/>
    <n v="0"/>
    <n v="9499.2999999999993"/>
    <n v="8729.2999999999993"/>
    <n v="770"/>
    <n v="-1430"/>
  </r>
  <r>
    <x v="3"/>
    <n v="4505040"/>
    <s v="Subv. SOC. Treball i formació 20 DONA (20-21)"/>
    <n v="0"/>
    <n v="33725.14"/>
    <n v="33725.14"/>
    <n v="28530.83"/>
    <n v="0"/>
    <n v="0"/>
    <n v="28530.83"/>
    <n v="28530.83"/>
    <n v="0"/>
    <n v="-5194.3100000000004"/>
  </r>
  <r>
    <x v="3"/>
    <n v="4505041"/>
    <s v="Subv. SOC AODL 2020/2021"/>
    <n v="0"/>
    <n v="71716.100000000006"/>
    <n v="71716.100000000006"/>
    <n v="68615.98"/>
    <n v="0"/>
    <n v="0"/>
    <n v="68615.98"/>
    <n v="57315.98"/>
    <n v="11300"/>
    <n v="-3100.12"/>
  </r>
  <r>
    <x v="3"/>
    <n v="4505042"/>
    <s v="Subv. SOC JOVES EN PRÀCTIQUES G.J. 21 (2021-2022)"/>
    <n v="0"/>
    <n v="55000"/>
    <n v="55000"/>
    <n v="0"/>
    <n v="0"/>
    <n v="0"/>
    <n v="0"/>
    <n v="0"/>
    <n v="0"/>
    <n v="-55000"/>
  </r>
  <r>
    <x v="3"/>
    <n v="4505043"/>
    <s v="Sub. SOC 30 PLUS 21 (2021-2022)"/>
    <n v="0"/>
    <n v="71861.240000000005"/>
    <n v="71861.240000000005"/>
    <n v="57488.99"/>
    <n v="0"/>
    <n v="0"/>
    <n v="57488.99"/>
    <n v="57488.99"/>
    <n v="0"/>
    <n v="-14372.25"/>
  </r>
  <r>
    <x v="3"/>
    <n v="4505044"/>
    <s v="SUBV. SOC TREBALL I FORMACIÓ MG45 I DONA 2021 (2021-2023)"/>
    <n v="0"/>
    <n v="91495.84"/>
    <n v="91495.84"/>
    <n v="0"/>
    <n v="0"/>
    <n v="0"/>
    <n v="0"/>
    <n v="0"/>
    <n v="0"/>
    <n v="-91495.84"/>
  </r>
  <r>
    <x v="3"/>
    <n v="4505046"/>
    <s v="SUBV. SOC AODL 2021/2022"/>
    <n v="0"/>
    <n v="72000"/>
    <n v="72000"/>
    <n v="57600"/>
    <n v="0"/>
    <n v="0"/>
    <n v="57600"/>
    <n v="57600"/>
    <n v="0"/>
    <n v="-14400"/>
  </r>
  <r>
    <x v="3"/>
    <n v="4506003"/>
    <s v="Conveni ACA projecte constructius de sanejament i depuració Altet, Claravalls i Santa Maria de Montmagastrell"/>
    <n v="0"/>
    <n v="60000"/>
    <n v="60000"/>
    <n v="0"/>
    <n v="0"/>
    <n v="0"/>
    <n v="0"/>
    <n v="0"/>
    <n v="0"/>
    <n v="-60000"/>
  </r>
  <r>
    <x v="3"/>
    <n v="4506004"/>
    <s v="Conveni CATSALUT habilitació espai vacunació COVID-19"/>
    <n v="0"/>
    <n v="0"/>
    <n v="0"/>
    <n v="5775.5"/>
    <n v="0"/>
    <n v="0"/>
    <n v="5775.5"/>
    <n v="5775.5"/>
    <n v="0"/>
    <n v="5775.5"/>
  </r>
  <r>
    <x v="3"/>
    <n v="4508002"/>
    <s v="Justicia subvenció Jutjat"/>
    <n v="5000"/>
    <n v="0"/>
    <n v="5000"/>
    <n v="5000"/>
    <n v="0"/>
    <n v="0"/>
    <n v="5000"/>
    <n v="5000"/>
    <n v="0"/>
    <n v="0"/>
  </r>
  <r>
    <x v="3"/>
    <n v="4508006"/>
    <s v="Oficina habitatge"/>
    <n v="31000"/>
    <n v="0"/>
    <n v="31000"/>
    <n v="41606"/>
    <n v="0"/>
    <n v="0"/>
    <n v="41606"/>
    <n v="41606"/>
    <n v="0"/>
    <n v="10606"/>
  </r>
  <r>
    <x v="3"/>
    <n v="4508013"/>
    <s v="Retorn Brossa Orgànica GENCAT"/>
    <n v="26000"/>
    <n v="0"/>
    <n v="26000"/>
    <n v="38940.14"/>
    <n v="0"/>
    <n v="0"/>
    <n v="38940.14"/>
    <n v="38940.14"/>
    <n v="0"/>
    <n v="12940.14"/>
  </r>
  <r>
    <x v="3"/>
    <n v="4508018"/>
    <s v="Subv. Teatre i Dansa "/>
    <n v="100"/>
    <n v="0"/>
    <n v="100"/>
    <n v="0"/>
    <n v="0"/>
    <n v="0"/>
    <n v="0"/>
    <n v="0"/>
    <n v="0"/>
    <n v="-100"/>
  </r>
  <r>
    <x v="3"/>
    <n v="4508021"/>
    <s v="Subv. Funcionament i activitats dels museus"/>
    <n v="0"/>
    <n v="0"/>
    <n v="0"/>
    <n v="22789"/>
    <n v="0"/>
    <n v="0"/>
    <n v="22789"/>
    <n v="18231.2"/>
    <n v="4557.8"/>
    <n v="22789"/>
  </r>
  <r>
    <x v="3"/>
    <n v="4508028"/>
    <s v="Subv. Consultoris mèdics 2020. Generalitat"/>
    <n v="2000"/>
    <n v="0"/>
    <n v="2000"/>
    <n v="4852.68"/>
    <n v="0"/>
    <n v="0"/>
    <n v="4852.68"/>
    <n v="2426.34"/>
    <n v="2426.34"/>
    <n v="2852.68"/>
  </r>
  <r>
    <x v="3"/>
    <n v="4508029"/>
    <s v="Subv.OSIC Restauració plats del Viàtic."/>
    <n v="0"/>
    <n v="0"/>
    <n v="0"/>
    <n v="3312"/>
    <n v="0"/>
    <n v="0"/>
    <n v="3312"/>
    <n v="2649.6"/>
    <n v="662.4"/>
    <n v="3312"/>
  </r>
  <r>
    <x v="3"/>
    <n v="4508030"/>
    <s v="Subv OSIC Pèrdues aforament espais escènics i musicals COVID-19"/>
    <n v="0"/>
    <n v="1365.52"/>
    <n v="1365.52"/>
    <n v="53460"/>
    <n v="0"/>
    <n v="0"/>
    <n v="53460"/>
    <n v="53460"/>
    <n v="0"/>
    <n v="52094.48"/>
  </r>
  <r>
    <x v="3"/>
    <n v="4508031"/>
    <s v="Subv.Ajuts organització fires_COVID-19_CCAM"/>
    <n v="0"/>
    <n v="0"/>
    <n v="0"/>
    <n v="932.4"/>
    <n v="0"/>
    <n v="0"/>
    <n v="932.4"/>
    <n v="932.4"/>
    <n v="0"/>
    <n v="932.4"/>
  </r>
  <r>
    <x v="3"/>
    <n v="4508032"/>
    <s v="Sub.OSIC Pou de gel. Patrimoni etnològic 2021."/>
    <n v="0"/>
    <n v="0"/>
    <n v="0"/>
    <n v="4000"/>
    <n v="0"/>
    <n v="0"/>
    <n v="4000"/>
    <n v="3200"/>
    <n v="800"/>
    <n v="4000"/>
  </r>
  <r>
    <x v="3"/>
    <n v="4610001"/>
    <s v="Subv. Llar d'infants La Pau DDL"/>
    <n v="53000"/>
    <n v="0"/>
    <n v="53000"/>
    <n v="0"/>
    <n v="0"/>
    <n v="0"/>
    <n v="0"/>
    <n v="0"/>
    <n v="0"/>
    <n v="-53000"/>
  </r>
  <r>
    <x v="3"/>
    <n v="4610002"/>
    <s v="Subv. Oferta Cultural IEI"/>
    <n v="1000"/>
    <n v="0"/>
    <n v="1000"/>
    <n v="0"/>
    <n v="0"/>
    <n v="0"/>
    <n v="0"/>
    <n v="0"/>
    <n v="0"/>
    <n v="-1000"/>
  </r>
  <r>
    <x v="3"/>
    <n v="4610003"/>
    <s v="Subv. Diputació Llar El Niu DDL"/>
    <n v="63000"/>
    <n v="0"/>
    <n v="63000"/>
    <n v="0"/>
    <n v="0"/>
    <n v="0"/>
    <n v="0"/>
    <n v="0"/>
    <n v="0"/>
    <n v="-63000"/>
  </r>
  <r>
    <x v="3"/>
    <n v="4610004"/>
    <s v="Subv. Fira Coc DDL"/>
    <n v="10000"/>
    <n v="0"/>
    <n v="10000"/>
    <n v="0"/>
    <n v="0"/>
    <n v="0"/>
    <n v="0"/>
    <n v="0"/>
    <n v="0"/>
    <n v="-10000"/>
  </r>
  <r>
    <x v="3"/>
    <n v="4610005"/>
    <s v="Subv. Fira artistes DDL"/>
    <n v="22000"/>
    <n v="0"/>
    <n v="22000"/>
    <n v="0"/>
    <n v="0"/>
    <n v="0"/>
    <n v="0"/>
    <n v="0"/>
    <n v="0"/>
    <n v="-22000"/>
  </r>
  <r>
    <x v="3"/>
    <n v="4610006"/>
    <s v="Subv. Fira medi ambient DDL"/>
    <n v="16000"/>
    <n v="0"/>
    <n v="16000"/>
    <n v="0"/>
    <n v="0"/>
    <n v="0"/>
    <n v="0"/>
    <n v="0"/>
    <n v="0"/>
    <n v="-16000"/>
  </r>
  <r>
    <x v="3"/>
    <n v="4610028"/>
    <s v="Subv. Escola de música IEI "/>
    <n v="7300"/>
    <n v="0"/>
    <n v="7300"/>
    <n v="0"/>
    <n v="0"/>
    <n v="0"/>
    <n v="0"/>
    <n v="0"/>
    <n v="0"/>
    <n v="-7300"/>
  </r>
  <r>
    <x v="3"/>
    <n v="4610030"/>
    <s v="Subv. Museu Comarcal IEI"/>
    <n v="0"/>
    <n v="0"/>
    <n v="0"/>
    <n v="39225"/>
    <n v="0"/>
    <n v="0"/>
    <n v="39225"/>
    <n v="39225"/>
    <n v="0"/>
    <n v="39225"/>
  </r>
  <r>
    <x v="3"/>
    <n v="4610032"/>
    <s v="PECT Motors Segarra Garrigues "/>
    <n v="7257.84"/>
    <n v="18980.759999999998"/>
    <n v="26238.6"/>
    <n v="0"/>
    <n v="0"/>
    <n v="0"/>
    <n v="0"/>
    <n v="0"/>
    <n v="0"/>
    <n v="-26238.6"/>
  </r>
  <r>
    <x v="3"/>
    <n v="4610034"/>
    <s v="Subv. Àmbit de la salut DDL"/>
    <n v="70000"/>
    <n v="0"/>
    <n v="70000"/>
    <n v="70000"/>
    <n v="0"/>
    <n v="0"/>
    <n v="70000"/>
    <n v="0"/>
    <n v="70000"/>
    <n v="0"/>
  </r>
  <r>
    <x v="3"/>
    <n v="4610036"/>
    <s v="Subv. Arrenjament de camins.DDL"/>
    <n v="0"/>
    <n v="21196.09"/>
    <n v="21196.09"/>
    <n v="21196.09"/>
    <n v="0"/>
    <n v="0"/>
    <n v="21196.09"/>
    <n v="21196.09"/>
    <n v="0"/>
    <n v="0"/>
  </r>
  <r>
    <x v="3"/>
    <n v="4610037"/>
    <s v="Subv. Igualtat DDL"/>
    <n v="15000"/>
    <n v="0"/>
    <n v="15000"/>
    <n v="0"/>
    <n v="0"/>
    <n v="0"/>
    <n v="0"/>
    <n v="0"/>
    <n v="0"/>
    <n v="-15000"/>
  </r>
  <r>
    <x v="3"/>
    <n v="4610038"/>
    <s v="Subv.IEI Projector Teatre ATeneu"/>
    <n v="4000"/>
    <n v="0"/>
    <n v="4000"/>
    <n v="0"/>
    <n v="0"/>
    <n v="0"/>
    <n v="0"/>
    <n v="0"/>
    <n v="0"/>
    <n v="-4000"/>
  </r>
  <r>
    <x v="3"/>
    <n v="4610039"/>
    <s v="Subvenció Pla Culturals Ens Locals IEI"/>
    <n v="31945"/>
    <n v="0"/>
    <n v="31945"/>
    <n v="36986"/>
    <n v="0"/>
    <n v="0"/>
    <n v="36986"/>
    <n v="0"/>
    <n v="36986"/>
    <n v="5041"/>
  </r>
  <r>
    <x v="3"/>
    <n v="4610040"/>
    <s v="Subvenció activitats complementàries"/>
    <n v="9000"/>
    <n v="0"/>
    <n v="9000"/>
    <n v="0"/>
    <n v="0"/>
    <n v="0"/>
    <n v="0"/>
    <n v="0"/>
    <n v="0"/>
    <n v="-9000"/>
  </r>
  <r>
    <x v="3"/>
    <n v="4610042"/>
    <s v="Subv. DDL. Activitats Firals 2021"/>
    <n v="0"/>
    <n v="0"/>
    <n v="0"/>
    <n v="50000"/>
    <n v="0"/>
    <n v="0"/>
    <n v="50000"/>
    <n v="0"/>
    <n v="50000"/>
    <n v="50000"/>
  </r>
  <r>
    <x v="3"/>
    <n v="4610044"/>
    <s v="Subv. DDL Pla Especial Coop. Municipal despeses corrents 2021"/>
    <n v="0"/>
    <n v="0"/>
    <n v="0"/>
    <n v="159307.91"/>
    <n v="0"/>
    <n v="0"/>
    <n v="159307.91"/>
    <n v="0"/>
    <n v="159307.91"/>
    <n v="159307.91"/>
  </r>
  <r>
    <x v="3"/>
    <n v="4650001"/>
    <s v="Subv. Museu comarcal CCU "/>
    <n v="0"/>
    <n v="0"/>
    <n v="0"/>
    <n v="11456.9"/>
    <n v="0"/>
    <n v="0"/>
    <n v="11456.9"/>
    <n v="0"/>
    <n v="11456.9"/>
    <n v="11456.9"/>
  </r>
  <r>
    <x v="3"/>
    <n v="4650003"/>
    <s v="Subv. Fira Medi Ambient. "/>
    <n v="1800"/>
    <n v="0"/>
    <n v="1800"/>
    <n v="0"/>
    <n v="0"/>
    <n v="0"/>
    <n v="0"/>
    <n v="0"/>
    <n v="0"/>
    <n v="-1800"/>
  </r>
  <r>
    <x v="3"/>
    <n v="4650008"/>
    <s v="Subv. Pla local joventut CCU"/>
    <n v="9500"/>
    <n v="0"/>
    <n v="9500"/>
    <n v="9500"/>
    <n v="0"/>
    <n v="0"/>
    <n v="9500"/>
    <n v="0"/>
    <n v="9500"/>
    <n v="0"/>
  </r>
  <r>
    <x v="3"/>
    <n v="4650009"/>
    <s v="Subv. Punt atenció LGTBI CCU"/>
    <n v="18500"/>
    <n v="0"/>
    <n v="18500"/>
    <n v="4608.3100000000004"/>
    <n v="0"/>
    <n v="0"/>
    <n v="4608.3100000000004"/>
    <n v="0"/>
    <n v="4608.3100000000004"/>
    <n v="-13891.69"/>
  </r>
  <r>
    <x v="3"/>
    <n v="4650010"/>
    <s v="Subv. Musiquem la comarca CCU"/>
    <n v="6000"/>
    <n v="0"/>
    <n v="6000"/>
    <n v="0"/>
    <n v="0"/>
    <n v="0"/>
    <n v="0"/>
    <n v="0"/>
    <n v="0"/>
    <n v="-6000"/>
  </r>
  <r>
    <x v="3"/>
    <n v="4650011"/>
    <s v="Subv Oficina Jove de l'Urgell CCU"/>
    <n v="0"/>
    <n v="0"/>
    <n v="0"/>
    <n v="25000"/>
    <n v="0"/>
    <n v="0"/>
    <n v="25000"/>
    <n v="0"/>
    <n v="25000"/>
    <n v="25000"/>
  </r>
  <r>
    <x v="3"/>
    <n v="4650203"/>
    <s v="Subv. Acció social infància CCU"/>
    <n v="46565.84"/>
    <n v="0"/>
    <n v="46565.84"/>
    <n v="46565.84"/>
    <n v="0"/>
    <n v="0"/>
    <n v="46565.84"/>
    <n v="0"/>
    <n v="46565.84"/>
    <n v="0"/>
  </r>
  <r>
    <x v="3"/>
    <n v="4670001"/>
    <s v="Subv. Parc de Nadal Consorci residus Urgell"/>
    <n v="1500"/>
    <n v="0"/>
    <n v="1500"/>
    <n v="1500"/>
    <n v="0"/>
    <n v="0"/>
    <n v="1500"/>
    <n v="1500"/>
    <n v="0"/>
    <n v="0"/>
  </r>
  <r>
    <x v="3"/>
    <n v="4670002"/>
    <s v="Subv.Fira medi ambient Consorci residus "/>
    <n v="0"/>
    <n v="0"/>
    <n v="0"/>
    <n v="1800"/>
    <n v="0"/>
    <n v="0"/>
    <n v="1800"/>
    <n v="0"/>
    <n v="1800"/>
    <n v="1800"/>
  </r>
  <r>
    <x v="3"/>
    <n v="4700001"/>
    <s v="Transferències corrents d'empreses privades"/>
    <n v="500"/>
    <n v="0"/>
    <n v="500"/>
    <n v="900"/>
    <n v="0"/>
    <n v="0"/>
    <n v="900"/>
    <n v="900"/>
    <n v="0"/>
    <n v="400"/>
  </r>
  <r>
    <x v="3"/>
    <n v="4700004"/>
    <s v="Patrocinis Parc de Nadal"/>
    <n v="500"/>
    <n v="0"/>
    <n v="500"/>
    <n v="500"/>
    <n v="0"/>
    <n v="0"/>
    <n v="500"/>
    <n v="0"/>
    <n v="500"/>
    <n v="0"/>
  </r>
  <r>
    <x v="3"/>
    <n v="4910001"/>
    <s v="PECT Motors Segarra Garrigues "/>
    <n v="14515.68"/>
    <n v="37961.53"/>
    <n v="52477.21"/>
    <n v="0"/>
    <n v="0"/>
    <n v="0"/>
    <n v="0"/>
    <n v="0"/>
    <n v="0"/>
    <n v="-52477.21"/>
  </r>
  <r>
    <x v="4"/>
    <n v="5410001"/>
    <s v="Arrendament de Finques"/>
    <n v="1600"/>
    <n v="0"/>
    <n v="1600"/>
    <n v="1642.8"/>
    <n v="0"/>
    <n v="0"/>
    <n v="1642.8"/>
    <n v="821.4"/>
    <n v="821.4"/>
    <n v="42.8"/>
  </r>
  <r>
    <x v="4"/>
    <n v="5410003"/>
    <s v="Antenes Claravalls"/>
    <n v="800"/>
    <n v="0"/>
    <n v="800"/>
    <n v="814.47"/>
    <n v="0"/>
    <n v="0"/>
    <n v="814.47"/>
    <n v="814.47"/>
    <n v="0"/>
    <n v="14.47"/>
  </r>
  <r>
    <x v="4"/>
    <n v="5410004"/>
    <s v="Antenes Santa Maria Montmagastrell"/>
    <n v="800"/>
    <n v="0"/>
    <n v="800"/>
    <n v="832.5"/>
    <n v="0"/>
    <n v="0"/>
    <n v="832.5"/>
    <n v="832.5"/>
    <n v="0"/>
    <n v="32.5"/>
  </r>
  <r>
    <x v="4"/>
    <n v="5410007"/>
    <s v="Lloguer espais Viver d'Empreses"/>
    <n v="5000"/>
    <n v="0"/>
    <n v="5000"/>
    <n v="4618.96"/>
    <n v="0"/>
    <n v="0"/>
    <n v="4618.96"/>
    <n v="4618.96"/>
    <n v="0"/>
    <n v="-381.04"/>
  </r>
  <r>
    <x v="4"/>
    <n v="5410009"/>
    <s v="Arrendaments de finques urbanes."/>
    <n v="100"/>
    <n v="0"/>
    <n v="100"/>
    <n v="0"/>
    <n v="0"/>
    <n v="0"/>
    <n v="0"/>
    <n v="0"/>
    <n v="0"/>
    <n v="-100"/>
  </r>
  <r>
    <x v="4"/>
    <n v="5490002"/>
    <s v="Altres rendes de béns immobles - Dones Arrel C/ Plana 3r 2a Bloc 2 Esc A"/>
    <n v="0"/>
    <n v="0"/>
    <n v="0"/>
    <n v="1411.22"/>
    <n v="0"/>
    <n v="0"/>
    <n v="1411.22"/>
    <n v="1411.22"/>
    <n v="0"/>
    <n v="1411.22"/>
  </r>
  <r>
    <x v="4"/>
    <n v="5500001"/>
    <s v="Concessió piscina coberta"/>
    <n v="12000"/>
    <n v="0"/>
    <n v="12000"/>
    <n v="0"/>
    <n v="0"/>
    <n v="0"/>
    <n v="0"/>
    <n v="0"/>
    <n v="0"/>
    <n v="-12000"/>
  </r>
  <r>
    <x v="4"/>
    <n v="5500002"/>
    <s v="Concessió bar i quioscos"/>
    <n v="3600"/>
    <n v="0"/>
    <n v="3600"/>
    <n v="4525.6000000000004"/>
    <n v="0"/>
    <n v="0"/>
    <n v="4525.6000000000004"/>
    <n v="3400"/>
    <n v="1125.5999999999999"/>
    <n v="925.6"/>
  </r>
  <r>
    <x v="4"/>
    <n v="5500003"/>
    <s v="Cànon Estacionament Zona Blava"/>
    <n v="3100"/>
    <n v="0"/>
    <n v="3100"/>
    <n v="6228"/>
    <n v="0"/>
    <n v="0"/>
    <n v="6228"/>
    <n v="6228"/>
    <n v="0"/>
    <n v="3128"/>
  </r>
  <r>
    <x v="4"/>
    <n v="5500006"/>
    <s v="Concessió aigua SOREA "/>
    <n v="60000"/>
    <n v="0"/>
    <n v="60000"/>
    <n v="49963.74"/>
    <n v="0"/>
    <n v="0"/>
    <n v="49963.74"/>
    <n v="49963.74"/>
    <n v="0"/>
    <n v="-10036.26"/>
  </r>
  <r>
    <x v="4"/>
    <n v="5500008"/>
    <s v="Concessió Clavegueram SOREA"/>
    <n v="20000"/>
    <n v="0"/>
    <n v="20000"/>
    <n v="11237.45"/>
    <n v="0"/>
    <n v="0"/>
    <n v="11237.45"/>
    <n v="11237.45"/>
    <n v="0"/>
    <n v="-8762.5499999999993"/>
  </r>
  <r>
    <x v="4"/>
    <n v="5520001"/>
    <s v="Abocador comarcal"/>
    <n v="16525"/>
    <n v="0"/>
    <n v="16525"/>
    <n v="16197.25"/>
    <n v="0"/>
    <n v="0"/>
    <n v="16197.25"/>
    <n v="16197.25"/>
    <n v="0"/>
    <n v="-327.75"/>
  </r>
  <r>
    <x v="4"/>
    <n v="5520002"/>
    <s v="Instal.lació Fotovoltaica"/>
    <n v="3000"/>
    <n v="0"/>
    <n v="3000"/>
    <n v="6000"/>
    <n v="0"/>
    <n v="0"/>
    <n v="6000"/>
    <n v="6000"/>
    <n v="0"/>
    <n v="3000"/>
  </r>
  <r>
    <x v="4"/>
    <n v="5990001"/>
    <s v="Altres ingressos patrimonials"/>
    <n v="100"/>
    <n v="0"/>
    <n v="100"/>
    <n v="0"/>
    <n v="0"/>
    <n v="0"/>
    <n v="0"/>
    <n v="0"/>
    <n v="0"/>
    <n v="-100"/>
  </r>
  <r>
    <x v="4"/>
    <n v="5990002"/>
    <s v="Producció energia plaques solars"/>
    <n v="100"/>
    <n v="0"/>
    <n v="100"/>
    <n v="-586.27"/>
    <n v="0"/>
    <n v="0"/>
    <n v="-586.27"/>
    <n v="-586.27"/>
    <n v="0"/>
    <n v="-686.27"/>
  </r>
  <r>
    <x v="5"/>
    <n v="6000001"/>
    <s v="Alienació de solars "/>
    <n v="65000"/>
    <n v="5901"/>
    <n v="70901"/>
    <n v="70901"/>
    <n v="0"/>
    <n v="0"/>
    <n v="70901"/>
    <n v="70901"/>
    <n v="0"/>
    <n v="0"/>
  </r>
  <r>
    <x v="6"/>
    <n v="7200005"/>
    <s v="Subvenció 1,5% cultual Torreons Sant Eloi"/>
    <n v="0"/>
    <n v="62098.76"/>
    <n v="62098.76"/>
    <n v="62098.76"/>
    <n v="0"/>
    <n v="0"/>
    <n v="62098.76"/>
    <n v="62098.76"/>
    <n v="0"/>
    <n v="0"/>
  </r>
  <r>
    <x v="6"/>
    <n v="7508000"/>
    <s v="Subv. OSIC Projecte Cal Trepat"/>
    <n v="68184"/>
    <n v="0"/>
    <n v="68184"/>
    <n v="50456.160000000003"/>
    <n v="0"/>
    <n v="0"/>
    <n v="50456.160000000003"/>
    <n v="50456.160000000003"/>
    <n v="0"/>
    <n v="-17727.84"/>
  </r>
  <r>
    <x v="6"/>
    <n v="7508022"/>
    <s v="Subv. Generalitat llibres "/>
    <n v="10000"/>
    <n v="0"/>
    <n v="10000"/>
    <n v="12000"/>
    <n v="0"/>
    <n v="0"/>
    <n v="12000"/>
    <n v="10000"/>
    <n v="2000"/>
    <n v="2000"/>
  </r>
  <r>
    <x v="6"/>
    <n v="7508029"/>
    <s v="Subvenció OSIC rehabilitació cobertes cimbori"/>
    <n v="0"/>
    <n v="3931.47"/>
    <n v="3931.47"/>
    <n v="70277"/>
    <n v="0"/>
    <n v="0"/>
    <n v="70277"/>
    <n v="70277"/>
    <n v="0"/>
    <n v="66345.53"/>
  </r>
  <r>
    <x v="6"/>
    <n v="7510004"/>
    <s v="ACA Reposició i millores depuradora "/>
    <n v="241476"/>
    <n v="6127.8"/>
    <n v="247603.8"/>
    <n v="19910.669999999998"/>
    <n v="0"/>
    <n v="0"/>
    <n v="19910.669999999998"/>
    <n v="0"/>
    <n v="19910.669999999998"/>
    <n v="-227693.13"/>
  </r>
  <r>
    <x v="6"/>
    <n v="7610046"/>
    <s v="Subv. Teulades cementiri "/>
    <n v="58000"/>
    <n v="0"/>
    <n v="58000"/>
    <n v="0"/>
    <n v="0"/>
    <n v="0"/>
    <n v="0"/>
    <n v="0"/>
    <n v="0"/>
    <n v="-58000"/>
  </r>
  <r>
    <x v="6"/>
    <n v="7610057"/>
    <s v="Subv. Projecte ampliació CAP Tàrrega"/>
    <n v="0"/>
    <n v="3323138.01"/>
    <n v="3323138.01"/>
    <n v="0"/>
    <n v="0"/>
    <n v="0"/>
    <n v="0"/>
    <n v="0"/>
    <n v="0"/>
    <n v="-3323138.01"/>
  </r>
  <r>
    <x v="6"/>
    <n v="7610063"/>
    <s v="Subv. Pla de cooperació municipal (pavimentació )"/>
    <n v="245660.13"/>
    <n v="0"/>
    <n v="245660.13"/>
    <n v="0"/>
    <n v="0"/>
    <n v="0"/>
    <n v="0"/>
    <n v="0"/>
    <n v="0"/>
    <n v="-245660.13"/>
  </r>
  <r>
    <x v="6"/>
    <n v="7610064"/>
    <s v="Subv. Inversió il·luminació Museu comarcal"/>
    <n v="6000"/>
    <n v="0"/>
    <n v="6000"/>
    <n v="0"/>
    <n v="0"/>
    <n v="0"/>
    <n v="0"/>
    <n v="0"/>
    <n v="0"/>
    <n v="-6000"/>
  </r>
  <r>
    <x v="6"/>
    <n v="7610065"/>
    <s v="Subv. DDL extraordinària fires 2020"/>
    <n v="50000"/>
    <n v="0"/>
    <n v="50000"/>
    <n v="0"/>
    <n v="0"/>
    <n v="0"/>
    <n v="0"/>
    <n v="0"/>
    <n v="0"/>
    <n v="-50000"/>
  </r>
  <r>
    <x v="6"/>
    <n v="7610066"/>
    <s v="Subv. Pla de cooperació municipal - dipòsit Sant Eloi"/>
    <n v="172435"/>
    <n v="0"/>
    <n v="172435"/>
    <n v="0"/>
    <n v="0"/>
    <n v="0"/>
    <n v="0"/>
    <n v="0"/>
    <n v="0"/>
    <n v="-172435"/>
  </r>
  <r>
    <x v="6"/>
    <n v="7610067"/>
    <s v="Subv. Reforma piscina coberta "/>
    <n v="0"/>
    <n v="152478.97"/>
    <n v="152478.97"/>
    <n v="152478.97"/>
    <n v="0"/>
    <n v="0"/>
    <n v="152478.97"/>
    <n v="0"/>
    <n v="152478.97"/>
    <n v="0"/>
  </r>
  <r>
    <x v="6"/>
    <n v="7610068"/>
    <s v="Subv. ACA per a l'arranjament i conservació a llera del riu Ondara"/>
    <n v="0"/>
    <n v="60000"/>
    <n v="60000"/>
    <n v="0"/>
    <n v="0"/>
    <n v="0"/>
    <n v="0"/>
    <n v="0"/>
    <n v="0"/>
    <n v="-60000"/>
  </r>
  <r>
    <x v="6"/>
    <n v="7610069"/>
    <s v="Subv. conveni inversions fires 20-21 DDL"/>
    <n v="0"/>
    <n v="48900"/>
    <n v="48900"/>
    <n v="44111.48"/>
    <n v="0"/>
    <n v="0"/>
    <n v="44111.48"/>
    <n v="0"/>
    <n v="44111.48"/>
    <n v="-4788.5200000000004"/>
  </r>
  <r>
    <x v="6"/>
    <n v="7610071"/>
    <s v="SUBV. PLA DE COOPERACIÓ MUNICIPAL - ESCOMBRADORA"/>
    <n v="0"/>
    <n v="0"/>
    <n v="0"/>
    <n v="126660.13"/>
    <n v="0"/>
    <n v="0"/>
    <n v="126660.13"/>
    <n v="0"/>
    <n v="126660.13"/>
    <n v="126660.13"/>
  </r>
  <r>
    <x v="6"/>
    <n v="7700002"/>
    <s v="Aportació Electro-Tarr SCCL- Altet"/>
    <n v="0"/>
    <n v="40577.35"/>
    <n v="40577.35"/>
    <n v="40577.35"/>
    <n v="0"/>
    <n v="0"/>
    <n v="40577.35"/>
    <n v="40577.35"/>
    <n v="0"/>
    <n v="0"/>
  </r>
  <r>
    <x v="6"/>
    <n v="7700003"/>
    <s v="Aportació Electro-Tarr SCCL- Luminària LED"/>
    <n v="0"/>
    <n v="43000"/>
    <n v="43000"/>
    <n v="43000"/>
    <n v="0"/>
    <n v="0"/>
    <n v="43000"/>
    <n v="43000"/>
    <n v="0"/>
    <n v="0"/>
  </r>
  <r>
    <x v="6"/>
    <n v="7800006"/>
    <s v="Subv.parròquia sta. Maria de l'Alba i Bisbat de Solsona (Cimbori)"/>
    <n v="0"/>
    <n v="10249.76"/>
    <n v="10249.76"/>
    <n v="10243.24"/>
    <n v="0"/>
    <n v="0"/>
    <n v="10243.24"/>
    <n v="10243.24"/>
    <n v="0"/>
    <n v="-6.52"/>
  </r>
  <r>
    <x v="7"/>
    <n v="8700000"/>
    <s v="Romanent de tresoreria despeses generals"/>
    <n v="0"/>
    <n v="1024743.49"/>
    <n v="1024743.49"/>
    <n v="0"/>
    <n v="0"/>
    <n v="0"/>
    <n v="0"/>
    <n v="0"/>
    <n v="0"/>
    <n v="-1024743.49"/>
  </r>
  <r>
    <x v="7"/>
    <n v="8701000"/>
    <s v="Romanent de tresoreria per a despeses amb financ. afectat"/>
    <n v="0"/>
    <n v="272000"/>
    <n v="272000"/>
    <n v="0"/>
    <n v="0"/>
    <n v="0"/>
    <n v="0"/>
    <n v="0"/>
    <n v="0"/>
    <n v="-272000"/>
  </r>
  <r>
    <x v="8"/>
    <n v="9130006"/>
    <s v="Préstecs rebuts a llarg termini d’ens de fora del sector públic - caldera"/>
    <n v="60000"/>
    <n v="0"/>
    <n v="60000"/>
    <n v="0"/>
    <n v="0"/>
    <n v="0"/>
    <n v="0"/>
    <n v="0"/>
    <n v="0"/>
    <n v="-60000"/>
  </r>
  <r>
    <x v="8"/>
    <n v="9130008"/>
    <s v="Préstecs rebuts a llarg termini d’ens de fora del sector públic - maquina escombradora"/>
    <n v="66939.87"/>
    <n v="0"/>
    <n v="66939.87"/>
    <n v="109000"/>
    <n v="0"/>
    <n v="0"/>
    <n v="109000"/>
    <n v="109000"/>
    <n v="0"/>
    <n v="42060.13"/>
  </r>
  <r>
    <x v="8"/>
    <n v="9130009"/>
    <s v="Préstecs rebuts a llarg termini d’ens de fora del sector públic. Trepat 250.000 + 20.000 + 121816"/>
    <n v="391816"/>
    <n v="0"/>
    <n v="391816"/>
    <n v="392000"/>
    <n v="0"/>
    <n v="0"/>
    <n v="392000"/>
    <n v="392000"/>
    <n v="0"/>
    <n v="184"/>
  </r>
  <r>
    <x v="8"/>
    <n v="9130010"/>
    <s v="PRÉSTEC PER CANCEL·LACIÓ DEL VIGENT FFPP"/>
    <n v="0"/>
    <n v="1496033.79"/>
    <n v="1496033.79"/>
    <n v="1496033.79"/>
    <n v="0"/>
    <n v="0"/>
    <n v="1496033.79"/>
    <n v="1496033.79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3:B13" firstHeaderRow="1" firstDataRow="1" firstDataCol="1"/>
  <pivotFields count="13"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showAll="0"/>
    <pivotField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dataField="1" numFmtId="164" showAll="0"/>
    <pivotField numFmtId="164" showAll="0"/>
    <pivotField numFmtId="164" showAll="0"/>
    <pivotField numFmtId="164"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Suma de Drets reconeguts nets" fld="9" baseField="0" baseItem="0" numFmtId="4"/>
  </dataFields>
  <formats count="2"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230"/>
  <sheetViews>
    <sheetView tabSelected="1" workbookViewId="0">
      <pane ySplit="1" topLeftCell="A190" activePane="bottomLeft" state="frozen"/>
      <selection pane="bottomLeft" activeCell="B205" sqref="B205"/>
    </sheetView>
  </sheetViews>
  <sheetFormatPr baseColWidth="10" defaultRowHeight="15" x14ac:dyDescent="0.25"/>
  <cols>
    <col min="1" max="1" width="3.140625" bestFit="1" customWidth="1"/>
    <col min="3" max="3" width="72.140625" customWidth="1"/>
    <col min="4" max="4" width="14.140625" bestFit="1" customWidth="1"/>
    <col min="5" max="5" width="13.140625" bestFit="1" customWidth="1"/>
    <col min="6" max="6" width="14.140625" bestFit="1" customWidth="1"/>
    <col min="7" max="7" width="19" customWidth="1"/>
    <col min="8" max="9" width="11.5703125" bestFit="1" customWidth="1"/>
    <col min="10" max="11" width="14.140625" bestFit="1" customWidth="1"/>
    <col min="12" max="12" width="11.5703125" bestFit="1" customWidth="1"/>
    <col min="13" max="13" width="13.140625" bestFit="1" customWidth="1"/>
  </cols>
  <sheetData>
    <row r="1" spans="1:13" ht="60" x14ac:dyDescent="0.25">
      <c r="A1" s="1" t="s">
        <v>239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1:13" hidden="1" x14ac:dyDescent="0.25">
      <c r="A2" s="2" t="str">
        <f>MID(B2,1,1)</f>
        <v>1</v>
      </c>
      <c r="B2" s="2">
        <v>1120001</v>
      </c>
      <c r="C2" s="2" t="s">
        <v>12</v>
      </c>
      <c r="D2" s="3">
        <v>210000</v>
      </c>
      <c r="E2" s="3">
        <v>0</v>
      </c>
      <c r="F2" s="3">
        <v>210000</v>
      </c>
      <c r="G2" s="3">
        <v>225619.09</v>
      </c>
      <c r="H2" s="3">
        <v>1755.72</v>
      </c>
      <c r="I2" s="3">
        <v>0</v>
      </c>
      <c r="J2" s="3">
        <v>223863.37</v>
      </c>
      <c r="K2" s="3">
        <v>205328.62</v>
      </c>
      <c r="L2" s="3">
        <v>18534.75</v>
      </c>
      <c r="M2" s="3">
        <v>13863.37</v>
      </c>
    </row>
    <row r="3" spans="1:13" hidden="1" x14ac:dyDescent="0.25">
      <c r="A3" s="2" t="str">
        <f t="shared" ref="A3:A66" si="0">MID(B3,1,1)</f>
        <v>1</v>
      </c>
      <c r="B3" s="2">
        <v>1130001</v>
      </c>
      <c r="C3" s="2" t="s">
        <v>13</v>
      </c>
      <c r="D3" s="3">
        <v>5350000</v>
      </c>
      <c r="E3" s="3">
        <v>0</v>
      </c>
      <c r="F3" s="3">
        <v>5350000</v>
      </c>
      <c r="G3" s="3">
        <v>5367949.93</v>
      </c>
      <c r="H3" s="3">
        <v>55128.66</v>
      </c>
      <c r="I3" s="3">
        <v>4863.3900000000003</v>
      </c>
      <c r="J3" s="3">
        <v>5307957.88</v>
      </c>
      <c r="K3" s="3">
        <v>4852295.42</v>
      </c>
      <c r="L3" s="3">
        <v>455662.46</v>
      </c>
      <c r="M3" s="3">
        <v>-42042.12</v>
      </c>
    </row>
    <row r="4" spans="1:13" hidden="1" x14ac:dyDescent="0.25">
      <c r="A4" s="2" t="str">
        <f t="shared" si="0"/>
        <v>1</v>
      </c>
      <c r="B4" s="2">
        <v>1140001</v>
      </c>
      <c r="C4" s="2" t="s">
        <v>14</v>
      </c>
      <c r="D4" s="3">
        <v>2500</v>
      </c>
      <c r="E4" s="3">
        <v>0</v>
      </c>
      <c r="F4" s="3">
        <v>2500</v>
      </c>
      <c r="G4" s="3">
        <v>2421.92</v>
      </c>
      <c r="H4" s="3">
        <v>0</v>
      </c>
      <c r="I4" s="3">
        <v>0</v>
      </c>
      <c r="J4" s="3">
        <v>2421.92</v>
      </c>
      <c r="K4" s="3">
        <v>2172.9</v>
      </c>
      <c r="L4" s="3">
        <v>249.02</v>
      </c>
      <c r="M4" s="3">
        <v>-78.08</v>
      </c>
    </row>
    <row r="5" spans="1:13" hidden="1" x14ac:dyDescent="0.25">
      <c r="A5" s="2" t="str">
        <f t="shared" si="0"/>
        <v>1</v>
      </c>
      <c r="B5" s="2">
        <v>1150001</v>
      </c>
      <c r="C5" s="2" t="s">
        <v>15</v>
      </c>
      <c r="D5" s="3">
        <v>1160000</v>
      </c>
      <c r="E5" s="3">
        <v>0</v>
      </c>
      <c r="F5" s="3">
        <v>1160000</v>
      </c>
      <c r="G5" s="3">
        <v>1238100.5</v>
      </c>
      <c r="H5" s="3">
        <v>8151.33</v>
      </c>
      <c r="I5" s="3">
        <v>5580.35</v>
      </c>
      <c r="J5" s="3">
        <v>1224368.82</v>
      </c>
      <c r="K5" s="3">
        <v>1037180.28</v>
      </c>
      <c r="L5" s="3">
        <v>187188.54</v>
      </c>
      <c r="M5" s="3">
        <v>64368.82</v>
      </c>
    </row>
    <row r="6" spans="1:13" hidden="1" x14ac:dyDescent="0.25">
      <c r="A6" s="2" t="str">
        <f t="shared" si="0"/>
        <v>1</v>
      </c>
      <c r="B6" s="2">
        <v>1160001</v>
      </c>
      <c r="C6" s="2" t="s">
        <v>16</v>
      </c>
      <c r="D6" s="3">
        <v>385000</v>
      </c>
      <c r="E6" s="3">
        <v>0</v>
      </c>
      <c r="F6" s="3">
        <v>385000</v>
      </c>
      <c r="G6" s="3">
        <v>711927.87</v>
      </c>
      <c r="H6" s="3">
        <v>107223.49</v>
      </c>
      <c r="I6" s="3">
        <v>0</v>
      </c>
      <c r="J6" s="3">
        <v>604704.38</v>
      </c>
      <c r="K6" s="3">
        <v>541362.89</v>
      </c>
      <c r="L6" s="3">
        <v>63341.49</v>
      </c>
      <c r="M6" s="3">
        <v>219704.38</v>
      </c>
    </row>
    <row r="7" spans="1:13" hidden="1" x14ac:dyDescent="0.25">
      <c r="A7" s="2" t="str">
        <f t="shared" si="0"/>
        <v>1</v>
      </c>
      <c r="B7" s="2">
        <v>1300001</v>
      </c>
      <c r="C7" s="2" t="s">
        <v>17</v>
      </c>
      <c r="D7" s="3">
        <v>350000</v>
      </c>
      <c r="E7" s="3">
        <v>0</v>
      </c>
      <c r="F7" s="3">
        <v>350000</v>
      </c>
      <c r="G7" s="3">
        <v>358531.31</v>
      </c>
      <c r="H7" s="3">
        <v>1311.6</v>
      </c>
      <c r="I7" s="3">
        <v>0</v>
      </c>
      <c r="J7" s="3">
        <v>357219.71</v>
      </c>
      <c r="K7" s="3">
        <v>336965.45</v>
      </c>
      <c r="L7" s="3">
        <v>20254.259999999998</v>
      </c>
      <c r="M7" s="3">
        <v>7219.71</v>
      </c>
    </row>
    <row r="8" spans="1:13" hidden="1" x14ac:dyDescent="0.25">
      <c r="A8" s="2" t="str">
        <f t="shared" si="0"/>
        <v>1</v>
      </c>
      <c r="B8" s="2">
        <v>1300002</v>
      </c>
      <c r="C8" s="2" t="s">
        <v>18</v>
      </c>
      <c r="D8" s="3">
        <v>80000</v>
      </c>
      <c r="E8" s="3">
        <v>0</v>
      </c>
      <c r="F8" s="3">
        <v>80000</v>
      </c>
      <c r="G8" s="3">
        <v>106824.53</v>
      </c>
      <c r="H8" s="3">
        <v>0</v>
      </c>
      <c r="I8" s="3">
        <v>0</v>
      </c>
      <c r="J8" s="3">
        <v>106824.53</v>
      </c>
      <c r="K8" s="3">
        <v>106824.53</v>
      </c>
      <c r="L8" s="3">
        <v>0</v>
      </c>
      <c r="M8" s="3">
        <v>26824.53</v>
      </c>
    </row>
    <row r="9" spans="1:13" hidden="1" x14ac:dyDescent="0.25">
      <c r="A9" s="2" t="str">
        <f t="shared" si="0"/>
        <v>2</v>
      </c>
      <c r="B9" s="2">
        <v>2900001</v>
      </c>
      <c r="C9" s="2" t="s">
        <v>19</v>
      </c>
      <c r="D9" s="3">
        <v>253000</v>
      </c>
      <c r="E9" s="3">
        <v>0</v>
      </c>
      <c r="F9" s="3">
        <v>253000</v>
      </c>
      <c r="G9" s="3">
        <v>396194.18</v>
      </c>
      <c r="H9" s="3">
        <v>22962.7</v>
      </c>
      <c r="I9" s="3">
        <v>0</v>
      </c>
      <c r="J9" s="3">
        <v>373231.48</v>
      </c>
      <c r="K9" s="3">
        <v>266577.21000000002</v>
      </c>
      <c r="L9" s="3">
        <v>106654.27</v>
      </c>
      <c r="M9" s="3">
        <v>120231.48</v>
      </c>
    </row>
    <row r="10" spans="1:13" hidden="1" x14ac:dyDescent="0.25">
      <c r="A10" s="2" t="str">
        <f t="shared" si="0"/>
        <v>3</v>
      </c>
      <c r="B10" s="2">
        <v>3020001</v>
      </c>
      <c r="C10" s="2" t="s">
        <v>20</v>
      </c>
      <c r="D10" s="3">
        <v>1080000</v>
      </c>
      <c r="E10" s="3">
        <v>0</v>
      </c>
      <c r="F10" s="3">
        <v>1080000</v>
      </c>
      <c r="G10" s="3">
        <v>1082229.31</v>
      </c>
      <c r="H10" s="3">
        <v>7515.27</v>
      </c>
      <c r="I10" s="3">
        <v>0</v>
      </c>
      <c r="J10" s="3">
        <v>1074714.04</v>
      </c>
      <c r="K10" s="3">
        <v>931974.27</v>
      </c>
      <c r="L10" s="3">
        <v>142739.76999999999</v>
      </c>
      <c r="M10" s="3">
        <v>-5285.96</v>
      </c>
    </row>
    <row r="11" spans="1:13" hidden="1" x14ac:dyDescent="0.25">
      <c r="A11" s="2" t="str">
        <f t="shared" si="0"/>
        <v>3</v>
      </c>
      <c r="B11" s="2">
        <v>3090001</v>
      </c>
      <c r="C11" s="2" t="s">
        <v>21</v>
      </c>
      <c r="D11" s="3">
        <v>25000</v>
      </c>
      <c r="E11" s="3">
        <v>0</v>
      </c>
      <c r="F11" s="3">
        <v>25000</v>
      </c>
      <c r="G11" s="3">
        <v>22395.8</v>
      </c>
      <c r="H11" s="3">
        <v>70</v>
      </c>
      <c r="I11" s="3">
        <v>0</v>
      </c>
      <c r="J11" s="3">
        <v>22325.8</v>
      </c>
      <c r="K11" s="3">
        <v>20436</v>
      </c>
      <c r="L11" s="3">
        <v>1889.8</v>
      </c>
      <c r="M11" s="3">
        <v>-2674.2</v>
      </c>
    </row>
    <row r="12" spans="1:13" hidden="1" x14ac:dyDescent="0.25">
      <c r="A12" s="2" t="str">
        <f t="shared" si="0"/>
        <v>3</v>
      </c>
      <c r="B12" s="2">
        <v>3120001</v>
      </c>
      <c r="C12" s="2" t="s">
        <v>22</v>
      </c>
      <c r="D12" s="3">
        <v>25000</v>
      </c>
      <c r="E12" s="3">
        <v>0</v>
      </c>
      <c r="F12" s="3">
        <v>25000</v>
      </c>
      <c r="G12" s="3">
        <v>18489.23</v>
      </c>
      <c r="H12" s="3">
        <v>0</v>
      </c>
      <c r="I12" s="3">
        <v>0</v>
      </c>
      <c r="J12" s="3">
        <v>18489.23</v>
      </c>
      <c r="K12" s="3">
        <v>18335.53</v>
      </c>
      <c r="L12" s="3">
        <v>153.69999999999999</v>
      </c>
      <c r="M12" s="3">
        <v>-6510.77</v>
      </c>
    </row>
    <row r="13" spans="1:13" hidden="1" x14ac:dyDescent="0.25">
      <c r="A13" s="2" t="str">
        <f t="shared" si="0"/>
        <v>3</v>
      </c>
      <c r="B13" s="2">
        <v>3120002</v>
      </c>
      <c r="C13" s="2" t="s">
        <v>23</v>
      </c>
      <c r="D13" s="3">
        <v>176000</v>
      </c>
      <c r="E13" s="3">
        <v>0</v>
      </c>
      <c r="F13" s="3">
        <v>176000</v>
      </c>
      <c r="G13" s="3">
        <v>180206.3</v>
      </c>
      <c r="H13" s="3">
        <v>0</v>
      </c>
      <c r="I13" s="3">
        <v>0</v>
      </c>
      <c r="J13" s="3">
        <v>180206.3</v>
      </c>
      <c r="K13" s="3">
        <v>179553.72</v>
      </c>
      <c r="L13" s="3">
        <v>652.58000000000004</v>
      </c>
      <c r="M13" s="3">
        <v>4206.3</v>
      </c>
    </row>
    <row r="14" spans="1:13" hidden="1" x14ac:dyDescent="0.25">
      <c r="A14" s="2" t="str">
        <f t="shared" si="0"/>
        <v>3</v>
      </c>
      <c r="B14" s="2">
        <v>3130001</v>
      </c>
      <c r="C14" s="2" t="s">
        <v>24</v>
      </c>
      <c r="D14" s="3">
        <v>2000</v>
      </c>
      <c r="E14" s="3">
        <v>0</v>
      </c>
      <c r="F14" s="3">
        <v>2000</v>
      </c>
      <c r="G14" s="3">
        <v>4475</v>
      </c>
      <c r="H14" s="3">
        <v>875</v>
      </c>
      <c r="I14" s="3">
        <v>0</v>
      </c>
      <c r="J14" s="3">
        <v>3600</v>
      </c>
      <c r="K14" s="3">
        <v>3375</v>
      </c>
      <c r="L14" s="3">
        <v>225</v>
      </c>
      <c r="M14" s="3">
        <v>1600</v>
      </c>
    </row>
    <row r="15" spans="1:13" hidden="1" x14ac:dyDescent="0.25">
      <c r="A15" s="2" t="str">
        <f t="shared" si="0"/>
        <v>3</v>
      </c>
      <c r="B15" s="2">
        <v>3130002</v>
      </c>
      <c r="C15" s="2" t="s">
        <v>25</v>
      </c>
      <c r="D15" s="3">
        <v>10000</v>
      </c>
      <c r="E15" s="3">
        <v>0</v>
      </c>
      <c r="F15" s="3">
        <v>10000</v>
      </c>
      <c r="G15" s="3">
        <v>19632</v>
      </c>
      <c r="H15" s="3">
        <v>120</v>
      </c>
      <c r="I15" s="3">
        <v>0</v>
      </c>
      <c r="J15" s="3">
        <v>19512</v>
      </c>
      <c r="K15" s="3">
        <v>19512</v>
      </c>
      <c r="L15" s="3">
        <v>0</v>
      </c>
      <c r="M15" s="3">
        <v>9512</v>
      </c>
    </row>
    <row r="16" spans="1:13" hidden="1" x14ac:dyDescent="0.25">
      <c r="A16" s="2" t="str">
        <f t="shared" si="0"/>
        <v>3</v>
      </c>
      <c r="B16" s="2">
        <v>3130003</v>
      </c>
      <c r="C16" s="2" t="s">
        <v>26</v>
      </c>
      <c r="D16" s="3">
        <v>8000</v>
      </c>
      <c r="E16" s="3">
        <v>0</v>
      </c>
      <c r="F16" s="3">
        <v>8000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-8000</v>
      </c>
    </row>
    <row r="17" spans="1:13" hidden="1" x14ac:dyDescent="0.25">
      <c r="A17" s="2" t="str">
        <f t="shared" si="0"/>
        <v>3</v>
      </c>
      <c r="B17" s="2">
        <v>3130004</v>
      </c>
      <c r="C17" s="2" t="s">
        <v>27</v>
      </c>
      <c r="D17" s="3">
        <v>0</v>
      </c>
      <c r="E17" s="3">
        <v>0</v>
      </c>
      <c r="F17" s="3">
        <v>0</v>
      </c>
      <c r="G17" s="3">
        <v>73245</v>
      </c>
      <c r="H17" s="3">
        <v>0</v>
      </c>
      <c r="I17" s="3">
        <v>0</v>
      </c>
      <c r="J17" s="3">
        <v>73245</v>
      </c>
      <c r="K17" s="3">
        <v>73245</v>
      </c>
      <c r="L17" s="3">
        <v>0</v>
      </c>
      <c r="M17" s="3">
        <v>73245</v>
      </c>
    </row>
    <row r="18" spans="1:13" hidden="1" x14ac:dyDescent="0.25">
      <c r="A18" s="2" t="str">
        <f t="shared" si="0"/>
        <v>3</v>
      </c>
      <c r="B18" s="2">
        <v>3190001</v>
      </c>
      <c r="C18" s="2" t="s">
        <v>28</v>
      </c>
      <c r="D18" s="3">
        <v>2000</v>
      </c>
      <c r="E18" s="3">
        <v>0</v>
      </c>
      <c r="F18" s="3">
        <v>2000</v>
      </c>
      <c r="G18" s="3">
        <v>1570.58</v>
      </c>
      <c r="H18" s="3">
        <v>17.5</v>
      </c>
      <c r="I18" s="3">
        <v>0</v>
      </c>
      <c r="J18" s="3">
        <v>1553.08</v>
      </c>
      <c r="K18" s="3">
        <v>1553.08</v>
      </c>
      <c r="L18" s="3">
        <v>0</v>
      </c>
      <c r="M18" s="3">
        <v>-446.92</v>
      </c>
    </row>
    <row r="19" spans="1:13" hidden="1" x14ac:dyDescent="0.25">
      <c r="A19" s="2" t="str">
        <f t="shared" si="0"/>
        <v>3</v>
      </c>
      <c r="B19" s="2">
        <v>3190002</v>
      </c>
      <c r="C19" s="2" t="s">
        <v>29</v>
      </c>
      <c r="D19" s="3">
        <v>30000</v>
      </c>
      <c r="E19" s="3">
        <v>0</v>
      </c>
      <c r="F19" s="3">
        <v>30000</v>
      </c>
      <c r="G19" s="3">
        <v>31066</v>
      </c>
      <c r="H19" s="3">
        <v>0</v>
      </c>
      <c r="I19" s="3">
        <v>0</v>
      </c>
      <c r="J19" s="3">
        <v>31066</v>
      </c>
      <c r="K19" s="3">
        <v>28166</v>
      </c>
      <c r="L19" s="3">
        <v>2900</v>
      </c>
      <c r="M19" s="3">
        <v>1066</v>
      </c>
    </row>
    <row r="20" spans="1:13" hidden="1" x14ac:dyDescent="0.25">
      <c r="A20" s="2" t="str">
        <f t="shared" si="0"/>
        <v>3</v>
      </c>
      <c r="B20" s="2">
        <v>3190003</v>
      </c>
      <c r="C20" s="2" t="s">
        <v>30</v>
      </c>
      <c r="D20" s="3">
        <v>1000</v>
      </c>
      <c r="E20" s="3">
        <v>0</v>
      </c>
      <c r="F20" s="3">
        <v>1000</v>
      </c>
      <c r="G20" s="3">
        <v>1680</v>
      </c>
      <c r="H20" s="3">
        <v>0</v>
      </c>
      <c r="I20" s="3">
        <v>0</v>
      </c>
      <c r="J20" s="3">
        <v>1680</v>
      </c>
      <c r="K20" s="3">
        <v>1680</v>
      </c>
      <c r="L20" s="3">
        <v>0</v>
      </c>
      <c r="M20" s="3">
        <v>680</v>
      </c>
    </row>
    <row r="21" spans="1:13" hidden="1" x14ac:dyDescent="0.25">
      <c r="A21" s="2" t="str">
        <f t="shared" si="0"/>
        <v>3</v>
      </c>
      <c r="B21" s="2">
        <v>3190004</v>
      </c>
      <c r="C21" s="2" t="s">
        <v>31</v>
      </c>
      <c r="D21" s="3">
        <v>46000</v>
      </c>
      <c r="E21" s="3">
        <v>0</v>
      </c>
      <c r="F21" s="3">
        <v>46000</v>
      </c>
      <c r="G21" s="3">
        <v>46754.07</v>
      </c>
      <c r="H21" s="3">
        <v>24</v>
      </c>
      <c r="I21" s="3">
        <v>0</v>
      </c>
      <c r="J21" s="3">
        <v>46730.07</v>
      </c>
      <c r="K21" s="3">
        <v>42444.07</v>
      </c>
      <c r="L21" s="3">
        <v>4286</v>
      </c>
      <c r="M21" s="3">
        <v>730.07</v>
      </c>
    </row>
    <row r="22" spans="1:13" hidden="1" x14ac:dyDescent="0.25">
      <c r="A22" s="2" t="str">
        <f t="shared" si="0"/>
        <v>3</v>
      </c>
      <c r="B22" s="2">
        <v>3210001</v>
      </c>
      <c r="C22" s="2" t="s">
        <v>32</v>
      </c>
      <c r="D22" s="3">
        <v>35000</v>
      </c>
      <c r="E22" s="3">
        <v>0</v>
      </c>
      <c r="F22" s="3">
        <v>35000</v>
      </c>
      <c r="G22" s="3">
        <v>50358.93</v>
      </c>
      <c r="H22" s="3">
        <v>300</v>
      </c>
      <c r="I22" s="3">
        <v>0</v>
      </c>
      <c r="J22" s="3">
        <v>50058.93</v>
      </c>
      <c r="K22" s="3">
        <v>45980.93</v>
      </c>
      <c r="L22" s="3">
        <v>4078</v>
      </c>
      <c r="M22" s="3">
        <v>15058.93</v>
      </c>
    </row>
    <row r="23" spans="1:13" hidden="1" x14ac:dyDescent="0.25">
      <c r="A23" s="2" t="str">
        <f t="shared" si="0"/>
        <v>3</v>
      </c>
      <c r="B23" s="2">
        <v>3220001</v>
      </c>
      <c r="C23" s="2" t="s">
        <v>33</v>
      </c>
      <c r="D23" s="3">
        <v>500</v>
      </c>
      <c r="E23" s="3">
        <v>0</v>
      </c>
      <c r="F23" s="3">
        <v>500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-500</v>
      </c>
    </row>
    <row r="24" spans="1:13" hidden="1" x14ac:dyDescent="0.25">
      <c r="A24" s="2" t="str">
        <f t="shared" si="0"/>
        <v>3</v>
      </c>
      <c r="B24" s="2">
        <v>3250001</v>
      </c>
      <c r="C24" s="2" t="s">
        <v>34</v>
      </c>
      <c r="D24" s="3">
        <v>8000</v>
      </c>
      <c r="E24" s="3">
        <v>0</v>
      </c>
      <c r="F24" s="3">
        <v>8000</v>
      </c>
      <c r="G24" s="3">
        <v>15260.02</v>
      </c>
      <c r="H24" s="3">
        <v>0</v>
      </c>
      <c r="I24" s="3">
        <v>0</v>
      </c>
      <c r="J24" s="3">
        <v>15260.02</v>
      </c>
      <c r="K24" s="3">
        <v>10725.27</v>
      </c>
      <c r="L24" s="3">
        <v>4534.75</v>
      </c>
      <c r="M24" s="3">
        <v>7260.02</v>
      </c>
    </row>
    <row r="25" spans="1:13" hidden="1" x14ac:dyDescent="0.25">
      <c r="A25" s="2" t="str">
        <f t="shared" si="0"/>
        <v>3</v>
      </c>
      <c r="B25" s="2">
        <v>3260001</v>
      </c>
      <c r="C25" s="2" t="s">
        <v>35</v>
      </c>
      <c r="D25" s="3">
        <v>2500</v>
      </c>
      <c r="E25" s="3">
        <v>0</v>
      </c>
      <c r="F25" s="3">
        <v>2500</v>
      </c>
      <c r="G25" s="3">
        <v>3186.2</v>
      </c>
      <c r="H25" s="3">
        <v>0</v>
      </c>
      <c r="I25" s="3">
        <v>0</v>
      </c>
      <c r="J25" s="3">
        <v>3186.2</v>
      </c>
      <c r="K25" s="3">
        <v>3186.2</v>
      </c>
      <c r="L25" s="3">
        <v>0</v>
      </c>
      <c r="M25" s="3">
        <v>686.2</v>
      </c>
    </row>
    <row r="26" spans="1:13" hidden="1" x14ac:dyDescent="0.25">
      <c r="A26" s="2" t="str">
        <f t="shared" si="0"/>
        <v>3</v>
      </c>
      <c r="B26" s="2">
        <v>3290001</v>
      </c>
      <c r="C26" s="2" t="s">
        <v>36</v>
      </c>
      <c r="D26" s="3">
        <v>500</v>
      </c>
      <c r="E26" s="3">
        <v>0</v>
      </c>
      <c r="F26" s="3">
        <v>500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-500</v>
      </c>
    </row>
    <row r="27" spans="1:13" hidden="1" x14ac:dyDescent="0.25">
      <c r="A27" s="2" t="str">
        <f t="shared" si="0"/>
        <v>3</v>
      </c>
      <c r="B27" s="2">
        <v>3290002</v>
      </c>
      <c r="C27" s="2" t="s">
        <v>37</v>
      </c>
      <c r="D27" s="3">
        <v>100</v>
      </c>
      <c r="E27" s="3">
        <v>0</v>
      </c>
      <c r="F27" s="3">
        <v>100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-100</v>
      </c>
    </row>
    <row r="28" spans="1:13" hidden="1" x14ac:dyDescent="0.25">
      <c r="A28" s="2" t="str">
        <f t="shared" si="0"/>
        <v>3</v>
      </c>
      <c r="B28" s="2">
        <v>3290003</v>
      </c>
      <c r="C28" s="2" t="s">
        <v>38</v>
      </c>
      <c r="D28" s="3">
        <v>22500</v>
      </c>
      <c r="E28" s="3">
        <v>0</v>
      </c>
      <c r="F28" s="3">
        <v>22500</v>
      </c>
      <c r="G28" s="3">
        <v>31785</v>
      </c>
      <c r="H28" s="3">
        <v>0</v>
      </c>
      <c r="I28" s="3">
        <v>0</v>
      </c>
      <c r="J28" s="3">
        <v>31785</v>
      </c>
      <c r="K28" s="3">
        <v>26700</v>
      </c>
      <c r="L28" s="3">
        <v>5085</v>
      </c>
      <c r="M28" s="3">
        <v>9285</v>
      </c>
    </row>
    <row r="29" spans="1:13" hidden="1" x14ac:dyDescent="0.25">
      <c r="A29" s="2" t="str">
        <f t="shared" si="0"/>
        <v>3</v>
      </c>
      <c r="B29" s="2">
        <v>3300001</v>
      </c>
      <c r="C29" s="2" t="s">
        <v>39</v>
      </c>
      <c r="D29" s="3">
        <v>7500</v>
      </c>
      <c r="E29" s="3">
        <v>0</v>
      </c>
      <c r="F29" s="3">
        <v>7500</v>
      </c>
      <c r="G29" s="3">
        <v>12817.46</v>
      </c>
      <c r="H29" s="3">
        <v>18.62</v>
      </c>
      <c r="I29" s="3">
        <v>0</v>
      </c>
      <c r="J29" s="3">
        <v>12798.84</v>
      </c>
      <c r="K29" s="3">
        <v>11194.84</v>
      </c>
      <c r="L29" s="3">
        <v>1604</v>
      </c>
      <c r="M29" s="3">
        <v>5298.84</v>
      </c>
    </row>
    <row r="30" spans="1:13" hidden="1" x14ac:dyDescent="0.25">
      <c r="A30" s="2" t="str">
        <f t="shared" si="0"/>
        <v>3</v>
      </c>
      <c r="B30" s="2">
        <v>3310001</v>
      </c>
      <c r="C30" s="2" t="s">
        <v>40</v>
      </c>
      <c r="D30" s="3">
        <v>65000</v>
      </c>
      <c r="E30" s="3">
        <v>0</v>
      </c>
      <c r="F30" s="3">
        <v>65000</v>
      </c>
      <c r="G30" s="3">
        <v>63912.5</v>
      </c>
      <c r="H30" s="3">
        <v>325</v>
      </c>
      <c r="I30" s="3">
        <v>0</v>
      </c>
      <c r="J30" s="3">
        <v>63587.5</v>
      </c>
      <c r="K30" s="3">
        <v>59187.5</v>
      </c>
      <c r="L30" s="3">
        <v>4400</v>
      </c>
      <c r="M30" s="3">
        <v>-1412.5</v>
      </c>
    </row>
    <row r="31" spans="1:13" hidden="1" x14ac:dyDescent="0.25">
      <c r="A31" s="2" t="str">
        <f t="shared" si="0"/>
        <v>3</v>
      </c>
      <c r="B31" s="2">
        <v>3320001</v>
      </c>
      <c r="C31" s="2" t="s">
        <v>41</v>
      </c>
      <c r="D31" s="3">
        <v>170000</v>
      </c>
      <c r="E31" s="3">
        <v>0</v>
      </c>
      <c r="F31" s="3">
        <v>170000</v>
      </c>
      <c r="G31" s="3">
        <v>136611.51</v>
      </c>
      <c r="H31" s="3">
        <v>0</v>
      </c>
      <c r="I31" s="3">
        <v>0</v>
      </c>
      <c r="J31" s="3">
        <v>136611.51</v>
      </c>
      <c r="K31" s="3">
        <v>136611.51</v>
      </c>
      <c r="L31" s="3">
        <v>0</v>
      </c>
      <c r="M31" s="3">
        <v>-33388.49</v>
      </c>
    </row>
    <row r="32" spans="1:13" hidden="1" x14ac:dyDescent="0.25">
      <c r="A32" s="2" t="str">
        <f t="shared" si="0"/>
        <v>3</v>
      </c>
      <c r="B32" s="2">
        <v>3320002</v>
      </c>
      <c r="C32" s="2" t="s">
        <v>42</v>
      </c>
      <c r="D32" s="3">
        <v>52000</v>
      </c>
      <c r="E32" s="3">
        <v>0</v>
      </c>
      <c r="F32" s="3">
        <v>52000</v>
      </c>
      <c r="G32" s="3">
        <v>49818.71</v>
      </c>
      <c r="H32" s="3">
        <v>0</v>
      </c>
      <c r="I32" s="3">
        <v>0</v>
      </c>
      <c r="J32" s="3">
        <v>49818.71</v>
      </c>
      <c r="K32" s="3">
        <v>49818.71</v>
      </c>
      <c r="L32" s="3">
        <v>0</v>
      </c>
      <c r="M32" s="3">
        <v>-2181.29</v>
      </c>
    </row>
    <row r="33" spans="1:13" hidden="1" x14ac:dyDescent="0.25">
      <c r="A33" s="2" t="str">
        <f t="shared" si="0"/>
        <v>3</v>
      </c>
      <c r="B33" s="2">
        <v>3330001</v>
      </c>
      <c r="C33" s="2" t="s">
        <v>43</v>
      </c>
      <c r="D33" s="3">
        <v>7000</v>
      </c>
      <c r="E33" s="3">
        <v>0</v>
      </c>
      <c r="F33" s="3">
        <v>7000</v>
      </c>
      <c r="G33" s="3">
        <v>6623.72</v>
      </c>
      <c r="H33" s="3">
        <v>0</v>
      </c>
      <c r="I33" s="3">
        <v>0</v>
      </c>
      <c r="J33" s="3">
        <v>6623.72</v>
      </c>
      <c r="K33" s="3">
        <v>6623.72</v>
      </c>
      <c r="L33" s="3">
        <v>0</v>
      </c>
      <c r="M33" s="3">
        <v>-376.28</v>
      </c>
    </row>
    <row r="34" spans="1:13" hidden="1" x14ac:dyDescent="0.25">
      <c r="A34" s="2" t="str">
        <f t="shared" si="0"/>
        <v>3</v>
      </c>
      <c r="B34" s="2">
        <v>3330002</v>
      </c>
      <c r="C34" s="2" t="s">
        <v>44</v>
      </c>
      <c r="D34" s="3">
        <v>8500</v>
      </c>
      <c r="E34" s="3">
        <v>0</v>
      </c>
      <c r="F34" s="3">
        <v>8500</v>
      </c>
      <c r="G34" s="3">
        <v>10406.59</v>
      </c>
      <c r="H34" s="3">
        <v>2000</v>
      </c>
      <c r="I34" s="3">
        <v>0</v>
      </c>
      <c r="J34" s="3">
        <v>8406.59</v>
      </c>
      <c r="K34" s="3">
        <v>6500</v>
      </c>
      <c r="L34" s="3">
        <v>1906.59</v>
      </c>
      <c r="M34" s="3">
        <v>-93.41</v>
      </c>
    </row>
    <row r="35" spans="1:13" hidden="1" x14ac:dyDescent="0.25">
      <c r="A35" s="2" t="str">
        <f t="shared" si="0"/>
        <v>3</v>
      </c>
      <c r="B35" s="2">
        <v>3330003</v>
      </c>
      <c r="C35" s="2" t="s">
        <v>45</v>
      </c>
      <c r="D35" s="3">
        <v>12000</v>
      </c>
      <c r="E35" s="3">
        <v>0</v>
      </c>
      <c r="F35" s="3">
        <v>12000</v>
      </c>
      <c r="G35" s="3">
        <v>10509.94</v>
      </c>
      <c r="H35" s="3">
        <v>0</v>
      </c>
      <c r="I35" s="3">
        <v>0</v>
      </c>
      <c r="J35" s="3">
        <v>10509.94</v>
      </c>
      <c r="K35" s="3">
        <v>10509.94</v>
      </c>
      <c r="L35" s="3">
        <v>0</v>
      </c>
      <c r="M35" s="3">
        <v>-1490.06</v>
      </c>
    </row>
    <row r="36" spans="1:13" hidden="1" x14ac:dyDescent="0.25">
      <c r="A36" s="2" t="str">
        <f t="shared" si="0"/>
        <v>3</v>
      </c>
      <c r="B36" s="2">
        <v>3340001</v>
      </c>
      <c r="C36" s="2" t="s">
        <v>46</v>
      </c>
      <c r="D36" s="3">
        <v>100</v>
      </c>
      <c r="E36" s="3">
        <v>0</v>
      </c>
      <c r="F36" s="3">
        <v>100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-100</v>
      </c>
    </row>
    <row r="37" spans="1:13" hidden="1" x14ac:dyDescent="0.25">
      <c r="A37" s="2" t="str">
        <f t="shared" si="0"/>
        <v>3</v>
      </c>
      <c r="B37" s="2">
        <v>3350001</v>
      </c>
      <c r="C37" s="2" t="s">
        <v>47</v>
      </c>
      <c r="D37" s="3">
        <v>6000</v>
      </c>
      <c r="E37" s="3">
        <v>0</v>
      </c>
      <c r="F37" s="3">
        <v>6000</v>
      </c>
      <c r="G37" s="3">
        <v>4678.5</v>
      </c>
      <c r="H37" s="3">
        <v>259.8</v>
      </c>
      <c r="I37" s="3">
        <v>0</v>
      </c>
      <c r="J37" s="3">
        <v>4418.7</v>
      </c>
      <c r="K37" s="3">
        <v>3416.1</v>
      </c>
      <c r="L37" s="3">
        <v>1002.6</v>
      </c>
      <c r="M37" s="3">
        <v>-1581.3</v>
      </c>
    </row>
    <row r="38" spans="1:13" hidden="1" x14ac:dyDescent="0.25">
      <c r="A38" s="2" t="str">
        <f t="shared" si="0"/>
        <v>3</v>
      </c>
      <c r="B38" s="2">
        <v>3350002</v>
      </c>
      <c r="C38" s="2" t="s">
        <v>48</v>
      </c>
      <c r="D38" s="3">
        <v>0</v>
      </c>
      <c r="E38" s="3">
        <v>0</v>
      </c>
      <c r="F38" s="3">
        <v>0</v>
      </c>
      <c r="G38" s="3">
        <v>90</v>
      </c>
      <c r="H38" s="3">
        <v>0</v>
      </c>
      <c r="I38" s="3">
        <v>0</v>
      </c>
      <c r="J38" s="3">
        <v>90</v>
      </c>
      <c r="K38" s="3">
        <v>90</v>
      </c>
      <c r="L38" s="3">
        <v>0</v>
      </c>
      <c r="M38" s="3">
        <v>90</v>
      </c>
    </row>
    <row r="39" spans="1:13" hidden="1" x14ac:dyDescent="0.25">
      <c r="A39" s="2" t="str">
        <f t="shared" si="0"/>
        <v>3</v>
      </c>
      <c r="B39" s="2">
        <v>3380001</v>
      </c>
      <c r="C39" s="2" t="s">
        <v>49</v>
      </c>
      <c r="D39" s="3">
        <v>60000</v>
      </c>
      <c r="E39" s="3">
        <v>0</v>
      </c>
      <c r="F39" s="3">
        <v>60000</v>
      </c>
      <c r="G39" s="3">
        <v>42567.49</v>
      </c>
      <c r="H39" s="3">
        <v>0</v>
      </c>
      <c r="I39" s="3">
        <v>0</v>
      </c>
      <c r="J39" s="3">
        <v>42567.49</v>
      </c>
      <c r="K39" s="3">
        <v>42567.49</v>
      </c>
      <c r="L39" s="3">
        <v>0</v>
      </c>
      <c r="M39" s="3">
        <v>-17432.509999999998</v>
      </c>
    </row>
    <row r="40" spans="1:13" hidden="1" x14ac:dyDescent="0.25">
      <c r="A40" s="2" t="str">
        <f t="shared" si="0"/>
        <v>3</v>
      </c>
      <c r="B40" s="2">
        <v>3390001</v>
      </c>
      <c r="C40" s="2" t="s">
        <v>50</v>
      </c>
      <c r="D40" s="3">
        <v>600</v>
      </c>
      <c r="E40" s="3">
        <v>0</v>
      </c>
      <c r="F40" s="3">
        <v>600</v>
      </c>
      <c r="G40" s="3">
        <v>200</v>
      </c>
      <c r="H40" s="3">
        <v>100</v>
      </c>
      <c r="I40" s="3">
        <v>0</v>
      </c>
      <c r="J40" s="3">
        <v>100</v>
      </c>
      <c r="K40" s="3">
        <v>100</v>
      </c>
      <c r="L40" s="3">
        <v>0</v>
      </c>
      <c r="M40" s="3">
        <v>-500</v>
      </c>
    </row>
    <row r="41" spans="1:13" hidden="1" x14ac:dyDescent="0.25">
      <c r="A41" s="2" t="str">
        <f t="shared" si="0"/>
        <v>3</v>
      </c>
      <c r="B41" s="2">
        <v>3390002</v>
      </c>
      <c r="C41" s="2" t="s">
        <v>51</v>
      </c>
      <c r="D41" s="3">
        <v>500</v>
      </c>
      <c r="E41" s="3">
        <v>0</v>
      </c>
      <c r="F41" s="3">
        <v>500</v>
      </c>
      <c r="G41" s="3">
        <v>680</v>
      </c>
      <c r="H41" s="3">
        <v>212</v>
      </c>
      <c r="I41" s="3">
        <v>0</v>
      </c>
      <c r="J41" s="3">
        <v>468</v>
      </c>
      <c r="K41" s="3">
        <v>468</v>
      </c>
      <c r="L41" s="3">
        <v>0</v>
      </c>
      <c r="M41" s="3">
        <v>-32</v>
      </c>
    </row>
    <row r="42" spans="1:13" hidden="1" x14ac:dyDescent="0.25">
      <c r="A42" s="2" t="str">
        <f t="shared" si="0"/>
        <v>3</v>
      </c>
      <c r="B42" s="2">
        <v>3390004</v>
      </c>
      <c r="C42" s="2" t="s">
        <v>52</v>
      </c>
      <c r="D42" s="3">
        <v>500</v>
      </c>
      <c r="E42" s="3">
        <v>0</v>
      </c>
      <c r="F42" s="3">
        <v>500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-500</v>
      </c>
    </row>
    <row r="43" spans="1:13" hidden="1" x14ac:dyDescent="0.25">
      <c r="A43" s="2" t="str">
        <f t="shared" si="0"/>
        <v>3</v>
      </c>
      <c r="B43" s="2">
        <v>3390005</v>
      </c>
      <c r="C43" s="2" t="s">
        <v>53</v>
      </c>
      <c r="D43" s="3">
        <v>100</v>
      </c>
      <c r="E43" s="3">
        <v>0</v>
      </c>
      <c r="F43" s="3">
        <v>100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-100</v>
      </c>
    </row>
    <row r="44" spans="1:13" hidden="1" x14ac:dyDescent="0.25">
      <c r="A44" s="2" t="str">
        <f t="shared" si="0"/>
        <v>3</v>
      </c>
      <c r="B44" s="2">
        <v>3390006</v>
      </c>
      <c r="C44" s="2" t="s">
        <v>54</v>
      </c>
      <c r="D44" s="3">
        <v>55300</v>
      </c>
      <c r="E44" s="3">
        <v>0</v>
      </c>
      <c r="F44" s="3">
        <v>55300</v>
      </c>
      <c r="G44" s="3">
        <v>53052.2</v>
      </c>
      <c r="H44" s="3">
        <v>0</v>
      </c>
      <c r="I44" s="3">
        <v>0</v>
      </c>
      <c r="J44" s="3">
        <v>53052.2</v>
      </c>
      <c r="K44" s="3">
        <v>51772.28</v>
      </c>
      <c r="L44" s="3">
        <v>1279.92</v>
      </c>
      <c r="M44" s="3">
        <v>-2247.8000000000002</v>
      </c>
    </row>
    <row r="45" spans="1:13" hidden="1" x14ac:dyDescent="0.25">
      <c r="A45" s="2" t="str">
        <f t="shared" si="0"/>
        <v>3</v>
      </c>
      <c r="B45" s="2">
        <v>3390007</v>
      </c>
      <c r="C45" s="2" t="s">
        <v>55</v>
      </c>
      <c r="D45" s="3">
        <v>100</v>
      </c>
      <c r="E45" s="3">
        <v>0</v>
      </c>
      <c r="F45" s="3">
        <v>100</v>
      </c>
      <c r="G45" s="3">
        <v>890</v>
      </c>
      <c r="H45" s="3">
        <v>0</v>
      </c>
      <c r="I45" s="3">
        <v>0</v>
      </c>
      <c r="J45" s="3">
        <v>890</v>
      </c>
      <c r="K45" s="3">
        <v>890</v>
      </c>
      <c r="L45" s="3">
        <v>0</v>
      </c>
      <c r="M45" s="3">
        <v>790</v>
      </c>
    </row>
    <row r="46" spans="1:13" hidden="1" x14ac:dyDescent="0.25">
      <c r="A46" s="2" t="str">
        <f t="shared" si="0"/>
        <v>3</v>
      </c>
      <c r="B46" s="2">
        <v>3390008</v>
      </c>
      <c r="C46" s="2" t="s">
        <v>56</v>
      </c>
      <c r="D46" s="3">
        <v>9000</v>
      </c>
      <c r="E46" s="3">
        <v>0</v>
      </c>
      <c r="F46" s="3">
        <v>9000</v>
      </c>
      <c r="G46" s="3">
        <v>15269.6</v>
      </c>
      <c r="H46" s="3">
        <v>89</v>
      </c>
      <c r="I46" s="3">
        <v>0</v>
      </c>
      <c r="J46" s="3">
        <v>15180.6</v>
      </c>
      <c r="K46" s="3">
        <v>14202.6</v>
      </c>
      <c r="L46" s="3">
        <v>978</v>
      </c>
      <c r="M46" s="3">
        <v>6180.6</v>
      </c>
    </row>
    <row r="47" spans="1:13" hidden="1" x14ac:dyDescent="0.25">
      <c r="A47" s="2" t="str">
        <f t="shared" si="0"/>
        <v>3</v>
      </c>
      <c r="B47" s="2">
        <v>3390009</v>
      </c>
      <c r="C47" s="2" t="s">
        <v>57</v>
      </c>
      <c r="D47" s="3">
        <v>45000</v>
      </c>
      <c r="E47" s="3">
        <v>0</v>
      </c>
      <c r="F47" s="3">
        <v>45000</v>
      </c>
      <c r="G47" s="3">
        <v>22564.5</v>
      </c>
      <c r="H47" s="3">
        <v>225</v>
      </c>
      <c r="I47" s="3">
        <v>0</v>
      </c>
      <c r="J47" s="3">
        <v>22339.5</v>
      </c>
      <c r="K47" s="3">
        <v>22339.5</v>
      </c>
      <c r="L47" s="3">
        <v>0</v>
      </c>
      <c r="M47" s="3">
        <v>-22660.5</v>
      </c>
    </row>
    <row r="48" spans="1:13" hidden="1" x14ac:dyDescent="0.25">
      <c r="A48" s="2" t="str">
        <f t="shared" si="0"/>
        <v>3</v>
      </c>
      <c r="B48" s="2">
        <v>3390010</v>
      </c>
      <c r="C48" s="2" t="s">
        <v>58</v>
      </c>
      <c r="D48" s="3">
        <v>250</v>
      </c>
      <c r="E48" s="3">
        <v>0</v>
      </c>
      <c r="F48" s="3">
        <v>250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-250</v>
      </c>
    </row>
    <row r="49" spans="1:13" hidden="1" x14ac:dyDescent="0.25">
      <c r="A49" s="2" t="str">
        <f t="shared" si="0"/>
        <v>3</v>
      </c>
      <c r="B49" s="2">
        <v>3390011</v>
      </c>
      <c r="C49" s="2" t="s">
        <v>59</v>
      </c>
      <c r="D49" s="3">
        <v>750</v>
      </c>
      <c r="E49" s="3">
        <v>0</v>
      </c>
      <c r="F49" s="3">
        <v>750</v>
      </c>
      <c r="G49" s="3">
        <v>1074</v>
      </c>
      <c r="H49" s="3">
        <v>716</v>
      </c>
      <c r="I49" s="3">
        <v>0</v>
      </c>
      <c r="J49" s="3">
        <v>358</v>
      </c>
      <c r="K49" s="3">
        <v>358</v>
      </c>
      <c r="L49" s="3">
        <v>0</v>
      </c>
      <c r="M49" s="3">
        <v>-392</v>
      </c>
    </row>
    <row r="50" spans="1:13" hidden="1" x14ac:dyDescent="0.25">
      <c r="A50" s="2" t="str">
        <f t="shared" si="0"/>
        <v>3</v>
      </c>
      <c r="B50" s="2">
        <v>3390012</v>
      </c>
      <c r="C50" s="2" t="s">
        <v>60</v>
      </c>
      <c r="D50" s="3">
        <v>2000</v>
      </c>
      <c r="E50" s="3">
        <v>0</v>
      </c>
      <c r="F50" s="3">
        <v>2000</v>
      </c>
      <c r="G50" s="3">
        <v>2250</v>
      </c>
      <c r="H50" s="3">
        <v>0</v>
      </c>
      <c r="I50" s="3">
        <v>0</v>
      </c>
      <c r="J50" s="3">
        <v>2250</v>
      </c>
      <c r="K50" s="3">
        <v>2250</v>
      </c>
      <c r="L50" s="3">
        <v>0</v>
      </c>
      <c r="M50" s="3">
        <v>250</v>
      </c>
    </row>
    <row r="51" spans="1:13" hidden="1" x14ac:dyDescent="0.25">
      <c r="A51" s="2" t="str">
        <f t="shared" si="0"/>
        <v>3</v>
      </c>
      <c r="B51" s="2">
        <v>3390013</v>
      </c>
      <c r="C51" s="2" t="s">
        <v>61</v>
      </c>
      <c r="D51" s="3">
        <v>500</v>
      </c>
      <c r="E51" s="3">
        <v>0</v>
      </c>
      <c r="F51" s="3">
        <v>500</v>
      </c>
      <c r="G51" s="3">
        <v>0</v>
      </c>
      <c r="H51" s="3">
        <v>54</v>
      </c>
      <c r="I51" s="3">
        <v>0</v>
      </c>
      <c r="J51" s="3">
        <v>-54</v>
      </c>
      <c r="K51" s="3">
        <v>-54</v>
      </c>
      <c r="L51" s="3">
        <v>0</v>
      </c>
      <c r="M51" s="3">
        <v>-554</v>
      </c>
    </row>
    <row r="52" spans="1:13" hidden="1" x14ac:dyDescent="0.25">
      <c r="A52" s="2" t="str">
        <f t="shared" si="0"/>
        <v>3</v>
      </c>
      <c r="B52" s="2">
        <v>3390014</v>
      </c>
      <c r="C52" s="2" t="s">
        <v>62</v>
      </c>
      <c r="D52" s="3">
        <v>100</v>
      </c>
      <c r="E52" s="3">
        <v>0</v>
      </c>
      <c r="F52" s="3">
        <v>100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-100</v>
      </c>
    </row>
    <row r="53" spans="1:13" hidden="1" x14ac:dyDescent="0.25">
      <c r="A53" s="2" t="str">
        <f t="shared" si="0"/>
        <v>3</v>
      </c>
      <c r="B53" s="2">
        <v>3410001</v>
      </c>
      <c r="C53" s="2" t="s">
        <v>63</v>
      </c>
      <c r="D53" s="3">
        <v>1000</v>
      </c>
      <c r="E53" s="3">
        <v>0</v>
      </c>
      <c r="F53" s="3">
        <v>1000</v>
      </c>
      <c r="G53" s="3">
        <v>1635</v>
      </c>
      <c r="H53" s="3">
        <v>0</v>
      </c>
      <c r="I53" s="3">
        <v>0</v>
      </c>
      <c r="J53" s="3">
        <v>1635</v>
      </c>
      <c r="K53" s="3">
        <v>1635</v>
      </c>
      <c r="L53" s="3">
        <v>0</v>
      </c>
      <c r="M53" s="3">
        <v>635</v>
      </c>
    </row>
    <row r="54" spans="1:13" hidden="1" x14ac:dyDescent="0.25">
      <c r="A54" s="2" t="str">
        <f t="shared" si="0"/>
        <v>3</v>
      </c>
      <c r="B54" s="2">
        <v>3420001</v>
      </c>
      <c r="C54" s="2" t="s">
        <v>64</v>
      </c>
      <c r="D54" s="3">
        <v>1500</v>
      </c>
      <c r="E54" s="3">
        <v>0</v>
      </c>
      <c r="F54" s="3">
        <v>1500</v>
      </c>
      <c r="G54" s="3">
        <v>672</v>
      </c>
      <c r="H54" s="3">
        <v>0</v>
      </c>
      <c r="I54" s="3">
        <v>0</v>
      </c>
      <c r="J54" s="3">
        <v>672</v>
      </c>
      <c r="K54" s="3">
        <v>672</v>
      </c>
      <c r="L54" s="3">
        <v>0</v>
      </c>
      <c r="M54" s="3">
        <v>-828</v>
      </c>
    </row>
    <row r="55" spans="1:13" hidden="1" x14ac:dyDescent="0.25">
      <c r="A55" s="2" t="str">
        <f t="shared" si="0"/>
        <v>3</v>
      </c>
      <c r="B55" s="2">
        <v>3420002</v>
      </c>
      <c r="C55" s="2" t="s">
        <v>65</v>
      </c>
      <c r="D55" s="3">
        <v>374</v>
      </c>
      <c r="E55" s="3">
        <v>0</v>
      </c>
      <c r="F55" s="3">
        <v>374</v>
      </c>
      <c r="G55" s="3">
        <v>559.5</v>
      </c>
      <c r="H55" s="3">
        <v>0</v>
      </c>
      <c r="I55" s="3">
        <v>0</v>
      </c>
      <c r="J55" s="3">
        <v>559.5</v>
      </c>
      <c r="K55" s="3">
        <v>548.79999999999995</v>
      </c>
      <c r="L55" s="3">
        <v>10.7</v>
      </c>
      <c r="M55" s="3">
        <v>185.5</v>
      </c>
    </row>
    <row r="56" spans="1:13" hidden="1" x14ac:dyDescent="0.25">
      <c r="A56" s="2" t="str">
        <f t="shared" si="0"/>
        <v>3</v>
      </c>
      <c r="B56" s="2">
        <v>3420003</v>
      </c>
      <c r="C56" s="2" t="s">
        <v>66</v>
      </c>
      <c r="D56" s="3">
        <v>1400</v>
      </c>
      <c r="E56" s="3">
        <v>0</v>
      </c>
      <c r="F56" s="3">
        <v>1400</v>
      </c>
      <c r="G56" s="3">
        <v>1795</v>
      </c>
      <c r="H56" s="3">
        <v>0</v>
      </c>
      <c r="I56" s="3">
        <v>0</v>
      </c>
      <c r="J56" s="3">
        <v>1795</v>
      </c>
      <c r="K56" s="3">
        <v>1756</v>
      </c>
      <c r="L56" s="3">
        <v>39</v>
      </c>
      <c r="M56" s="3">
        <v>395</v>
      </c>
    </row>
    <row r="57" spans="1:13" hidden="1" x14ac:dyDescent="0.25">
      <c r="A57" s="2" t="str">
        <f t="shared" si="0"/>
        <v>3</v>
      </c>
      <c r="B57" s="2">
        <v>3420004</v>
      </c>
      <c r="C57" s="2" t="s">
        <v>67</v>
      </c>
      <c r="D57" s="3">
        <v>18000</v>
      </c>
      <c r="E57" s="3">
        <v>0</v>
      </c>
      <c r="F57" s="3">
        <v>18000</v>
      </c>
      <c r="G57" s="3">
        <v>19546.2</v>
      </c>
      <c r="H57" s="3">
        <v>0</v>
      </c>
      <c r="I57" s="3">
        <v>0</v>
      </c>
      <c r="J57" s="3">
        <v>19546.2</v>
      </c>
      <c r="K57" s="3">
        <v>19269</v>
      </c>
      <c r="L57" s="3">
        <v>277.2</v>
      </c>
      <c r="M57" s="3">
        <v>1546.2</v>
      </c>
    </row>
    <row r="58" spans="1:13" hidden="1" x14ac:dyDescent="0.25">
      <c r="A58" s="2" t="str">
        <f t="shared" si="0"/>
        <v>3</v>
      </c>
      <c r="B58" s="2">
        <v>3420005</v>
      </c>
      <c r="C58" s="2" t="s">
        <v>68</v>
      </c>
      <c r="D58" s="3">
        <v>36000</v>
      </c>
      <c r="E58" s="3">
        <v>0</v>
      </c>
      <c r="F58" s="3">
        <v>36000</v>
      </c>
      <c r="G58" s="3">
        <v>89311.87</v>
      </c>
      <c r="H58" s="3">
        <v>0</v>
      </c>
      <c r="I58" s="3">
        <v>0</v>
      </c>
      <c r="J58" s="3">
        <v>89311.87</v>
      </c>
      <c r="K58" s="3">
        <v>88549.57</v>
      </c>
      <c r="L58" s="3">
        <v>762.3</v>
      </c>
      <c r="M58" s="3">
        <v>53311.87</v>
      </c>
    </row>
    <row r="59" spans="1:13" hidden="1" x14ac:dyDescent="0.25">
      <c r="A59" s="2" t="str">
        <f t="shared" si="0"/>
        <v>3</v>
      </c>
      <c r="B59" s="2">
        <v>3420006</v>
      </c>
      <c r="C59" s="2" t="s">
        <v>69</v>
      </c>
      <c r="D59" s="3">
        <v>650</v>
      </c>
      <c r="E59" s="3">
        <v>0</v>
      </c>
      <c r="F59" s="3">
        <v>650</v>
      </c>
      <c r="G59" s="3">
        <v>5002.8500000000004</v>
      </c>
      <c r="H59" s="3">
        <v>0</v>
      </c>
      <c r="I59" s="3">
        <v>0</v>
      </c>
      <c r="J59" s="3">
        <v>5002.8500000000004</v>
      </c>
      <c r="K59" s="3">
        <v>4859.25</v>
      </c>
      <c r="L59" s="3">
        <v>143.6</v>
      </c>
      <c r="M59" s="3">
        <v>4352.8500000000004</v>
      </c>
    </row>
    <row r="60" spans="1:13" hidden="1" x14ac:dyDescent="0.25">
      <c r="A60" s="2" t="str">
        <f t="shared" si="0"/>
        <v>3</v>
      </c>
      <c r="B60" s="2">
        <v>3420007</v>
      </c>
      <c r="C60" s="2" t="s">
        <v>70</v>
      </c>
      <c r="D60" s="3">
        <v>2400</v>
      </c>
      <c r="E60" s="3">
        <v>0</v>
      </c>
      <c r="F60" s="3">
        <v>2400</v>
      </c>
      <c r="G60" s="3">
        <v>2706.5</v>
      </c>
      <c r="H60" s="3">
        <v>0</v>
      </c>
      <c r="I60" s="3">
        <v>0</v>
      </c>
      <c r="J60" s="3">
        <v>2706.5</v>
      </c>
      <c r="K60" s="3">
        <v>2706.5</v>
      </c>
      <c r="L60" s="3">
        <v>0</v>
      </c>
      <c r="M60" s="3">
        <v>306.5</v>
      </c>
    </row>
    <row r="61" spans="1:13" hidden="1" x14ac:dyDescent="0.25">
      <c r="A61" s="2" t="str">
        <f t="shared" si="0"/>
        <v>3</v>
      </c>
      <c r="B61" s="2">
        <v>3420008</v>
      </c>
      <c r="C61" s="2" t="s">
        <v>71</v>
      </c>
      <c r="D61" s="3">
        <v>41400</v>
      </c>
      <c r="E61" s="3">
        <v>0</v>
      </c>
      <c r="F61" s="3">
        <v>41400</v>
      </c>
      <c r="G61" s="3">
        <v>33731.550000000003</v>
      </c>
      <c r="H61" s="3">
        <v>0</v>
      </c>
      <c r="I61" s="3">
        <v>0</v>
      </c>
      <c r="J61" s="3">
        <v>33731.550000000003</v>
      </c>
      <c r="K61" s="3">
        <v>33596.800000000003</v>
      </c>
      <c r="L61" s="3">
        <v>134.75</v>
      </c>
      <c r="M61" s="3">
        <v>-7668.45</v>
      </c>
    </row>
    <row r="62" spans="1:13" hidden="1" x14ac:dyDescent="0.25">
      <c r="A62" s="2" t="str">
        <f t="shared" si="0"/>
        <v>3</v>
      </c>
      <c r="B62" s="2">
        <v>3420009</v>
      </c>
      <c r="C62" s="2" t="s">
        <v>72</v>
      </c>
      <c r="D62" s="3">
        <v>73000</v>
      </c>
      <c r="E62" s="3">
        <v>0</v>
      </c>
      <c r="F62" s="3">
        <v>73000</v>
      </c>
      <c r="G62" s="3">
        <v>52050.14</v>
      </c>
      <c r="H62" s="3">
        <v>0</v>
      </c>
      <c r="I62" s="3">
        <v>0</v>
      </c>
      <c r="J62" s="3">
        <v>52050.14</v>
      </c>
      <c r="K62" s="3">
        <v>51299.839999999997</v>
      </c>
      <c r="L62" s="3">
        <v>750.3</v>
      </c>
      <c r="M62" s="3">
        <v>-20949.86</v>
      </c>
    </row>
    <row r="63" spans="1:13" hidden="1" x14ac:dyDescent="0.25">
      <c r="A63" s="2" t="str">
        <f t="shared" si="0"/>
        <v>3</v>
      </c>
      <c r="B63" s="2">
        <v>3420010</v>
      </c>
      <c r="C63" s="2" t="s">
        <v>73</v>
      </c>
      <c r="D63" s="3">
        <v>1400</v>
      </c>
      <c r="E63" s="3">
        <v>0</v>
      </c>
      <c r="F63" s="3">
        <v>1400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-1400</v>
      </c>
    </row>
    <row r="64" spans="1:13" hidden="1" x14ac:dyDescent="0.25">
      <c r="A64" s="2" t="str">
        <f t="shared" si="0"/>
        <v>3</v>
      </c>
      <c r="B64" s="2">
        <v>3430001</v>
      </c>
      <c r="C64" s="2" t="s">
        <v>74</v>
      </c>
      <c r="D64" s="3">
        <v>2000</v>
      </c>
      <c r="E64" s="3">
        <v>0</v>
      </c>
      <c r="F64" s="3">
        <v>2000</v>
      </c>
      <c r="G64" s="3">
        <v>613</v>
      </c>
      <c r="H64" s="3">
        <v>0</v>
      </c>
      <c r="I64" s="3">
        <v>0</v>
      </c>
      <c r="J64" s="3">
        <v>613</v>
      </c>
      <c r="K64" s="3">
        <v>613</v>
      </c>
      <c r="L64" s="3">
        <v>0</v>
      </c>
      <c r="M64" s="3">
        <v>-1387</v>
      </c>
    </row>
    <row r="65" spans="1:13" hidden="1" x14ac:dyDescent="0.25">
      <c r="A65" s="2" t="str">
        <f t="shared" si="0"/>
        <v>3</v>
      </c>
      <c r="B65" s="2">
        <v>3430002</v>
      </c>
      <c r="C65" s="2" t="s">
        <v>75</v>
      </c>
      <c r="D65" s="3">
        <v>71000</v>
      </c>
      <c r="E65" s="3">
        <v>0</v>
      </c>
      <c r="F65" s="3">
        <v>71000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-71000</v>
      </c>
    </row>
    <row r="66" spans="1:13" hidden="1" x14ac:dyDescent="0.25">
      <c r="A66" s="2" t="str">
        <f t="shared" si="0"/>
        <v>3</v>
      </c>
      <c r="B66" s="2">
        <v>3430003</v>
      </c>
      <c r="C66" s="2" t="s">
        <v>76</v>
      </c>
      <c r="D66" s="3">
        <v>0</v>
      </c>
      <c r="E66" s="3">
        <v>0</v>
      </c>
      <c r="F66" s="3">
        <v>0</v>
      </c>
      <c r="G66" s="3">
        <v>25844.02</v>
      </c>
      <c r="H66" s="3">
        <v>0</v>
      </c>
      <c r="I66" s="3">
        <v>0</v>
      </c>
      <c r="J66" s="3">
        <v>25844.02</v>
      </c>
      <c r="K66" s="3">
        <v>23636.74</v>
      </c>
      <c r="L66" s="3">
        <v>2207.2800000000002</v>
      </c>
      <c r="M66" s="3">
        <v>25844.02</v>
      </c>
    </row>
    <row r="67" spans="1:13" hidden="1" x14ac:dyDescent="0.25">
      <c r="A67" s="2" t="str">
        <f t="shared" ref="A67:A130" si="1">MID(B67,1,1)</f>
        <v>3</v>
      </c>
      <c r="B67" s="2">
        <v>3440001</v>
      </c>
      <c r="C67" s="2" t="s">
        <v>77</v>
      </c>
      <c r="D67" s="3">
        <v>300</v>
      </c>
      <c r="E67" s="3">
        <v>0</v>
      </c>
      <c r="F67" s="3">
        <v>300</v>
      </c>
      <c r="G67" s="3">
        <v>1074</v>
      </c>
      <c r="H67" s="3">
        <v>0</v>
      </c>
      <c r="I67" s="3">
        <v>0</v>
      </c>
      <c r="J67" s="3">
        <v>1074</v>
      </c>
      <c r="K67" s="3">
        <v>1074</v>
      </c>
      <c r="L67" s="3">
        <v>0</v>
      </c>
      <c r="M67" s="3">
        <v>774</v>
      </c>
    </row>
    <row r="68" spans="1:13" hidden="1" x14ac:dyDescent="0.25">
      <c r="A68" s="2" t="str">
        <f t="shared" si="1"/>
        <v>3</v>
      </c>
      <c r="B68" s="2">
        <v>3440002</v>
      </c>
      <c r="C68" s="2" t="s">
        <v>78</v>
      </c>
      <c r="D68" s="3">
        <v>300</v>
      </c>
      <c r="E68" s="3">
        <v>0</v>
      </c>
      <c r="F68" s="3">
        <v>300</v>
      </c>
      <c r="G68" s="3">
        <v>1301</v>
      </c>
      <c r="H68" s="3">
        <v>0</v>
      </c>
      <c r="I68" s="3">
        <v>0</v>
      </c>
      <c r="J68" s="3">
        <v>1301</v>
      </c>
      <c r="K68" s="3">
        <v>1301</v>
      </c>
      <c r="L68" s="3">
        <v>0</v>
      </c>
      <c r="M68" s="3">
        <v>1001</v>
      </c>
    </row>
    <row r="69" spans="1:13" hidden="1" x14ac:dyDescent="0.25">
      <c r="A69" s="2" t="str">
        <f t="shared" si="1"/>
        <v>3</v>
      </c>
      <c r="B69" s="2">
        <v>3490001</v>
      </c>
      <c r="C69" s="2" t="s">
        <v>79</v>
      </c>
      <c r="D69" s="3">
        <v>75000</v>
      </c>
      <c r="E69" s="3">
        <v>0</v>
      </c>
      <c r="F69" s="3">
        <v>75000</v>
      </c>
      <c r="G69" s="3">
        <v>81144.59</v>
      </c>
      <c r="H69" s="3">
        <v>16073.06</v>
      </c>
      <c r="I69" s="3">
        <v>0</v>
      </c>
      <c r="J69" s="3">
        <v>65071.53</v>
      </c>
      <c r="K69" s="3">
        <v>64699.62</v>
      </c>
      <c r="L69" s="3">
        <v>371.91</v>
      </c>
      <c r="M69" s="3">
        <v>-9928.4699999999993</v>
      </c>
    </row>
    <row r="70" spans="1:13" hidden="1" x14ac:dyDescent="0.25">
      <c r="A70" s="2" t="str">
        <f t="shared" si="1"/>
        <v>3</v>
      </c>
      <c r="B70" s="2">
        <v>3490002</v>
      </c>
      <c r="C70" s="2" t="s">
        <v>80</v>
      </c>
      <c r="D70" s="3">
        <v>24000</v>
      </c>
      <c r="E70" s="3">
        <v>0</v>
      </c>
      <c r="F70" s="3">
        <v>24000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-24000</v>
      </c>
    </row>
    <row r="71" spans="1:13" hidden="1" x14ac:dyDescent="0.25">
      <c r="A71" s="2" t="str">
        <f t="shared" si="1"/>
        <v>3</v>
      </c>
      <c r="B71" s="2">
        <v>3490003</v>
      </c>
      <c r="C71" s="2" t="s">
        <v>81</v>
      </c>
      <c r="D71" s="3">
        <v>25000</v>
      </c>
      <c r="E71" s="3">
        <v>0</v>
      </c>
      <c r="F71" s="3">
        <v>25000</v>
      </c>
      <c r="G71" s="3">
        <v>24330.76</v>
      </c>
      <c r="H71" s="3">
        <v>1317.76</v>
      </c>
      <c r="I71" s="3">
        <v>0</v>
      </c>
      <c r="J71" s="3">
        <v>23013</v>
      </c>
      <c r="K71" s="3">
        <v>23013</v>
      </c>
      <c r="L71" s="3">
        <v>0</v>
      </c>
      <c r="M71" s="3">
        <v>-1987</v>
      </c>
    </row>
    <row r="72" spans="1:13" hidden="1" x14ac:dyDescent="0.25">
      <c r="A72" s="2" t="str">
        <f t="shared" si="1"/>
        <v>3</v>
      </c>
      <c r="B72" s="2">
        <v>3490004</v>
      </c>
      <c r="C72" s="2" t="s">
        <v>82</v>
      </c>
      <c r="D72" s="3">
        <v>10000</v>
      </c>
      <c r="E72" s="3">
        <v>0</v>
      </c>
      <c r="F72" s="3">
        <v>10000</v>
      </c>
      <c r="G72" s="3">
        <v>12692.09</v>
      </c>
      <c r="H72" s="3">
        <v>27</v>
      </c>
      <c r="I72" s="3">
        <v>0</v>
      </c>
      <c r="J72" s="3">
        <v>12665.09</v>
      </c>
      <c r="K72" s="3">
        <v>12665.09</v>
      </c>
      <c r="L72" s="3">
        <v>0</v>
      </c>
      <c r="M72" s="3">
        <v>2665.09</v>
      </c>
    </row>
    <row r="73" spans="1:13" hidden="1" x14ac:dyDescent="0.25">
      <c r="A73" s="2" t="str">
        <f t="shared" si="1"/>
        <v>3</v>
      </c>
      <c r="B73" s="2">
        <v>3490005</v>
      </c>
      <c r="C73" s="2" t="s">
        <v>83</v>
      </c>
      <c r="D73" s="3">
        <v>100</v>
      </c>
      <c r="E73" s="3">
        <v>0</v>
      </c>
      <c r="F73" s="3">
        <v>100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-100</v>
      </c>
    </row>
    <row r="74" spans="1:13" hidden="1" x14ac:dyDescent="0.25">
      <c r="A74" s="2" t="str">
        <f t="shared" si="1"/>
        <v>3</v>
      </c>
      <c r="B74" s="2">
        <v>3490006</v>
      </c>
      <c r="C74" s="2" t="s">
        <v>84</v>
      </c>
      <c r="D74" s="3">
        <v>15000</v>
      </c>
      <c r="E74" s="3">
        <v>0</v>
      </c>
      <c r="F74" s="3">
        <v>15000</v>
      </c>
      <c r="G74" s="3">
        <v>7323.71</v>
      </c>
      <c r="H74" s="3">
        <v>0</v>
      </c>
      <c r="I74" s="3">
        <v>0</v>
      </c>
      <c r="J74" s="3">
        <v>7323.71</v>
      </c>
      <c r="K74" s="3">
        <v>7323.71</v>
      </c>
      <c r="L74" s="3">
        <v>0</v>
      </c>
      <c r="M74" s="3">
        <v>-7676.29</v>
      </c>
    </row>
    <row r="75" spans="1:13" hidden="1" x14ac:dyDescent="0.25">
      <c r="A75" s="2" t="str">
        <f t="shared" si="1"/>
        <v>3</v>
      </c>
      <c r="B75" s="2">
        <v>3490008</v>
      </c>
      <c r="C75" s="2" t="s">
        <v>85</v>
      </c>
      <c r="D75" s="3">
        <v>100</v>
      </c>
      <c r="E75" s="3">
        <v>0</v>
      </c>
      <c r="F75" s="3">
        <v>100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-100</v>
      </c>
    </row>
    <row r="76" spans="1:13" hidden="1" x14ac:dyDescent="0.25">
      <c r="A76" s="2" t="str">
        <f t="shared" si="1"/>
        <v>3</v>
      </c>
      <c r="B76" s="2">
        <v>3490009</v>
      </c>
      <c r="C76" s="2" t="s">
        <v>86</v>
      </c>
      <c r="D76" s="3">
        <v>500</v>
      </c>
      <c r="E76" s="3">
        <v>0</v>
      </c>
      <c r="F76" s="3">
        <v>500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-500</v>
      </c>
    </row>
    <row r="77" spans="1:13" hidden="1" x14ac:dyDescent="0.25">
      <c r="A77" s="2" t="str">
        <f t="shared" si="1"/>
        <v>3</v>
      </c>
      <c r="B77" s="2">
        <v>3490010</v>
      </c>
      <c r="C77" s="2" t="s">
        <v>87</v>
      </c>
      <c r="D77" s="3">
        <v>100</v>
      </c>
      <c r="E77" s="3">
        <v>0</v>
      </c>
      <c r="F77" s="3">
        <v>100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-100</v>
      </c>
    </row>
    <row r="78" spans="1:13" hidden="1" x14ac:dyDescent="0.25">
      <c r="A78" s="2" t="str">
        <f t="shared" si="1"/>
        <v>3</v>
      </c>
      <c r="B78" s="2">
        <v>3490011</v>
      </c>
      <c r="C78" s="2" t="s">
        <v>88</v>
      </c>
      <c r="D78" s="3">
        <v>7000</v>
      </c>
      <c r="E78" s="3">
        <v>0</v>
      </c>
      <c r="F78" s="3">
        <v>7000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-7000</v>
      </c>
    </row>
    <row r="79" spans="1:13" hidden="1" x14ac:dyDescent="0.25">
      <c r="A79" s="2" t="str">
        <f t="shared" si="1"/>
        <v>3</v>
      </c>
      <c r="B79" s="2">
        <v>3490012</v>
      </c>
      <c r="C79" s="2" t="s">
        <v>89</v>
      </c>
      <c r="D79" s="3">
        <v>10000</v>
      </c>
      <c r="E79" s="3">
        <v>0</v>
      </c>
      <c r="F79" s="3">
        <v>10000</v>
      </c>
      <c r="G79" s="3">
        <v>8006.3</v>
      </c>
      <c r="H79" s="3">
        <v>399</v>
      </c>
      <c r="I79" s="3">
        <v>0</v>
      </c>
      <c r="J79" s="3">
        <v>7607.3</v>
      </c>
      <c r="K79" s="3">
        <v>7606.66</v>
      </c>
      <c r="L79" s="3">
        <v>0.64</v>
      </c>
      <c r="M79" s="3">
        <v>-2392.6999999999998</v>
      </c>
    </row>
    <row r="80" spans="1:13" hidden="1" x14ac:dyDescent="0.25">
      <c r="A80" s="2" t="str">
        <f t="shared" si="1"/>
        <v>3</v>
      </c>
      <c r="B80" s="2">
        <v>3490013</v>
      </c>
      <c r="C80" s="2" t="s">
        <v>90</v>
      </c>
      <c r="D80" s="3">
        <v>3500</v>
      </c>
      <c r="E80" s="3">
        <v>0</v>
      </c>
      <c r="F80" s="3">
        <v>3500</v>
      </c>
      <c r="G80" s="3">
        <v>1426.5</v>
      </c>
      <c r="H80" s="3">
        <v>55</v>
      </c>
      <c r="I80" s="3">
        <v>0</v>
      </c>
      <c r="J80" s="3">
        <v>1371.5</v>
      </c>
      <c r="K80" s="3">
        <v>1371.5</v>
      </c>
      <c r="L80" s="3">
        <v>0</v>
      </c>
      <c r="M80" s="3">
        <v>-2128.5</v>
      </c>
    </row>
    <row r="81" spans="1:13" hidden="1" x14ac:dyDescent="0.25">
      <c r="A81" s="2" t="str">
        <f t="shared" si="1"/>
        <v>3</v>
      </c>
      <c r="B81" s="2">
        <v>3490014</v>
      </c>
      <c r="C81" s="2" t="s">
        <v>91</v>
      </c>
      <c r="D81" s="3">
        <v>500</v>
      </c>
      <c r="E81" s="3">
        <v>0</v>
      </c>
      <c r="F81" s="3">
        <v>500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-500</v>
      </c>
    </row>
    <row r="82" spans="1:13" hidden="1" x14ac:dyDescent="0.25">
      <c r="A82" s="2" t="str">
        <f t="shared" si="1"/>
        <v>3</v>
      </c>
      <c r="B82" s="2">
        <v>3490015</v>
      </c>
      <c r="C82" s="2" t="s">
        <v>92</v>
      </c>
      <c r="D82" s="3">
        <v>25000</v>
      </c>
      <c r="E82" s="3">
        <v>0</v>
      </c>
      <c r="F82" s="3">
        <v>25000</v>
      </c>
      <c r="G82" s="3">
        <v>21653.5</v>
      </c>
      <c r="H82" s="3">
        <v>0</v>
      </c>
      <c r="I82" s="3">
        <v>0</v>
      </c>
      <c r="J82" s="3">
        <v>21653.5</v>
      </c>
      <c r="K82" s="3">
        <v>17852.740000000002</v>
      </c>
      <c r="L82" s="3">
        <v>3800.76</v>
      </c>
      <c r="M82" s="3">
        <v>-3346.5</v>
      </c>
    </row>
    <row r="83" spans="1:13" hidden="1" x14ac:dyDescent="0.25">
      <c r="A83" s="2" t="str">
        <f t="shared" si="1"/>
        <v>3</v>
      </c>
      <c r="B83" s="2">
        <v>3490016</v>
      </c>
      <c r="C83" s="2" t="s">
        <v>93</v>
      </c>
      <c r="D83" s="3">
        <v>500</v>
      </c>
      <c r="E83" s="3">
        <v>0</v>
      </c>
      <c r="F83" s="3">
        <v>500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-500</v>
      </c>
    </row>
    <row r="84" spans="1:13" hidden="1" x14ac:dyDescent="0.25">
      <c r="A84" s="2" t="str">
        <f t="shared" si="1"/>
        <v>3</v>
      </c>
      <c r="B84" s="2">
        <v>3490017</v>
      </c>
      <c r="C84" s="2" t="s">
        <v>94</v>
      </c>
      <c r="D84" s="3">
        <v>500</v>
      </c>
      <c r="E84" s="3">
        <v>0</v>
      </c>
      <c r="F84" s="3">
        <v>500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-500</v>
      </c>
    </row>
    <row r="85" spans="1:13" hidden="1" x14ac:dyDescent="0.25">
      <c r="A85" s="2" t="str">
        <f t="shared" si="1"/>
        <v>3</v>
      </c>
      <c r="B85" s="2">
        <v>3490018</v>
      </c>
      <c r="C85" s="2" t="s">
        <v>95</v>
      </c>
      <c r="D85" s="3">
        <v>1000</v>
      </c>
      <c r="E85" s="3">
        <v>0</v>
      </c>
      <c r="F85" s="3">
        <v>1000</v>
      </c>
      <c r="G85" s="3">
        <v>96</v>
      </c>
      <c r="H85" s="3">
        <v>0</v>
      </c>
      <c r="I85" s="3">
        <v>0</v>
      </c>
      <c r="J85" s="3">
        <v>96</v>
      </c>
      <c r="K85" s="3">
        <v>96</v>
      </c>
      <c r="L85" s="3">
        <v>0</v>
      </c>
      <c r="M85" s="3">
        <v>-904</v>
      </c>
    </row>
    <row r="86" spans="1:13" hidden="1" x14ac:dyDescent="0.25">
      <c r="A86" s="2" t="str">
        <f t="shared" si="1"/>
        <v>3</v>
      </c>
      <c r="B86" s="2">
        <v>3490019</v>
      </c>
      <c r="C86" s="2" t="s">
        <v>96</v>
      </c>
      <c r="D86" s="3">
        <v>1000</v>
      </c>
      <c r="E86" s="3">
        <v>0</v>
      </c>
      <c r="F86" s="3">
        <v>1000</v>
      </c>
      <c r="G86" s="3">
        <v>333</v>
      </c>
      <c r="H86" s="3">
        <v>0</v>
      </c>
      <c r="I86" s="3">
        <v>0</v>
      </c>
      <c r="J86" s="3">
        <v>333</v>
      </c>
      <c r="K86" s="3">
        <v>333</v>
      </c>
      <c r="L86" s="3">
        <v>0</v>
      </c>
      <c r="M86" s="3">
        <v>-667</v>
      </c>
    </row>
    <row r="87" spans="1:13" hidden="1" x14ac:dyDescent="0.25">
      <c r="A87" s="2" t="str">
        <f t="shared" si="1"/>
        <v>3</v>
      </c>
      <c r="B87" s="2">
        <v>3490024</v>
      </c>
      <c r="C87" s="2" t="s">
        <v>97</v>
      </c>
      <c r="D87" s="3">
        <v>429400</v>
      </c>
      <c r="E87" s="3">
        <v>0</v>
      </c>
      <c r="F87" s="3">
        <v>429400</v>
      </c>
      <c r="G87" s="3">
        <v>427912.76</v>
      </c>
      <c r="H87" s="3">
        <v>0</v>
      </c>
      <c r="I87" s="3">
        <v>0</v>
      </c>
      <c r="J87" s="3">
        <v>427912.76</v>
      </c>
      <c r="K87" s="3">
        <v>330491.40999999997</v>
      </c>
      <c r="L87" s="3">
        <v>97421.35</v>
      </c>
      <c r="M87" s="3">
        <v>-1487.24</v>
      </c>
    </row>
    <row r="88" spans="1:13" hidden="1" x14ac:dyDescent="0.25">
      <c r="A88" s="2" t="str">
        <f t="shared" si="1"/>
        <v>3</v>
      </c>
      <c r="B88" s="2">
        <v>3490025</v>
      </c>
      <c r="C88" s="2" t="s">
        <v>98</v>
      </c>
      <c r="D88" s="3">
        <v>500</v>
      </c>
      <c r="E88" s="3">
        <v>0</v>
      </c>
      <c r="F88" s="3">
        <v>500</v>
      </c>
      <c r="G88" s="3">
        <v>60.79</v>
      </c>
      <c r="H88" s="3">
        <v>0</v>
      </c>
      <c r="I88" s="3">
        <v>0</v>
      </c>
      <c r="J88" s="3">
        <v>60.79</v>
      </c>
      <c r="K88" s="3">
        <v>60.79</v>
      </c>
      <c r="L88" s="3">
        <v>0</v>
      </c>
      <c r="M88" s="3">
        <v>-439.21</v>
      </c>
    </row>
    <row r="89" spans="1:13" hidden="1" x14ac:dyDescent="0.25">
      <c r="A89" s="2" t="str">
        <f t="shared" si="1"/>
        <v>3</v>
      </c>
      <c r="B89" s="2">
        <v>3490030</v>
      </c>
      <c r="C89" s="2" t="s">
        <v>99</v>
      </c>
      <c r="D89" s="3">
        <v>2000</v>
      </c>
      <c r="E89" s="3">
        <v>0</v>
      </c>
      <c r="F89" s="3">
        <v>2000</v>
      </c>
      <c r="G89" s="3">
        <v>20598.89</v>
      </c>
      <c r="H89" s="3">
        <v>0</v>
      </c>
      <c r="I89" s="3">
        <v>0</v>
      </c>
      <c r="J89" s="3">
        <v>20598.89</v>
      </c>
      <c r="K89" s="3">
        <v>20598.89</v>
      </c>
      <c r="L89" s="3">
        <v>0</v>
      </c>
      <c r="M89" s="3">
        <v>18598.89</v>
      </c>
    </row>
    <row r="90" spans="1:13" hidden="1" x14ac:dyDescent="0.25">
      <c r="A90" s="2" t="str">
        <f t="shared" si="1"/>
        <v>3</v>
      </c>
      <c r="B90" s="2">
        <v>3490031</v>
      </c>
      <c r="C90" s="2" t="s">
        <v>100</v>
      </c>
      <c r="D90" s="3">
        <v>19000</v>
      </c>
      <c r="E90" s="3">
        <v>0</v>
      </c>
      <c r="F90" s="3">
        <v>19000</v>
      </c>
      <c r="G90" s="3">
        <v>18073.18</v>
      </c>
      <c r="H90" s="3">
        <v>0</v>
      </c>
      <c r="I90" s="3">
        <v>0</v>
      </c>
      <c r="J90" s="3">
        <v>18073.18</v>
      </c>
      <c r="K90" s="3">
        <v>18073.18</v>
      </c>
      <c r="L90" s="3">
        <v>0</v>
      </c>
      <c r="M90" s="3">
        <v>-926.82</v>
      </c>
    </row>
    <row r="91" spans="1:13" hidden="1" x14ac:dyDescent="0.25">
      <c r="A91" s="2" t="str">
        <f t="shared" si="1"/>
        <v>3</v>
      </c>
      <c r="B91" s="2">
        <v>3490032</v>
      </c>
      <c r="C91" s="2" t="s">
        <v>101</v>
      </c>
      <c r="D91" s="3">
        <v>1000</v>
      </c>
      <c r="E91" s="3">
        <v>0</v>
      </c>
      <c r="F91" s="3">
        <v>1000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-1000</v>
      </c>
    </row>
    <row r="92" spans="1:13" hidden="1" x14ac:dyDescent="0.25">
      <c r="A92" s="2" t="str">
        <f t="shared" si="1"/>
        <v>3</v>
      </c>
      <c r="B92" s="2">
        <v>3490033</v>
      </c>
      <c r="C92" s="2" t="s">
        <v>102</v>
      </c>
      <c r="D92" s="3">
        <v>100</v>
      </c>
      <c r="E92" s="3">
        <v>0</v>
      </c>
      <c r="F92" s="3">
        <v>100</v>
      </c>
      <c r="G92" s="3">
        <v>105.77</v>
      </c>
      <c r="H92" s="3">
        <v>0</v>
      </c>
      <c r="I92" s="3">
        <v>0</v>
      </c>
      <c r="J92" s="3">
        <v>105.77</v>
      </c>
      <c r="K92" s="3">
        <v>105.77</v>
      </c>
      <c r="L92" s="3">
        <v>0</v>
      </c>
      <c r="M92" s="3">
        <v>5.77</v>
      </c>
    </row>
    <row r="93" spans="1:13" hidden="1" x14ac:dyDescent="0.25">
      <c r="A93" s="2" t="str">
        <f t="shared" si="1"/>
        <v>3</v>
      </c>
      <c r="B93" s="2">
        <v>3490034</v>
      </c>
      <c r="C93" s="2" t="s">
        <v>103</v>
      </c>
      <c r="D93" s="3">
        <v>100</v>
      </c>
      <c r="E93" s="3">
        <v>0</v>
      </c>
      <c r="F93" s="3">
        <v>100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-100</v>
      </c>
    </row>
    <row r="94" spans="1:13" hidden="1" x14ac:dyDescent="0.25">
      <c r="A94" s="2" t="str">
        <f t="shared" si="1"/>
        <v>3</v>
      </c>
      <c r="B94" s="2">
        <v>3490035</v>
      </c>
      <c r="C94" s="2" t="s">
        <v>104</v>
      </c>
      <c r="D94" s="3">
        <v>2500</v>
      </c>
      <c r="E94" s="3">
        <v>0</v>
      </c>
      <c r="F94" s="3">
        <v>2500</v>
      </c>
      <c r="G94" s="3">
        <v>4081.83</v>
      </c>
      <c r="H94" s="3">
        <v>0</v>
      </c>
      <c r="I94" s="3">
        <v>0</v>
      </c>
      <c r="J94" s="3">
        <v>4081.83</v>
      </c>
      <c r="K94" s="3">
        <v>4081.83</v>
      </c>
      <c r="L94" s="3">
        <v>0</v>
      </c>
      <c r="M94" s="3">
        <v>1581.83</v>
      </c>
    </row>
    <row r="95" spans="1:13" hidden="1" x14ac:dyDescent="0.25">
      <c r="A95" s="2" t="str">
        <f t="shared" si="1"/>
        <v>3</v>
      </c>
      <c r="B95" s="2">
        <v>3490036</v>
      </c>
      <c r="C95" s="2" t="s">
        <v>105</v>
      </c>
      <c r="D95" s="3">
        <v>100</v>
      </c>
      <c r="E95" s="3">
        <v>0</v>
      </c>
      <c r="F95" s="3">
        <v>100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-100</v>
      </c>
    </row>
    <row r="96" spans="1:13" hidden="1" x14ac:dyDescent="0.25">
      <c r="A96" s="2" t="str">
        <f t="shared" si="1"/>
        <v>3</v>
      </c>
      <c r="B96" s="2">
        <v>3490038</v>
      </c>
      <c r="C96" s="2" t="s">
        <v>106</v>
      </c>
      <c r="D96" s="3">
        <v>100</v>
      </c>
      <c r="E96" s="3">
        <v>0</v>
      </c>
      <c r="F96" s="3">
        <v>100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-100</v>
      </c>
    </row>
    <row r="97" spans="1:13" hidden="1" x14ac:dyDescent="0.25">
      <c r="A97" s="2" t="str">
        <f t="shared" si="1"/>
        <v>3</v>
      </c>
      <c r="B97" s="2">
        <v>3490039</v>
      </c>
      <c r="C97" s="2" t="s">
        <v>107</v>
      </c>
      <c r="D97" s="3">
        <v>8000</v>
      </c>
      <c r="E97" s="3">
        <v>0</v>
      </c>
      <c r="F97" s="3">
        <v>8000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-8000</v>
      </c>
    </row>
    <row r="98" spans="1:13" hidden="1" x14ac:dyDescent="0.25">
      <c r="A98" s="2" t="str">
        <f t="shared" si="1"/>
        <v>3</v>
      </c>
      <c r="B98" s="2">
        <v>3500008</v>
      </c>
      <c r="C98" s="2" t="s">
        <v>108</v>
      </c>
      <c r="D98" s="3">
        <v>0</v>
      </c>
      <c r="E98" s="3">
        <v>0</v>
      </c>
      <c r="F98" s="3">
        <v>0</v>
      </c>
      <c r="G98" s="3">
        <v>9883.91</v>
      </c>
      <c r="H98" s="3">
        <v>0</v>
      </c>
      <c r="I98" s="3">
        <v>0</v>
      </c>
      <c r="J98" s="3">
        <v>9883.91</v>
      </c>
      <c r="K98" s="3">
        <v>8088.54</v>
      </c>
      <c r="L98" s="3">
        <v>1795.37</v>
      </c>
      <c r="M98" s="3">
        <v>9883.91</v>
      </c>
    </row>
    <row r="99" spans="1:13" hidden="1" x14ac:dyDescent="0.25">
      <c r="A99" s="2" t="str">
        <f t="shared" si="1"/>
        <v>3</v>
      </c>
      <c r="B99" s="2">
        <v>3600002</v>
      </c>
      <c r="C99" s="2" t="s">
        <v>109</v>
      </c>
      <c r="D99" s="3">
        <v>100</v>
      </c>
      <c r="E99" s="3">
        <v>0</v>
      </c>
      <c r="F99" s="3">
        <v>100</v>
      </c>
      <c r="G99" s="3">
        <v>120.3</v>
      </c>
      <c r="H99" s="3">
        <v>0</v>
      </c>
      <c r="I99" s="3">
        <v>0</v>
      </c>
      <c r="J99" s="3">
        <v>120.3</v>
      </c>
      <c r="K99" s="3">
        <v>120.3</v>
      </c>
      <c r="L99" s="3">
        <v>0</v>
      </c>
      <c r="M99" s="3">
        <v>20.3</v>
      </c>
    </row>
    <row r="100" spans="1:13" hidden="1" x14ac:dyDescent="0.25">
      <c r="A100" s="2" t="str">
        <f t="shared" si="1"/>
        <v>3</v>
      </c>
      <c r="B100" s="2">
        <v>3890001</v>
      </c>
      <c r="C100" s="2" t="s">
        <v>110</v>
      </c>
      <c r="D100" s="3">
        <v>0</v>
      </c>
      <c r="E100" s="3">
        <v>0</v>
      </c>
      <c r="F100" s="3">
        <v>0</v>
      </c>
      <c r="G100" s="3">
        <v>2219.81</v>
      </c>
      <c r="H100" s="3">
        <v>0</v>
      </c>
      <c r="I100" s="3">
        <v>0</v>
      </c>
      <c r="J100" s="3">
        <v>2219.81</v>
      </c>
      <c r="K100" s="3">
        <v>1447.54</v>
      </c>
      <c r="L100" s="3">
        <v>772.27</v>
      </c>
      <c r="M100" s="3">
        <v>2219.81</v>
      </c>
    </row>
    <row r="101" spans="1:13" hidden="1" x14ac:dyDescent="0.25">
      <c r="A101" s="2" t="str">
        <f t="shared" si="1"/>
        <v>3</v>
      </c>
      <c r="B101" s="2">
        <v>3910001</v>
      </c>
      <c r="C101" s="2" t="s">
        <v>111</v>
      </c>
      <c r="D101" s="3">
        <v>2000</v>
      </c>
      <c r="E101" s="3">
        <v>0</v>
      </c>
      <c r="F101" s="3">
        <v>2000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-2000</v>
      </c>
    </row>
    <row r="102" spans="1:13" hidden="1" x14ac:dyDescent="0.25">
      <c r="A102" s="2" t="str">
        <f t="shared" si="1"/>
        <v>3</v>
      </c>
      <c r="B102" s="2">
        <v>3912001</v>
      </c>
      <c r="C102" s="2" t="s">
        <v>112</v>
      </c>
      <c r="D102" s="3">
        <v>200000</v>
      </c>
      <c r="E102" s="3">
        <v>0</v>
      </c>
      <c r="F102" s="3">
        <v>200000</v>
      </c>
      <c r="G102" s="3">
        <v>246967.01</v>
      </c>
      <c r="H102" s="3">
        <v>115</v>
      </c>
      <c r="I102" s="3">
        <v>72280</v>
      </c>
      <c r="J102" s="3">
        <v>174572.01</v>
      </c>
      <c r="K102" s="3">
        <v>99037.01</v>
      </c>
      <c r="L102" s="3">
        <v>75535</v>
      </c>
      <c r="M102" s="3">
        <v>-25427.99</v>
      </c>
    </row>
    <row r="103" spans="1:13" hidden="1" x14ac:dyDescent="0.25">
      <c r="A103" s="2" t="str">
        <f t="shared" si="1"/>
        <v>3</v>
      </c>
      <c r="B103" s="2">
        <v>3919001</v>
      </c>
      <c r="C103" s="2" t="s">
        <v>113</v>
      </c>
      <c r="D103" s="3">
        <v>15000</v>
      </c>
      <c r="E103" s="3">
        <v>0</v>
      </c>
      <c r="F103" s="3">
        <v>15000</v>
      </c>
      <c r="G103" s="3">
        <v>10579</v>
      </c>
      <c r="H103" s="3">
        <v>0</v>
      </c>
      <c r="I103" s="3">
        <v>0</v>
      </c>
      <c r="J103" s="3">
        <v>10579</v>
      </c>
      <c r="K103" s="3">
        <v>4103</v>
      </c>
      <c r="L103" s="3">
        <v>6476</v>
      </c>
      <c r="M103" s="3">
        <v>-4421</v>
      </c>
    </row>
    <row r="104" spans="1:13" hidden="1" x14ac:dyDescent="0.25">
      <c r="A104" s="2" t="str">
        <f t="shared" si="1"/>
        <v>3</v>
      </c>
      <c r="B104" s="2">
        <v>3919002</v>
      </c>
      <c r="C104" s="2" t="s">
        <v>114</v>
      </c>
      <c r="D104" s="3">
        <v>0</v>
      </c>
      <c r="E104" s="3">
        <v>0</v>
      </c>
      <c r="F104" s="3">
        <v>0</v>
      </c>
      <c r="G104" s="3">
        <v>602</v>
      </c>
      <c r="H104" s="3">
        <v>0</v>
      </c>
      <c r="I104" s="3">
        <v>0</v>
      </c>
      <c r="J104" s="3">
        <v>602</v>
      </c>
      <c r="K104" s="3">
        <v>301</v>
      </c>
      <c r="L104" s="3">
        <v>301</v>
      </c>
      <c r="M104" s="3">
        <v>602</v>
      </c>
    </row>
    <row r="105" spans="1:13" hidden="1" x14ac:dyDescent="0.25">
      <c r="A105" s="2" t="str">
        <f t="shared" si="1"/>
        <v>3</v>
      </c>
      <c r="B105" s="2">
        <v>3921101</v>
      </c>
      <c r="C105" s="2" t="s">
        <v>115</v>
      </c>
      <c r="D105" s="3">
        <v>100000</v>
      </c>
      <c r="E105" s="3">
        <v>0</v>
      </c>
      <c r="F105" s="3">
        <v>100000</v>
      </c>
      <c r="G105" s="3">
        <v>142648.98000000001</v>
      </c>
      <c r="H105" s="3">
        <v>1565.06</v>
      </c>
      <c r="I105" s="3">
        <v>0</v>
      </c>
      <c r="J105" s="3">
        <v>141083.92000000001</v>
      </c>
      <c r="K105" s="3">
        <v>141083.92000000001</v>
      </c>
      <c r="L105" s="3">
        <v>0</v>
      </c>
      <c r="M105" s="3">
        <v>41083.919999999998</v>
      </c>
    </row>
    <row r="106" spans="1:13" hidden="1" x14ac:dyDescent="0.25">
      <c r="A106" s="2" t="str">
        <f t="shared" si="1"/>
        <v>3</v>
      </c>
      <c r="B106" s="2">
        <v>3930001</v>
      </c>
      <c r="C106" s="2" t="s">
        <v>116</v>
      </c>
      <c r="D106" s="3">
        <v>40000</v>
      </c>
      <c r="E106" s="3">
        <v>0</v>
      </c>
      <c r="F106" s="3">
        <v>40000</v>
      </c>
      <c r="G106" s="3">
        <v>62505.3</v>
      </c>
      <c r="H106" s="3">
        <v>2451.84</v>
      </c>
      <c r="I106" s="3">
        <v>0</v>
      </c>
      <c r="J106" s="3">
        <v>60053.46</v>
      </c>
      <c r="K106" s="3">
        <v>60032.62</v>
      </c>
      <c r="L106" s="3">
        <v>20.84</v>
      </c>
      <c r="M106" s="3">
        <v>20053.46</v>
      </c>
    </row>
    <row r="107" spans="1:13" hidden="1" x14ac:dyDescent="0.25">
      <c r="A107" s="2" t="str">
        <f t="shared" si="1"/>
        <v>3</v>
      </c>
      <c r="B107" s="2">
        <v>3980001</v>
      </c>
      <c r="C107" s="2" t="s">
        <v>117</v>
      </c>
      <c r="D107" s="3">
        <v>10000</v>
      </c>
      <c r="E107" s="3">
        <v>0</v>
      </c>
      <c r="F107" s="3">
        <v>10000</v>
      </c>
      <c r="G107" s="3">
        <v>13041.9</v>
      </c>
      <c r="H107" s="3">
        <v>0</v>
      </c>
      <c r="I107" s="3">
        <v>0</v>
      </c>
      <c r="J107" s="3">
        <v>13041.9</v>
      </c>
      <c r="K107" s="3">
        <v>13041.9</v>
      </c>
      <c r="L107" s="3">
        <v>0</v>
      </c>
      <c r="M107" s="3">
        <v>3041.9</v>
      </c>
    </row>
    <row r="108" spans="1:13" hidden="1" x14ac:dyDescent="0.25">
      <c r="A108" s="2" t="str">
        <f t="shared" si="1"/>
        <v>3</v>
      </c>
      <c r="B108" s="2">
        <v>3990001</v>
      </c>
      <c r="C108" s="2" t="s">
        <v>118</v>
      </c>
      <c r="D108" s="3">
        <v>25000</v>
      </c>
      <c r="E108" s="3">
        <v>0</v>
      </c>
      <c r="F108" s="3">
        <v>25000</v>
      </c>
      <c r="G108" s="3">
        <v>7820.3</v>
      </c>
      <c r="H108" s="3">
        <v>0</v>
      </c>
      <c r="I108" s="3">
        <v>0</v>
      </c>
      <c r="J108" s="3">
        <v>7820.3</v>
      </c>
      <c r="K108" s="3">
        <v>7570.84</v>
      </c>
      <c r="L108" s="3">
        <v>249.46</v>
      </c>
      <c r="M108" s="3">
        <v>-17179.7</v>
      </c>
    </row>
    <row r="109" spans="1:13" hidden="1" x14ac:dyDescent="0.25">
      <c r="A109" s="2" t="str">
        <f t="shared" si="1"/>
        <v>3</v>
      </c>
      <c r="B109" s="2">
        <v>3990002</v>
      </c>
      <c r="C109" s="2" t="s">
        <v>119</v>
      </c>
      <c r="D109" s="3">
        <v>7000</v>
      </c>
      <c r="E109" s="3">
        <v>0</v>
      </c>
      <c r="F109" s="3">
        <v>7000</v>
      </c>
      <c r="G109" s="3">
        <v>82554.31</v>
      </c>
      <c r="H109" s="3">
        <v>0</v>
      </c>
      <c r="I109" s="3">
        <v>0</v>
      </c>
      <c r="J109" s="3">
        <v>82554.31</v>
      </c>
      <c r="K109" s="3">
        <v>82554.31</v>
      </c>
      <c r="L109" s="3">
        <v>0</v>
      </c>
      <c r="M109" s="3">
        <v>75554.31</v>
      </c>
    </row>
    <row r="110" spans="1:13" hidden="1" x14ac:dyDescent="0.25">
      <c r="A110" s="2" t="str">
        <f t="shared" si="1"/>
        <v>3</v>
      </c>
      <c r="B110" s="2">
        <v>3990004</v>
      </c>
      <c r="C110" s="2" t="s">
        <v>120</v>
      </c>
      <c r="D110" s="3">
        <v>1500</v>
      </c>
      <c r="E110" s="3">
        <v>0</v>
      </c>
      <c r="F110" s="3">
        <v>1500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-1500</v>
      </c>
    </row>
    <row r="111" spans="1:13" hidden="1" x14ac:dyDescent="0.25">
      <c r="A111" s="2" t="str">
        <f t="shared" si="1"/>
        <v>3</v>
      </c>
      <c r="B111" s="2">
        <v>3990005</v>
      </c>
      <c r="C111" s="2" t="s">
        <v>121</v>
      </c>
      <c r="D111" s="3">
        <v>100</v>
      </c>
      <c r="E111" s="3">
        <v>0</v>
      </c>
      <c r="F111" s="3">
        <v>100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-100</v>
      </c>
    </row>
    <row r="112" spans="1:13" hidden="1" x14ac:dyDescent="0.25">
      <c r="A112" s="2" t="str">
        <f t="shared" si="1"/>
        <v>3</v>
      </c>
      <c r="B112" s="2">
        <v>3990006</v>
      </c>
      <c r="C112" s="2" t="s">
        <v>122</v>
      </c>
      <c r="D112" s="3">
        <v>10000</v>
      </c>
      <c r="E112" s="3">
        <v>0</v>
      </c>
      <c r="F112" s="3">
        <v>10000</v>
      </c>
      <c r="G112" s="3">
        <v>9440.6299999999992</v>
      </c>
      <c r="H112" s="3">
        <v>0</v>
      </c>
      <c r="I112" s="3">
        <v>0</v>
      </c>
      <c r="J112" s="3">
        <v>9440.6299999999992</v>
      </c>
      <c r="K112" s="3">
        <v>9440.6299999999992</v>
      </c>
      <c r="L112" s="3">
        <v>0</v>
      </c>
      <c r="M112" s="3">
        <v>-559.37</v>
      </c>
    </row>
    <row r="113" spans="1:13" hidden="1" x14ac:dyDescent="0.25">
      <c r="A113" s="2" t="str">
        <f t="shared" si="1"/>
        <v>3</v>
      </c>
      <c r="B113" s="2">
        <v>3990008</v>
      </c>
      <c r="C113" s="2" t="s">
        <v>123</v>
      </c>
      <c r="D113" s="3">
        <v>1000</v>
      </c>
      <c r="E113" s="3">
        <v>0</v>
      </c>
      <c r="F113" s="3">
        <v>1000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-1000</v>
      </c>
    </row>
    <row r="114" spans="1:13" hidden="1" x14ac:dyDescent="0.25">
      <c r="A114" s="2" t="str">
        <f t="shared" si="1"/>
        <v>3</v>
      </c>
      <c r="B114" s="2">
        <v>3990013</v>
      </c>
      <c r="C114" s="2" t="s">
        <v>124</v>
      </c>
      <c r="D114" s="3">
        <v>500</v>
      </c>
      <c r="E114" s="3">
        <v>0</v>
      </c>
      <c r="F114" s="3">
        <v>500</v>
      </c>
      <c r="G114" s="3">
        <v>103.3</v>
      </c>
      <c r="H114" s="3">
        <v>0</v>
      </c>
      <c r="I114" s="3">
        <v>0</v>
      </c>
      <c r="J114" s="3">
        <v>103.3</v>
      </c>
      <c r="K114" s="3">
        <v>103.3</v>
      </c>
      <c r="L114" s="3">
        <v>0</v>
      </c>
      <c r="M114" s="3">
        <v>-396.7</v>
      </c>
    </row>
    <row r="115" spans="1:13" hidden="1" x14ac:dyDescent="0.25">
      <c r="A115" s="2" t="str">
        <f t="shared" si="1"/>
        <v>3</v>
      </c>
      <c r="B115" s="2">
        <v>3990014</v>
      </c>
      <c r="C115" s="2" t="s">
        <v>125</v>
      </c>
      <c r="D115" s="3">
        <v>250</v>
      </c>
      <c r="E115" s="3">
        <v>0</v>
      </c>
      <c r="F115" s="3">
        <v>250</v>
      </c>
      <c r="G115" s="3">
        <v>31.4</v>
      </c>
      <c r="H115" s="3">
        <v>0</v>
      </c>
      <c r="I115" s="3">
        <v>0</v>
      </c>
      <c r="J115" s="3">
        <v>31.4</v>
      </c>
      <c r="K115" s="3">
        <v>31.4</v>
      </c>
      <c r="L115" s="3">
        <v>0</v>
      </c>
      <c r="M115" s="3">
        <v>-218.6</v>
      </c>
    </row>
    <row r="116" spans="1:13" hidden="1" x14ac:dyDescent="0.25">
      <c r="A116" s="2" t="str">
        <f t="shared" si="1"/>
        <v>3</v>
      </c>
      <c r="B116" s="2">
        <v>3990015</v>
      </c>
      <c r="C116" s="2" t="s">
        <v>126</v>
      </c>
      <c r="D116" s="3">
        <v>500</v>
      </c>
      <c r="E116" s="3">
        <v>0</v>
      </c>
      <c r="F116" s="3">
        <v>500</v>
      </c>
      <c r="G116" s="3">
        <v>1085.29</v>
      </c>
      <c r="H116" s="3">
        <v>0</v>
      </c>
      <c r="I116" s="3">
        <v>0</v>
      </c>
      <c r="J116" s="3">
        <v>1085.29</v>
      </c>
      <c r="K116" s="3">
        <v>1085.29</v>
      </c>
      <c r="L116" s="3">
        <v>0</v>
      </c>
      <c r="M116" s="3">
        <v>585.29</v>
      </c>
    </row>
    <row r="117" spans="1:13" hidden="1" x14ac:dyDescent="0.25">
      <c r="A117" s="2" t="str">
        <f t="shared" si="1"/>
        <v>3</v>
      </c>
      <c r="B117" s="2">
        <v>3990016</v>
      </c>
      <c r="C117" s="2" t="s">
        <v>127</v>
      </c>
      <c r="D117" s="3">
        <v>100</v>
      </c>
      <c r="E117" s="3">
        <v>0</v>
      </c>
      <c r="F117" s="3">
        <v>100</v>
      </c>
      <c r="G117" s="3">
        <v>149.62</v>
      </c>
      <c r="H117" s="3">
        <v>0</v>
      </c>
      <c r="I117" s="3">
        <v>0</v>
      </c>
      <c r="J117" s="3">
        <v>149.62</v>
      </c>
      <c r="K117" s="3">
        <v>149.62</v>
      </c>
      <c r="L117" s="3">
        <v>0</v>
      </c>
      <c r="M117" s="3">
        <v>49.62</v>
      </c>
    </row>
    <row r="118" spans="1:13" hidden="1" x14ac:dyDescent="0.25">
      <c r="A118" s="2" t="str">
        <f t="shared" si="1"/>
        <v>3</v>
      </c>
      <c r="B118" s="2">
        <v>3990018</v>
      </c>
      <c r="C118" s="2" t="s">
        <v>128</v>
      </c>
      <c r="D118" s="3">
        <v>100</v>
      </c>
      <c r="E118" s="3">
        <v>0</v>
      </c>
      <c r="F118" s="3">
        <v>100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-100</v>
      </c>
    </row>
    <row r="119" spans="1:13" hidden="1" x14ac:dyDescent="0.25">
      <c r="A119" s="2" t="str">
        <f t="shared" si="1"/>
        <v>3</v>
      </c>
      <c r="B119" s="2">
        <v>3990019</v>
      </c>
      <c r="C119" s="2" t="s">
        <v>129</v>
      </c>
      <c r="D119" s="3">
        <v>0</v>
      </c>
      <c r="E119" s="3">
        <v>0</v>
      </c>
      <c r="F119" s="3">
        <v>0</v>
      </c>
      <c r="G119" s="3">
        <v>3084.75</v>
      </c>
      <c r="H119" s="3">
        <v>0</v>
      </c>
      <c r="I119" s="3">
        <v>0</v>
      </c>
      <c r="J119" s="3">
        <v>3084.75</v>
      </c>
      <c r="K119" s="3">
        <v>3084.75</v>
      </c>
      <c r="L119" s="3">
        <v>0</v>
      </c>
      <c r="M119" s="3">
        <v>3084.75</v>
      </c>
    </row>
    <row r="120" spans="1:13" hidden="1" x14ac:dyDescent="0.25">
      <c r="A120" s="2" t="str">
        <f t="shared" si="1"/>
        <v>3</v>
      </c>
      <c r="B120" s="2">
        <v>3990020</v>
      </c>
      <c r="C120" s="2" t="s">
        <v>130</v>
      </c>
      <c r="D120" s="3">
        <v>39770.94</v>
      </c>
      <c r="E120" s="3">
        <v>0</v>
      </c>
      <c r="F120" s="3">
        <v>39770.94</v>
      </c>
      <c r="G120" s="3">
        <v>58483.73</v>
      </c>
      <c r="H120" s="3">
        <v>0</v>
      </c>
      <c r="I120" s="3">
        <v>0</v>
      </c>
      <c r="J120" s="3">
        <v>58483.73</v>
      </c>
      <c r="K120" s="3">
        <v>58483.73</v>
      </c>
      <c r="L120" s="3">
        <v>0</v>
      </c>
      <c r="M120" s="3">
        <v>18712.79</v>
      </c>
    </row>
    <row r="121" spans="1:13" hidden="1" x14ac:dyDescent="0.25">
      <c r="A121" s="2" t="str">
        <f t="shared" si="1"/>
        <v>3</v>
      </c>
      <c r="B121" s="2">
        <v>3990021</v>
      </c>
      <c r="C121" s="2" t="s">
        <v>131</v>
      </c>
      <c r="D121" s="3">
        <v>0</v>
      </c>
      <c r="E121" s="3">
        <v>57817.5</v>
      </c>
      <c r="F121" s="3">
        <v>57817.5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-57817.5</v>
      </c>
    </row>
    <row r="122" spans="1:13" hidden="1" x14ac:dyDescent="0.25">
      <c r="A122" s="2" t="str">
        <f t="shared" si="1"/>
        <v>4</v>
      </c>
      <c r="B122" s="2">
        <v>4200001</v>
      </c>
      <c r="C122" s="2" t="s">
        <v>132</v>
      </c>
      <c r="D122" s="3">
        <v>3917079.76</v>
      </c>
      <c r="E122" s="3">
        <v>0</v>
      </c>
      <c r="F122" s="3">
        <v>3917079.76</v>
      </c>
      <c r="G122" s="3">
        <v>4344561.7</v>
      </c>
      <c r="H122" s="3">
        <v>68930.649999999994</v>
      </c>
      <c r="I122" s="3">
        <v>0</v>
      </c>
      <c r="J122" s="3">
        <v>4275631.05</v>
      </c>
      <c r="K122" s="3">
        <v>4275631.05</v>
      </c>
      <c r="L122" s="3">
        <v>0</v>
      </c>
      <c r="M122" s="3">
        <v>358551.29</v>
      </c>
    </row>
    <row r="123" spans="1:13" hidden="1" x14ac:dyDescent="0.25">
      <c r="A123" s="2" t="str">
        <f t="shared" si="1"/>
        <v>4</v>
      </c>
      <c r="B123" s="2">
        <v>4202001</v>
      </c>
      <c r="C123" s="2" t="s">
        <v>133</v>
      </c>
      <c r="D123" s="3">
        <v>20000</v>
      </c>
      <c r="E123" s="3">
        <v>0</v>
      </c>
      <c r="F123" s="3">
        <v>20000</v>
      </c>
      <c r="G123" s="3">
        <v>34625.25</v>
      </c>
      <c r="H123" s="3">
        <v>0</v>
      </c>
      <c r="I123" s="3">
        <v>0</v>
      </c>
      <c r="J123" s="3">
        <v>34625.25</v>
      </c>
      <c r="K123" s="3">
        <v>34625.25</v>
      </c>
      <c r="L123" s="3">
        <v>0</v>
      </c>
      <c r="M123" s="3">
        <v>14625.25</v>
      </c>
    </row>
    <row r="124" spans="1:13" hidden="1" x14ac:dyDescent="0.25">
      <c r="A124" s="2" t="str">
        <f t="shared" si="1"/>
        <v>4</v>
      </c>
      <c r="B124" s="2">
        <v>4209002</v>
      </c>
      <c r="C124" s="2" t="s">
        <v>134</v>
      </c>
      <c r="D124" s="3">
        <v>4200</v>
      </c>
      <c r="E124" s="3">
        <v>0</v>
      </c>
      <c r="F124" s="3">
        <v>4200</v>
      </c>
      <c r="G124" s="3">
        <v>15241.28</v>
      </c>
      <c r="H124" s="3">
        <v>0</v>
      </c>
      <c r="I124" s="3">
        <v>0</v>
      </c>
      <c r="J124" s="3">
        <v>15241.28</v>
      </c>
      <c r="K124" s="3">
        <v>15241.28</v>
      </c>
      <c r="L124" s="3">
        <v>0</v>
      </c>
      <c r="M124" s="3">
        <v>11041.28</v>
      </c>
    </row>
    <row r="125" spans="1:13" hidden="1" x14ac:dyDescent="0.25">
      <c r="A125" s="2" t="str">
        <f t="shared" si="1"/>
        <v>4</v>
      </c>
      <c r="B125" s="2">
        <v>4209003</v>
      </c>
      <c r="C125" s="2" t="s">
        <v>135</v>
      </c>
      <c r="D125" s="3">
        <v>0</v>
      </c>
      <c r="E125" s="3">
        <v>0</v>
      </c>
      <c r="F125" s="3">
        <v>0</v>
      </c>
      <c r="G125" s="3">
        <v>4041.45</v>
      </c>
      <c r="H125" s="3">
        <v>0</v>
      </c>
      <c r="I125" s="3">
        <v>0</v>
      </c>
      <c r="J125" s="3">
        <v>4041.45</v>
      </c>
      <c r="K125" s="3">
        <v>4041.45</v>
      </c>
      <c r="L125" s="3">
        <v>0</v>
      </c>
      <c r="M125" s="3">
        <v>4041.45</v>
      </c>
    </row>
    <row r="126" spans="1:13" hidden="1" x14ac:dyDescent="0.25">
      <c r="A126" s="2" t="str">
        <f t="shared" si="1"/>
        <v>4</v>
      </c>
      <c r="B126" s="2">
        <v>4500001</v>
      </c>
      <c r="C126" s="2" t="s">
        <v>136</v>
      </c>
      <c r="D126" s="3">
        <v>219794</v>
      </c>
      <c r="E126" s="3">
        <v>0</v>
      </c>
      <c r="F126" s="3">
        <v>219794</v>
      </c>
      <c r="G126" s="3">
        <v>222285.87</v>
      </c>
      <c r="H126" s="3">
        <v>0</v>
      </c>
      <c r="I126" s="3">
        <v>0</v>
      </c>
      <c r="J126" s="3">
        <v>222285.87</v>
      </c>
      <c r="K126" s="3">
        <v>222285.87</v>
      </c>
      <c r="L126" s="3">
        <v>0</v>
      </c>
      <c r="M126" s="3">
        <v>2491.87</v>
      </c>
    </row>
    <row r="127" spans="1:13" hidden="1" x14ac:dyDescent="0.25">
      <c r="A127" s="2" t="str">
        <f t="shared" si="1"/>
        <v>4</v>
      </c>
      <c r="B127" s="2">
        <v>4500205</v>
      </c>
      <c r="C127" s="2" t="s">
        <v>137</v>
      </c>
      <c r="D127" s="3">
        <v>25000</v>
      </c>
      <c r="E127" s="3">
        <v>0</v>
      </c>
      <c r="F127" s="3">
        <v>25000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-25000</v>
      </c>
    </row>
    <row r="128" spans="1:13" hidden="1" x14ac:dyDescent="0.25">
      <c r="A128" s="2" t="str">
        <f t="shared" si="1"/>
        <v>4</v>
      </c>
      <c r="B128" s="2">
        <v>4500206</v>
      </c>
      <c r="C128" s="2" t="s">
        <v>138</v>
      </c>
      <c r="D128" s="3">
        <v>2000</v>
      </c>
      <c r="E128" s="3">
        <v>0</v>
      </c>
      <c r="F128" s="3">
        <v>2000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-2000</v>
      </c>
    </row>
    <row r="129" spans="1:13" hidden="1" x14ac:dyDescent="0.25">
      <c r="A129" s="2" t="str">
        <f t="shared" si="1"/>
        <v>4</v>
      </c>
      <c r="B129" s="2">
        <v>4501001</v>
      </c>
      <c r="C129" s="2" t="s">
        <v>139</v>
      </c>
      <c r="D129" s="3">
        <v>170302.65</v>
      </c>
      <c r="E129" s="3">
        <v>0</v>
      </c>
      <c r="F129" s="3">
        <v>170302.65</v>
      </c>
      <c r="G129" s="3">
        <v>171843.48</v>
      </c>
      <c r="H129" s="3">
        <v>0</v>
      </c>
      <c r="I129" s="3">
        <v>0</v>
      </c>
      <c r="J129" s="3">
        <v>171843.48</v>
      </c>
      <c r="K129" s="3">
        <v>171843.48</v>
      </c>
      <c r="L129" s="3">
        <v>0</v>
      </c>
      <c r="M129" s="3">
        <v>1540.83</v>
      </c>
    </row>
    <row r="130" spans="1:13" hidden="1" x14ac:dyDescent="0.25">
      <c r="A130" s="2" t="str">
        <f t="shared" si="1"/>
        <v>4</v>
      </c>
      <c r="B130" s="2">
        <v>4503001</v>
      </c>
      <c r="C130" s="2" t="s">
        <v>140</v>
      </c>
      <c r="D130" s="3">
        <v>36141.49</v>
      </c>
      <c r="E130" s="3">
        <v>0</v>
      </c>
      <c r="F130" s="3">
        <v>36141.49</v>
      </c>
      <c r="G130" s="3">
        <v>62066.239999999998</v>
      </c>
      <c r="H130" s="3">
        <v>0</v>
      </c>
      <c r="I130" s="3">
        <v>0</v>
      </c>
      <c r="J130" s="3">
        <v>62066.239999999998</v>
      </c>
      <c r="K130" s="3">
        <v>0</v>
      </c>
      <c r="L130" s="3">
        <v>62066.239999999998</v>
      </c>
      <c r="M130" s="3">
        <v>25924.75</v>
      </c>
    </row>
    <row r="131" spans="1:13" hidden="1" x14ac:dyDescent="0.25">
      <c r="A131" s="2" t="str">
        <f t="shared" ref="A131:A194" si="2">MID(B131,1,1)</f>
        <v>4</v>
      </c>
      <c r="B131" s="2">
        <v>4503005</v>
      </c>
      <c r="C131" s="2" t="s">
        <v>141</v>
      </c>
      <c r="D131" s="3">
        <v>66700</v>
      </c>
      <c r="E131" s="3">
        <v>2000</v>
      </c>
      <c r="F131" s="3">
        <v>68700</v>
      </c>
      <c r="G131" s="3">
        <v>75700</v>
      </c>
      <c r="H131" s="3">
        <v>0</v>
      </c>
      <c r="I131" s="3">
        <v>0</v>
      </c>
      <c r="J131" s="3">
        <v>75700</v>
      </c>
      <c r="K131" s="3">
        <v>58300</v>
      </c>
      <c r="L131" s="3">
        <v>17400</v>
      </c>
      <c r="M131" s="3">
        <v>7000</v>
      </c>
    </row>
    <row r="132" spans="1:13" hidden="1" x14ac:dyDescent="0.25">
      <c r="A132" s="2" t="str">
        <f t="shared" si="2"/>
        <v>4</v>
      </c>
      <c r="B132" s="2">
        <v>4503008</v>
      </c>
      <c r="C132" s="2" t="s">
        <v>142</v>
      </c>
      <c r="D132" s="3">
        <v>61525</v>
      </c>
      <c r="E132" s="3">
        <v>0</v>
      </c>
      <c r="F132" s="3">
        <v>61525</v>
      </c>
      <c r="G132" s="3">
        <v>54400</v>
      </c>
      <c r="H132" s="3">
        <v>0</v>
      </c>
      <c r="I132" s="3">
        <v>0</v>
      </c>
      <c r="J132" s="3">
        <v>54400</v>
      </c>
      <c r="K132" s="3">
        <v>54400</v>
      </c>
      <c r="L132" s="3">
        <v>0</v>
      </c>
      <c r="M132" s="3">
        <v>-7125</v>
      </c>
    </row>
    <row r="133" spans="1:13" hidden="1" x14ac:dyDescent="0.25">
      <c r="A133" s="2" t="str">
        <f t="shared" si="2"/>
        <v>4</v>
      </c>
      <c r="B133" s="2">
        <v>4503009</v>
      </c>
      <c r="C133" s="2" t="s">
        <v>143</v>
      </c>
      <c r="D133" s="3">
        <v>101250</v>
      </c>
      <c r="E133" s="3">
        <v>0</v>
      </c>
      <c r="F133" s="3">
        <v>101250</v>
      </c>
      <c r="G133" s="3">
        <v>101250</v>
      </c>
      <c r="H133" s="3">
        <v>0</v>
      </c>
      <c r="I133" s="3">
        <v>0</v>
      </c>
      <c r="J133" s="3">
        <v>101250</v>
      </c>
      <c r="K133" s="3">
        <v>101250</v>
      </c>
      <c r="L133" s="3">
        <v>0</v>
      </c>
      <c r="M133" s="3">
        <v>0</v>
      </c>
    </row>
    <row r="134" spans="1:13" hidden="1" x14ac:dyDescent="0.25">
      <c r="A134" s="2" t="str">
        <f t="shared" si="2"/>
        <v>4</v>
      </c>
      <c r="B134" s="2">
        <v>4505001</v>
      </c>
      <c r="C134" s="2" t="s">
        <v>144</v>
      </c>
      <c r="D134" s="3">
        <v>12000</v>
      </c>
      <c r="E134" s="3">
        <v>0</v>
      </c>
      <c r="F134" s="3">
        <v>12000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-12000</v>
      </c>
    </row>
    <row r="135" spans="1:13" hidden="1" x14ac:dyDescent="0.25">
      <c r="A135" s="2" t="str">
        <f t="shared" si="2"/>
        <v>4</v>
      </c>
      <c r="B135" s="2">
        <v>4505024</v>
      </c>
      <c r="C135" s="2" t="s">
        <v>145</v>
      </c>
      <c r="D135" s="3">
        <v>0</v>
      </c>
      <c r="E135" s="3">
        <v>0</v>
      </c>
      <c r="F135" s="3">
        <v>0</v>
      </c>
      <c r="G135" s="3">
        <v>443.67</v>
      </c>
      <c r="H135" s="3">
        <v>0</v>
      </c>
      <c r="I135" s="3">
        <v>0</v>
      </c>
      <c r="J135" s="3">
        <v>443.67</v>
      </c>
      <c r="K135" s="3">
        <v>443.67</v>
      </c>
      <c r="L135" s="3">
        <v>0</v>
      </c>
      <c r="M135" s="3">
        <v>443.67</v>
      </c>
    </row>
    <row r="136" spans="1:13" hidden="1" x14ac:dyDescent="0.25">
      <c r="A136" s="2" t="str">
        <f t="shared" si="2"/>
        <v>4</v>
      </c>
      <c r="B136" s="2">
        <v>4505028</v>
      </c>
      <c r="C136" s="2" t="s">
        <v>146</v>
      </c>
      <c r="D136" s="3">
        <v>0</v>
      </c>
      <c r="E136" s="3">
        <v>0</v>
      </c>
      <c r="F136" s="3">
        <v>0</v>
      </c>
      <c r="G136" s="3">
        <v>24982.35</v>
      </c>
      <c r="H136" s="3">
        <v>0</v>
      </c>
      <c r="I136" s="3">
        <v>0</v>
      </c>
      <c r="J136" s="3">
        <v>24982.35</v>
      </c>
      <c r="K136" s="3">
        <v>8242.35</v>
      </c>
      <c r="L136" s="3">
        <v>16740</v>
      </c>
      <c r="M136" s="3">
        <v>24982.35</v>
      </c>
    </row>
    <row r="137" spans="1:13" hidden="1" x14ac:dyDescent="0.25">
      <c r="A137" s="2" t="str">
        <f t="shared" si="2"/>
        <v>4</v>
      </c>
      <c r="B137" s="2">
        <v>4505030</v>
      </c>
      <c r="C137" s="2" t="s">
        <v>147</v>
      </c>
      <c r="D137" s="3">
        <v>0</v>
      </c>
      <c r="E137" s="3">
        <v>37565.040000000001</v>
      </c>
      <c r="F137" s="3">
        <v>37565.040000000001</v>
      </c>
      <c r="G137" s="3">
        <v>23690.26</v>
      </c>
      <c r="H137" s="3">
        <v>0</v>
      </c>
      <c r="I137" s="3">
        <v>0</v>
      </c>
      <c r="J137" s="3">
        <v>23690.26</v>
      </c>
      <c r="K137" s="3">
        <v>17137.400000000001</v>
      </c>
      <c r="L137" s="3">
        <v>6552.86</v>
      </c>
      <c r="M137" s="3">
        <v>-13874.78</v>
      </c>
    </row>
    <row r="138" spans="1:13" hidden="1" x14ac:dyDescent="0.25">
      <c r="A138" s="2" t="str">
        <f t="shared" si="2"/>
        <v>4</v>
      </c>
      <c r="B138" s="2">
        <v>4505033</v>
      </c>
      <c r="C138" s="2" t="s">
        <v>148</v>
      </c>
      <c r="D138" s="3">
        <v>0</v>
      </c>
      <c r="E138" s="3">
        <v>0</v>
      </c>
      <c r="F138" s="3">
        <v>0</v>
      </c>
      <c r="G138" s="3">
        <v>0</v>
      </c>
      <c r="H138" s="3">
        <v>47.18</v>
      </c>
      <c r="I138" s="3">
        <v>0</v>
      </c>
      <c r="J138" s="3">
        <v>-47.18</v>
      </c>
      <c r="K138" s="3">
        <v>-47.18</v>
      </c>
      <c r="L138" s="3">
        <v>0</v>
      </c>
      <c r="M138" s="3">
        <v>-47.18</v>
      </c>
    </row>
    <row r="139" spans="1:13" hidden="1" x14ac:dyDescent="0.25">
      <c r="A139" s="2" t="str">
        <f t="shared" si="2"/>
        <v>4</v>
      </c>
      <c r="B139" s="2">
        <v>4505035</v>
      </c>
      <c r="C139" s="2" t="s">
        <v>149</v>
      </c>
      <c r="D139" s="3">
        <v>0</v>
      </c>
      <c r="E139" s="3">
        <v>91978.77</v>
      </c>
      <c r="F139" s="3">
        <v>91978.77</v>
      </c>
      <c r="G139" s="3">
        <v>83855.42</v>
      </c>
      <c r="H139" s="3">
        <v>0</v>
      </c>
      <c r="I139" s="3">
        <v>0</v>
      </c>
      <c r="J139" s="3">
        <v>83855.42</v>
      </c>
      <c r="K139" s="3">
        <v>64665.87</v>
      </c>
      <c r="L139" s="3">
        <v>19189.55</v>
      </c>
      <c r="M139" s="3">
        <v>-8123.35</v>
      </c>
    </row>
    <row r="140" spans="1:13" hidden="1" x14ac:dyDescent="0.25">
      <c r="A140" s="2" t="str">
        <f t="shared" si="2"/>
        <v>4</v>
      </c>
      <c r="B140" s="2">
        <v>4505037</v>
      </c>
      <c r="C140" s="2" t="s">
        <v>150</v>
      </c>
      <c r="D140" s="3">
        <v>0</v>
      </c>
      <c r="E140" s="3">
        <v>50223.28</v>
      </c>
      <c r="F140" s="3">
        <v>50223.28</v>
      </c>
      <c r="G140" s="3">
        <v>47461.14</v>
      </c>
      <c r="H140" s="3">
        <v>0</v>
      </c>
      <c r="I140" s="3">
        <v>0</v>
      </c>
      <c r="J140" s="3">
        <v>47461.14</v>
      </c>
      <c r="K140" s="3">
        <v>47461.14</v>
      </c>
      <c r="L140" s="3">
        <v>0</v>
      </c>
      <c r="M140" s="3">
        <v>-2762.14</v>
      </c>
    </row>
    <row r="141" spans="1:13" hidden="1" x14ac:dyDescent="0.25">
      <c r="A141" s="2" t="str">
        <f t="shared" si="2"/>
        <v>4</v>
      </c>
      <c r="B141" s="2">
        <v>4505038</v>
      </c>
      <c r="C141" s="2" t="s">
        <v>151</v>
      </c>
      <c r="D141" s="3">
        <v>0</v>
      </c>
      <c r="E141" s="3">
        <v>104469.55</v>
      </c>
      <c r="F141" s="3">
        <v>104469.55</v>
      </c>
      <c r="G141" s="3">
        <v>70208.5</v>
      </c>
      <c r="H141" s="3">
        <v>0</v>
      </c>
      <c r="I141" s="3">
        <v>0</v>
      </c>
      <c r="J141" s="3">
        <v>70208.5</v>
      </c>
      <c r="K141" s="3">
        <v>70208.5</v>
      </c>
      <c r="L141" s="3">
        <v>0</v>
      </c>
      <c r="M141" s="3">
        <v>-34261.050000000003</v>
      </c>
    </row>
    <row r="142" spans="1:13" hidden="1" x14ac:dyDescent="0.25">
      <c r="A142" s="2" t="str">
        <f t="shared" si="2"/>
        <v>4</v>
      </c>
      <c r="B142" s="2">
        <v>4505039</v>
      </c>
      <c r="C142" s="2" t="s">
        <v>152</v>
      </c>
      <c r="D142" s="3">
        <v>0</v>
      </c>
      <c r="E142" s="3">
        <v>10929.3</v>
      </c>
      <c r="F142" s="3">
        <v>10929.3</v>
      </c>
      <c r="G142" s="3">
        <v>9499.2999999999993</v>
      </c>
      <c r="H142" s="3">
        <v>0</v>
      </c>
      <c r="I142" s="3">
        <v>0</v>
      </c>
      <c r="J142" s="3">
        <v>9499.2999999999993</v>
      </c>
      <c r="K142" s="3">
        <v>8729.2999999999993</v>
      </c>
      <c r="L142" s="3">
        <v>770</v>
      </c>
      <c r="M142" s="3">
        <v>-1430</v>
      </c>
    </row>
    <row r="143" spans="1:13" hidden="1" x14ac:dyDescent="0.25">
      <c r="A143" s="2" t="str">
        <f t="shared" si="2"/>
        <v>4</v>
      </c>
      <c r="B143" s="2">
        <v>4505040</v>
      </c>
      <c r="C143" s="2" t="s">
        <v>153</v>
      </c>
      <c r="D143" s="3">
        <v>0</v>
      </c>
      <c r="E143" s="3">
        <v>33725.14</v>
      </c>
      <c r="F143" s="3">
        <v>33725.14</v>
      </c>
      <c r="G143" s="3">
        <v>28530.83</v>
      </c>
      <c r="H143" s="3">
        <v>0</v>
      </c>
      <c r="I143" s="3">
        <v>0</v>
      </c>
      <c r="J143" s="3">
        <v>28530.83</v>
      </c>
      <c r="K143" s="3">
        <v>28530.83</v>
      </c>
      <c r="L143" s="3">
        <v>0</v>
      </c>
      <c r="M143" s="3">
        <v>-5194.3100000000004</v>
      </c>
    </row>
    <row r="144" spans="1:13" hidden="1" x14ac:dyDescent="0.25">
      <c r="A144" s="2" t="str">
        <f t="shared" si="2"/>
        <v>4</v>
      </c>
      <c r="B144" s="2">
        <v>4505041</v>
      </c>
      <c r="C144" s="2" t="s">
        <v>154</v>
      </c>
      <c r="D144" s="3">
        <v>0</v>
      </c>
      <c r="E144" s="3">
        <v>71716.100000000006</v>
      </c>
      <c r="F144" s="3">
        <v>71716.100000000006</v>
      </c>
      <c r="G144" s="3">
        <v>68615.98</v>
      </c>
      <c r="H144" s="3">
        <v>0</v>
      </c>
      <c r="I144" s="3">
        <v>0</v>
      </c>
      <c r="J144" s="3">
        <v>68615.98</v>
      </c>
      <c r="K144" s="3">
        <v>57315.98</v>
      </c>
      <c r="L144" s="3">
        <v>11300</v>
      </c>
      <c r="M144" s="3">
        <v>-3100.12</v>
      </c>
    </row>
    <row r="145" spans="1:13" hidden="1" x14ac:dyDescent="0.25">
      <c r="A145" s="2" t="str">
        <f t="shared" si="2"/>
        <v>4</v>
      </c>
      <c r="B145" s="2">
        <v>4505042</v>
      </c>
      <c r="C145" s="2" t="s">
        <v>155</v>
      </c>
      <c r="D145" s="3">
        <v>0</v>
      </c>
      <c r="E145" s="3">
        <v>55000</v>
      </c>
      <c r="F145" s="3">
        <v>55000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-55000</v>
      </c>
    </row>
    <row r="146" spans="1:13" hidden="1" x14ac:dyDescent="0.25">
      <c r="A146" s="2" t="str">
        <f t="shared" si="2"/>
        <v>4</v>
      </c>
      <c r="B146" s="2">
        <v>4505043</v>
      </c>
      <c r="C146" s="2" t="s">
        <v>156</v>
      </c>
      <c r="D146" s="3">
        <v>0</v>
      </c>
      <c r="E146" s="3">
        <v>71861.240000000005</v>
      </c>
      <c r="F146" s="3">
        <v>71861.240000000005</v>
      </c>
      <c r="G146" s="3">
        <v>57488.99</v>
      </c>
      <c r="H146" s="3">
        <v>0</v>
      </c>
      <c r="I146" s="3">
        <v>0</v>
      </c>
      <c r="J146" s="3">
        <v>57488.99</v>
      </c>
      <c r="K146" s="3">
        <v>57488.99</v>
      </c>
      <c r="L146" s="3">
        <v>0</v>
      </c>
      <c r="M146" s="3">
        <v>-14372.25</v>
      </c>
    </row>
    <row r="147" spans="1:13" hidden="1" x14ac:dyDescent="0.25">
      <c r="A147" s="2" t="str">
        <f t="shared" si="2"/>
        <v>4</v>
      </c>
      <c r="B147" s="2">
        <v>4505044</v>
      </c>
      <c r="C147" s="2" t="s">
        <v>157</v>
      </c>
      <c r="D147" s="3">
        <v>0</v>
      </c>
      <c r="E147" s="3">
        <v>91495.84</v>
      </c>
      <c r="F147" s="3">
        <v>91495.84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-91495.84</v>
      </c>
    </row>
    <row r="148" spans="1:13" hidden="1" x14ac:dyDescent="0.25">
      <c r="A148" s="2" t="str">
        <f t="shared" si="2"/>
        <v>4</v>
      </c>
      <c r="B148" s="2">
        <v>4505046</v>
      </c>
      <c r="C148" s="2" t="s">
        <v>158</v>
      </c>
      <c r="D148" s="3">
        <v>0</v>
      </c>
      <c r="E148" s="3">
        <v>72000</v>
      </c>
      <c r="F148" s="3">
        <v>72000</v>
      </c>
      <c r="G148" s="3">
        <v>57600</v>
      </c>
      <c r="H148" s="3">
        <v>0</v>
      </c>
      <c r="I148" s="3">
        <v>0</v>
      </c>
      <c r="J148" s="3">
        <v>57600</v>
      </c>
      <c r="K148" s="3">
        <v>57600</v>
      </c>
      <c r="L148" s="3">
        <v>0</v>
      </c>
      <c r="M148" s="3">
        <v>-14400</v>
      </c>
    </row>
    <row r="149" spans="1:13" hidden="1" x14ac:dyDescent="0.25">
      <c r="A149" s="2" t="str">
        <f t="shared" si="2"/>
        <v>4</v>
      </c>
      <c r="B149" s="2">
        <v>4506003</v>
      </c>
      <c r="C149" s="2" t="s">
        <v>159</v>
      </c>
      <c r="D149" s="3">
        <v>0</v>
      </c>
      <c r="E149" s="3">
        <v>60000</v>
      </c>
      <c r="F149" s="3">
        <v>60000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-60000</v>
      </c>
    </row>
    <row r="150" spans="1:13" hidden="1" x14ac:dyDescent="0.25">
      <c r="A150" s="2" t="str">
        <f t="shared" si="2"/>
        <v>4</v>
      </c>
      <c r="B150" s="2">
        <v>4506004</v>
      </c>
      <c r="C150" s="2" t="s">
        <v>160</v>
      </c>
      <c r="D150" s="3">
        <v>0</v>
      </c>
      <c r="E150" s="3">
        <v>0</v>
      </c>
      <c r="F150" s="3">
        <v>0</v>
      </c>
      <c r="G150" s="3">
        <v>5775.5</v>
      </c>
      <c r="H150" s="3">
        <v>0</v>
      </c>
      <c r="I150" s="3">
        <v>0</v>
      </c>
      <c r="J150" s="3">
        <v>5775.5</v>
      </c>
      <c r="K150" s="3">
        <v>5775.5</v>
      </c>
      <c r="L150" s="3">
        <v>0</v>
      </c>
      <c r="M150" s="3">
        <v>5775.5</v>
      </c>
    </row>
    <row r="151" spans="1:13" hidden="1" x14ac:dyDescent="0.25">
      <c r="A151" s="2" t="str">
        <f t="shared" si="2"/>
        <v>4</v>
      </c>
      <c r="B151" s="2">
        <v>4508002</v>
      </c>
      <c r="C151" s="2" t="s">
        <v>161</v>
      </c>
      <c r="D151" s="3">
        <v>5000</v>
      </c>
      <c r="E151" s="3">
        <v>0</v>
      </c>
      <c r="F151" s="3">
        <v>5000</v>
      </c>
      <c r="G151" s="3">
        <v>5000</v>
      </c>
      <c r="H151" s="3">
        <v>0</v>
      </c>
      <c r="I151" s="3">
        <v>0</v>
      </c>
      <c r="J151" s="3">
        <v>5000</v>
      </c>
      <c r="K151" s="3">
        <v>5000</v>
      </c>
      <c r="L151" s="3">
        <v>0</v>
      </c>
      <c r="M151" s="3">
        <v>0</v>
      </c>
    </row>
    <row r="152" spans="1:13" hidden="1" x14ac:dyDescent="0.25">
      <c r="A152" s="2" t="str">
        <f t="shared" si="2"/>
        <v>4</v>
      </c>
      <c r="B152" s="2">
        <v>4508006</v>
      </c>
      <c r="C152" s="2" t="s">
        <v>162</v>
      </c>
      <c r="D152" s="3">
        <v>31000</v>
      </c>
      <c r="E152" s="3">
        <v>0</v>
      </c>
      <c r="F152" s="3">
        <v>31000</v>
      </c>
      <c r="G152" s="3">
        <v>41606</v>
      </c>
      <c r="H152" s="3">
        <v>0</v>
      </c>
      <c r="I152" s="3">
        <v>0</v>
      </c>
      <c r="J152" s="3">
        <v>41606</v>
      </c>
      <c r="K152" s="3">
        <v>41606</v>
      </c>
      <c r="L152" s="3">
        <v>0</v>
      </c>
      <c r="M152" s="3">
        <v>10606</v>
      </c>
    </row>
    <row r="153" spans="1:13" hidden="1" x14ac:dyDescent="0.25">
      <c r="A153" s="2" t="str">
        <f t="shared" si="2"/>
        <v>4</v>
      </c>
      <c r="B153" s="2">
        <v>4508013</v>
      </c>
      <c r="C153" s="2" t="s">
        <v>163</v>
      </c>
      <c r="D153" s="3">
        <v>26000</v>
      </c>
      <c r="E153" s="3">
        <v>0</v>
      </c>
      <c r="F153" s="3">
        <v>26000</v>
      </c>
      <c r="G153" s="3">
        <v>38940.14</v>
      </c>
      <c r="H153" s="3">
        <v>0</v>
      </c>
      <c r="I153" s="3">
        <v>0</v>
      </c>
      <c r="J153" s="3">
        <v>38940.14</v>
      </c>
      <c r="K153" s="3">
        <v>38940.14</v>
      </c>
      <c r="L153" s="3">
        <v>0</v>
      </c>
      <c r="M153" s="3">
        <v>12940.14</v>
      </c>
    </row>
    <row r="154" spans="1:13" hidden="1" x14ac:dyDescent="0.25">
      <c r="A154" s="2" t="str">
        <f t="shared" si="2"/>
        <v>4</v>
      </c>
      <c r="B154" s="2">
        <v>4508018</v>
      </c>
      <c r="C154" s="2" t="s">
        <v>164</v>
      </c>
      <c r="D154" s="3">
        <v>100</v>
      </c>
      <c r="E154" s="3">
        <v>0</v>
      </c>
      <c r="F154" s="3">
        <v>100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-100</v>
      </c>
    </row>
    <row r="155" spans="1:13" hidden="1" x14ac:dyDescent="0.25">
      <c r="A155" s="2" t="str">
        <f t="shared" si="2"/>
        <v>4</v>
      </c>
      <c r="B155" s="2">
        <v>4508021</v>
      </c>
      <c r="C155" s="2" t="s">
        <v>165</v>
      </c>
      <c r="D155" s="3">
        <v>0</v>
      </c>
      <c r="E155" s="3">
        <v>0</v>
      </c>
      <c r="F155" s="3">
        <v>0</v>
      </c>
      <c r="G155" s="3">
        <v>22789</v>
      </c>
      <c r="H155" s="3">
        <v>0</v>
      </c>
      <c r="I155" s="3">
        <v>0</v>
      </c>
      <c r="J155" s="3">
        <v>22789</v>
      </c>
      <c r="K155" s="3">
        <v>18231.2</v>
      </c>
      <c r="L155" s="3">
        <v>4557.8</v>
      </c>
      <c r="M155" s="3">
        <v>22789</v>
      </c>
    </row>
    <row r="156" spans="1:13" hidden="1" x14ac:dyDescent="0.25">
      <c r="A156" s="2" t="str">
        <f t="shared" si="2"/>
        <v>4</v>
      </c>
      <c r="B156" s="2">
        <v>4508028</v>
      </c>
      <c r="C156" s="2" t="s">
        <v>166</v>
      </c>
      <c r="D156" s="3">
        <v>2000</v>
      </c>
      <c r="E156" s="3">
        <v>0</v>
      </c>
      <c r="F156" s="3">
        <v>2000</v>
      </c>
      <c r="G156" s="3">
        <v>4852.68</v>
      </c>
      <c r="H156" s="3">
        <v>0</v>
      </c>
      <c r="I156" s="3">
        <v>0</v>
      </c>
      <c r="J156" s="3">
        <v>4852.68</v>
      </c>
      <c r="K156" s="3">
        <v>2426.34</v>
      </c>
      <c r="L156" s="3">
        <v>2426.34</v>
      </c>
      <c r="M156" s="3">
        <v>2852.68</v>
      </c>
    </row>
    <row r="157" spans="1:13" hidden="1" x14ac:dyDescent="0.25">
      <c r="A157" s="2" t="str">
        <f t="shared" si="2"/>
        <v>4</v>
      </c>
      <c r="B157" s="2">
        <v>4508029</v>
      </c>
      <c r="C157" s="2" t="s">
        <v>167</v>
      </c>
      <c r="D157" s="3">
        <v>0</v>
      </c>
      <c r="E157" s="3">
        <v>0</v>
      </c>
      <c r="F157" s="3">
        <v>0</v>
      </c>
      <c r="G157" s="3">
        <v>3312</v>
      </c>
      <c r="H157" s="3">
        <v>0</v>
      </c>
      <c r="I157" s="3">
        <v>0</v>
      </c>
      <c r="J157" s="3">
        <v>3312</v>
      </c>
      <c r="K157" s="3">
        <v>2649.6</v>
      </c>
      <c r="L157" s="3">
        <v>662.4</v>
      </c>
      <c r="M157" s="3">
        <v>3312</v>
      </c>
    </row>
    <row r="158" spans="1:13" hidden="1" x14ac:dyDescent="0.25">
      <c r="A158" s="2" t="str">
        <f t="shared" si="2"/>
        <v>4</v>
      </c>
      <c r="B158" s="2">
        <v>4508030</v>
      </c>
      <c r="C158" s="2" t="s">
        <v>168</v>
      </c>
      <c r="D158" s="3">
        <v>0</v>
      </c>
      <c r="E158" s="3">
        <v>1365.52</v>
      </c>
      <c r="F158" s="3">
        <v>1365.52</v>
      </c>
      <c r="G158" s="3">
        <v>53460</v>
      </c>
      <c r="H158" s="3">
        <v>0</v>
      </c>
      <c r="I158" s="3">
        <v>0</v>
      </c>
      <c r="J158" s="3">
        <v>53460</v>
      </c>
      <c r="K158" s="3">
        <v>53460</v>
      </c>
      <c r="L158" s="3">
        <v>0</v>
      </c>
      <c r="M158" s="3">
        <v>52094.48</v>
      </c>
    </row>
    <row r="159" spans="1:13" hidden="1" x14ac:dyDescent="0.25">
      <c r="A159" s="2" t="str">
        <f t="shared" si="2"/>
        <v>4</v>
      </c>
      <c r="B159" s="2">
        <v>4508031</v>
      </c>
      <c r="C159" s="2" t="s">
        <v>169</v>
      </c>
      <c r="D159" s="3">
        <v>0</v>
      </c>
      <c r="E159" s="3">
        <v>0</v>
      </c>
      <c r="F159" s="3">
        <v>0</v>
      </c>
      <c r="G159" s="3">
        <v>932.4</v>
      </c>
      <c r="H159" s="3">
        <v>0</v>
      </c>
      <c r="I159" s="3">
        <v>0</v>
      </c>
      <c r="J159" s="3">
        <v>932.4</v>
      </c>
      <c r="K159" s="3">
        <v>932.4</v>
      </c>
      <c r="L159" s="3">
        <v>0</v>
      </c>
      <c r="M159" s="3">
        <v>932.4</v>
      </c>
    </row>
    <row r="160" spans="1:13" hidden="1" x14ac:dyDescent="0.25">
      <c r="A160" s="2" t="str">
        <f t="shared" si="2"/>
        <v>4</v>
      </c>
      <c r="B160" s="2">
        <v>4508032</v>
      </c>
      <c r="C160" s="2" t="s">
        <v>170</v>
      </c>
      <c r="D160" s="3">
        <v>0</v>
      </c>
      <c r="E160" s="3">
        <v>0</v>
      </c>
      <c r="F160" s="3">
        <v>0</v>
      </c>
      <c r="G160" s="3">
        <v>4000</v>
      </c>
      <c r="H160" s="3">
        <v>0</v>
      </c>
      <c r="I160" s="3">
        <v>0</v>
      </c>
      <c r="J160" s="3">
        <v>4000</v>
      </c>
      <c r="K160" s="3">
        <v>3200</v>
      </c>
      <c r="L160" s="3">
        <v>800</v>
      </c>
      <c r="M160" s="3">
        <v>4000</v>
      </c>
    </row>
    <row r="161" spans="1:13" hidden="1" x14ac:dyDescent="0.25">
      <c r="A161" s="2" t="str">
        <f t="shared" si="2"/>
        <v>4</v>
      </c>
      <c r="B161" s="2">
        <v>4610001</v>
      </c>
      <c r="C161" s="2" t="s">
        <v>171</v>
      </c>
      <c r="D161" s="3">
        <v>53000</v>
      </c>
      <c r="E161" s="3">
        <v>0</v>
      </c>
      <c r="F161" s="3">
        <v>53000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-53000</v>
      </c>
    </row>
    <row r="162" spans="1:13" hidden="1" x14ac:dyDescent="0.25">
      <c r="A162" s="2" t="str">
        <f t="shared" si="2"/>
        <v>4</v>
      </c>
      <c r="B162" s="2">
        <v>4610002</v>
      </c>
      <c r="C162" s="2" t="s">
        <v>172</v>
      </c>
      <c r="D162" s="3">
        <v>1000</v>
      </c>
      <c r="E162" s="3">
        <v>0</v>
      </c>
      <c r="F162" s="3">
        <v>1000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-1000</v>
      </c>
    </row>
    <row r="163" spans="1:13" hidden="1" x14ac:dyDescent="0.25">
      <c r="A163" s="2" t="str">
        <f t="shared" si="2"/>
        <v>4</v>
      </c>
      <c r="B163" s="2">
        <v>4610003</v>
      </c>
      <c r="C163" s="2" t="s">
        <v>173</v>
      </c>
      <c r="D163" s="3">
        <v>63000</v>
      </c>
      <c r="E163" s="3">
        <v>0</v>
      </c>
      <c r="F163" s="3">
        <v>63000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-63000</v>
      </c>
    </row>
    <row r="164" spans="1:13" hidden="1" x14ac:dyDescent="0.25">
      <c r="A164" s="2" t="str">
        <f t="shared" si="2"/>
        <v>4</v>
      </c>
      <c r="B164" s="2">
        <v>4610004</v>
      </c>
      <c r="C164" s="2" t="s">
        <v>174</v>
      </c>
      <c r="D164" s="3">
        <v>10000</v>
      </c>
      <c r="E164" s="3">
        <v>0</v>
      </c>
      <c r="F164" s="3">
        <v>10000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-10000</v>
      </c>
    </row>
    <row r="165" spans="1:13" hidden="1" x14ac:dyDescent="0.25">
      <c r="A165" s="2" t="str">
        <f t="shared" si="2"/>
        <v>4</v>
      </c>
      <c r="B165" s="2">
        <v>4610005</v>
      </c>
      <c r="C165" s="2" t="s">
        <v>175</v>
      </c>
      <c r="D165" s="3">
        <v>22000</v>
      </c>
      <c r="E165" s="3">
        <v>0</v>
      </c>
      <c r="F165" s="3">
        <v>22000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-22000</v>
      </c>
    </row>
    <row r="166" spans="1:13" hidden="1" x14ac:dyDescent="0.25">
      <c r="A166" s="2" t="str">
        <f t="shared" si="2"/>
        <v>4</v>
      </c>
      <c r="B166" s="2">
        <v>4610006</v>
      </c>
      <c r="C166" s="2" t="s">
        <v>176</v>
      </c>
      <c r="D166" s="3">
        <v>16000</v>
      </c>
      <c r="E166" s="3">
        <v>0</v>
      </c>
      <c r="F166" s="3">
        <v>16000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-16000</v>
      </c>
    </row>
    <row r="167" spans="1:13" hidden="1" x14ac:dyDescent="0.25">
      <c r="A167" s="2" t="str">
        <f t="shared" si="2"/>
        <v>4</v>
      </c>
      <c r="B167" s="2">
        <v>4610028</v>
      </c>
      <c r="C167" s="2" t="s">
        <v>177</v>
      </c>
      <c r="D167" s="3">
        <v>7300</v>
      </c>
      <c r="E167" s="3">
        <v>0</v>
      </c>
      <c r="F167" s="3">
        <v>7300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-7300</v>
      </c>
    </row>
    <row r="168" spans="1:13" hidden="1" x14ac:dyDescent="0.25">
      <c r="A168" s="2" t="str">
        <f t="shared" si="2"/>
        <v>4</v>
      </c>
      <c r="B168" s="2">
        <v>4610030</v>
      </c>
      <c r="C168" s="2" t="s">
        <v>178</v>
      </c>
      <c r="D168" s="3">
        <v>0</v>
      </c>
      <c r="E168" s="3">
        <v>0</v>
      </c>
      <c r="F168" s="3">
        <v>0</v>
      </c>
      <c r="G168" s="3">
        <v>39225</v>
      </c>
      <c r="H168" s="3">
        <v>0</v>
      </c>
      <c r="I168" s="3">
        <v>0</v>
      </c>
      <c r="J168" s="3">
        <v>39225</v>
      </c>
      <c r="K168" s="3">
        <v>39225</v>
      </c>
      <c r="L168" s="3">
        <v>0</v>
      </c>
      <c r="M168" s="3">
        <v>39225</v>
      </c>
    </row>
    <row r="169" spans="1:13" hidden="1" x14ac:dyDescent="0.25">
      <c r="A169" s="2" t="str">
        <f t="shared" si="2"/>
        <v>4</v>
      </c>
      <c r="B169" s="2">
        <v>4610032</v>
      </c>
      <c r="C169" s="2" t="s">
        <v>179</v>
      </c>
      <c r="D169" s="3">
        <v>7257.84</v>
      </c>
      <c r="E169" s="3">
        <v>18980.759999999998</v>
      </c>
      <c r="F169" s="3">
        <v>26238.6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-26238.6</v>
      </c>
    </row>
    <row r="170" spans="1:13" hidden="1" x14ac:dyDescent="0.25">
      <c r="A170" s="2" t="str">
        <f t="shared" si="2"/>
        <v>4</v>
      </c>
      <c r="B170" s="2">
        <v>4610034</v>
      </c>
      <c r="C170" s="2" t="s">
        <v>180</v>
      </c>
      <c r="D170" s="3">
        <v>70000</v>
      </c>
      <c r="E170" s="3">
        <v>0</v>
      </c>
      <c r="F170" s="3">
        <v>70000</v>
      </c>
      <c r="G170" s="3">
        <v>70000</v>
      </c>
      <c r="H170" s="3">
        <v>0</v>
      </c>
      <c r="I170" s="3">
        <v>0</v>
      </c>
      <c r="J170" s="3">
        <v>70000</v>
      </c>
      <c r="K170" s="3">
        <v>0</v>
      </c>
      <c r="L170" s="3">
        <v>70000</v>
      </c>
      <c r="M170" s="3">
        <v>0</v>
      </c>
    </row>
    <row r="171" spans="1:13" hidden="1" x14ac:dyDescent="0.25">
      <c r="A171" s="2" t="str">
        <f t="shared" si="2"/>
        <v>4</v>
      </c>
      <c r="B171" s="2">
        <v>4610036</v>
      </c>
      <c r="C171" s="2" t="s">
        <v>181</v>
      </c>
      <c r="D171" s="3">
        <v>0</v>
      </c>
      <c r="E171" s="3">
        <v>21196.09</v>
      </c>
      <c r="F171" s="3">
        <v>21196.09</v>
      </c>
      <c r="G171" s="3">
        <v>21196.09</v>
      </c>
      <c r="H171" s="3">
        <v>0</v>
      </c>
      <c r="I171" s="3">
        <v>0</v>
      </c>
      <c r="J171" s="3">
        <v>21196.09</v>
      </c>
      <c r="K171" s="3">
        <v>21196.09</v>
      </c>
      <c r="L171" s="3">
        <v>0</v>
      </c>
      <c r="M171" s="3">
        <v>0</v>
      </c>
    </row>
    <row r="172" spans="1:13" hidden="1" x14ac:dyDescent="0.25">
      <c r="A172" s="2" t="str">
        <f t="shared" si="2"/>
        <v>4</v>
      </c>
      <c r="B172" s="2">
        <v>4610037</v>
      </c>
      <c r="C172" s="2" t="s">
        <v>182</v>
      </c>
      <c r="D172" s="3">
        <v>15000</v>
      </c>
      <c r="E172" s="3">
        <v>0</v>
      </c>
      <c r="F172" s="3">
        <v>15000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-15000</v>
      </c>
    </row>
    <row r="173" spans="1:13" hidden="1" x14ac:dyDescent="0.25">
      <c r="A173" s="2" t="str">
        <f t="shared" si="2"/>
        <v>4</v>
      </c>
      <c r="B173" s="2">
        <v>4610038</v>
      </c>
      <c r="C173" s="2" t="s">
        <v>183</v>
      </c>
      <c r="D173" s="3">
        <v>4000</v>
      </c>
      <c r="E173" s="3">
        <v>0</v>
      </c>
      <c r="F173" s="3">
        <v>4000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-4000</v>
      </c>
    </row>
    <row r="174" spans="1:13" hidden="1" x14ac:dyDescent="0.25">
      <c r="A174" s="2" t="str">
        <f t="shared" si="2"/>
        <v>4</v>
      </c>
      <c r="B174" s="2">
        <v>4610039</v>
      </c>
      <c r="C174" s="2" t="s">
        <v>184</v>
      </c>
      <c r="D174" s="3">
        <v>31945</v>
      </c>
      <c r="E174" s="3">
        <v>0</v>
      </c>
      <c r="F174" s="3">
        <v>31945</v>
      </c>
      <c r="G174" s="3">
        <v>36986</v>
      </c>
      <c r="H174" s="3">
        <v>0</v>
      </c>
      <c r="I174" s="3">
        <v>0</v>
      </c>
      <c r="J174" s="3">
        <v>36986</v>
      </c>
      <c r="K174" s="3">
        <v>0</v>
      </c>
      <c r="L174" s="3">
        <v>36986</v>
      </c>
      <c r="M174" s="3">
        <v>5041</v>
      </c>
    </row>
    <row r="175" spans="1:13" hidden="1" x14ac:dyDescent="0.25">
      <c r="A175" s="2" t="str">
        <f t="shared" si="2"/>
        <v>4</v>
      </c>
      <c r="B175" s="2">
        <v>4610040</v>
      </c>
      <c r="C175" s="2" t="s">
        <v>185</v>
      </c>
      <c r="D175" s="3">
        <v>9000</v>
      </c>
      <c r="E175" s="3">
        <v>0</v>
      </c>
      <c r="F175" s="3">
        <v>9000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-9000</v>
      </c>
    </row>
    <row r="176" spans="1:13" hidden="1" x14ac:dyDescent="0.25">
      <c r="A176" s="2" t="str">
        <f t="shared" si="2"/>
        <v>4</v>
      </c>
      <c r="B176" s="2">
        <v>4610042</v>
      </c>
      <c r="C176" s="2" t="s">
        <v>186</v>
      </c>
      <c r="D176" s="3">
        <v>0</v>
      </c>
      <c r="E176" s="3">
        <v>0</v>
      </c>
      <c r="F176" s="3">
        <v>0</v>
      </c>
      <c r="G176" s="3">
        <v>50000</v>
      </c>
      <c r="H176" s="3">
        <v>0</v>
      </c>
      <c r="I176" s="3">
        <v>0</v>
      </c>
      <c r="J176" s="3">
        <v>50000</v>
      </c>
      <c r="K176" s="3">
        <v>0</v>
      </c>
      <c r="L176" s="3">
        <v>50000</v>
      </c>
      <c r="M176" s="3">
        <v>50000</v>
      </c>
    </row>
    <row r="177" spans="1:13" hidden="1" x14ac:dyDescent="0.25">
      <c r="A177" s="2" t="str">
        <f t="shared" si="2"/>
        <v>4</v>
      </c>
      <c r="B177" s="2">
        <v>4610044</v>
      </c>
      <c r="C177" s="2" t="s">
        <v>187</v>
      </c>
      <c r="D177" s="3">
        <v>0</v>
      </c>
      <c r="E177" s="3">
        <v>0</v>
      </c>
      <c r="F177" s="3">
        <v>0</v>
      </c>
      <c r="G177" s="3">
        <v>159307.91</v>
      </c>
      <c r="H177" s="3">
        <v>0</v>
      </c>
      <c r="I177" s="3">
        <v>0</v>
      </c>
      <c r="J177" s="3">
        <v>159307.91</v>
      </c>
      <c r="K177" s="3">
        <v>0</v>
      </c>
      <c r="L177" s="3">
        <v>159307.91</v>
      </c>
      <c r="M177" s="3">
        <v>159307.91</v>
      </c>
    </row>
    <row r="178" spans="1:13" hidden="1" x14ac:dyDescent="0.25">
      <c r="A178" s="2" t="str">
        <f t="shared" si="2"/>
        <v>4</v>
      </c>
      <c r="B178" s="2">
        <v>4650001</v>
      </c>
      <c r="C178" s="2" t="s">
        <v>188</v>
      </c>
      <c r="D178" s="3">
        <v>0</v>
      </c>
      <c r="E178" s="3">
        <v>0</v>
      </c>
      <c r="F178" s="3">
        <v>0</v>
      </c>
      <c r="G178" s="3">
        <v>11456.9</v>
      </c>
      <c r="H178" s="3">
        <v>0</v>
      </c>
      <c r="I178" s="3">
        <v>0</v>
      </c>
      <c r="J178" s="3">
        <v>11456.9</v>
      </c>
      <c r="K178" s="3">
        <v>0</v>
      </c>
      <c r="L178" s="3">
        <v>11456.9</v>
      </c>
      <c r="M178" s="3">
        <v>11456.9</v>
      </c>
    </row>
    <row r="179" spans="1:13" hidden="1" x14ac:dyDescent="0.25">
      <c r="A179" s="2" t="str">
        <f t="shared" si="2"/>
        <v>4</v>
      </c>
      <c r="B179" s="2">
        <v>4650003</v>
      </c>
      <c r="C179" s="2" t="s">
        <v>189</v>
      </c>
      <c r="D179" s="3">
        <v>1800</v>
      </c>
      <c r="E179" s="3">
        <v>0</v>
      </c>
      <c r="F179" s="3">
        <v>1800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-1800</v>
      </c>
    </row>
    <row r="180" spans="1:13" hidden="1" x14ac:dyDescent="0.25">
      <c r="A180" s="2" t="str">
        <f t="shared" si="2"/>
        <v>4</v>
      </c>
      <c r="B180" s="2">
        <v>4650008</v>
      </c>
      <c r="C180" s="2" t="s">
        <v>190</v>
      </c>
      <c r="D180" s="3">
        <v>9500</v>
      </c>
      <c r="E180" s="3">
        <v>0</v>
      </c>
      <c r="F180" s="3">
        <v>9500</v>
      </c>
      <c r="G180" s="3">
        <v>9500</v>
      </c>
      <c r="H180" s="3">
        <v>0</v>
      </c>
      <c r="I180" s="3">
        <v>0</v>
      </c>
      <c r="J180" s="3">
        <v>9500</v>
      </c>
      <c r="K180" s="3">
        <v>0</v>
      </c>
      <c r="L180" s="3">
        <v>9500</v>
      </c>
      <c r="M180" s="3">
        <v>0</v>
      </c>
    </row>
    <row r="181" spans="1:13" hidden="1" x14ac:dyDescent="0.25">
      <c r="A181" s="2" t="str">
        <f t="shared" si="2"/>
        <v>4</v>
      </c>
      <c r="B181" s="2">
        <v>4650009</v>
      </c>
      <c r="C181" s="2" t="s">
        <v>191</v>
      </c>
      <c r="D181" s="3">
        <v>18500</v>
      </c>
      <c r="E181" s="3">
        <v>0</v>
      </c>
      <c r="F181" s="3">
        <v>18500</v>
      </c>
      <c r="G181" s="3">
        <v>4608.3100000000004</v>
      </c>
      <c r="H181" s="3">
        <v>0</v>
      </c>
      <c r="I181" s="3">
        <v>0</v>
      </c>
      <c r="J181" s="3">
        <v>4608.3100000000004</v>
      </c>
      <c r="K181" s="3">
        <v>0</v>
      </c>
      <c r="L181" s="3">
        <v>4608.3100000000004</v>
      </c>
      <c r="M181" s="3">
        <v>-13891.69</v>
      </c>
    </row>
    <row r="182" spans="1:13" hidden="1" x14ac:dyDescent="0.25">
      <c r="A182" s="2" t="str">
        <f t="shared" si="2"/>
        <v>4</v>
      </c>
      <c r="B182" s="2">
        <v>4650010</v>
      </c>
      <c r="C182" s="2" t="s">
        <v>192</v>
      </c>
      <c r="D182" s="3">
        <v>6000</v>
      </c>
      <c r="E182" s="3">
        <v>0</v>
      </c>
      <c r="F182" s="3">
        <v>6000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-6000</v>
      </c>
    </row>
    <row r="183" spans="1:13" hidden="1" x14ac:dyDescent="0.25">
      <c r="A183" s="2" t="str">
        <f t="shared" si="2"/>
        <v>4</v>
      </c>
      <c r="B183" s="2">
        <v>4650011</v>
      </c>
      <c r="C183" s="2" t="s">
        <v>193</v>
      </c>
      <c r="D183" s="3">
        <v>0</v>
      </c>
      <c r="E183" s="3">
        <v>0</v>
      </c>
      <c r="F183" s="3">
        <v>0</v>
      </c>
      <c r="G183" s="3">
        <v>25000</v>
      </c>
      <c r="H183" s="3">
        <v>0</v>
      </c>
      <c r="I183" s="3">
        <v>0</v>
      </c>
      <c r="J183" s="3">
        <v>25000</v>
      </c>
      <c r="K183" s="3">
        <v>0</v>
      </c>
      <c r="L183" s="3">
        <v>25000</v>
      </c>
      <c r="M183" s="3">
        <v>25000</v>
      </c>
    </row>
    <row r="184" spans="1:13" hidden="1" x14ac:dyDescent="0.25">
      <c r="A184" s="2" t="str">
        <f t="shared" si="2"/>
        <v>4</v>
      </c>
      <c r="B184" s="2">
        <v>4650203</v>
      </c>
      <c r="C184" s="2" t="s">
        <v>194</v>
      </c>
      <c r="D184" s="3">
        <v>46565.84</v>
      </c>
      <c r="E184" s="3">
        <v>0</v>
      </c>
      <c r="F184" s="3">
        <v>46565.84</v>
      </c>
      <c r="G184" s="3">
        <v>46565.84</v>
      </c>
      <c r="H184" s="3">
        <v>0</v>
      </c>
      <c r="I184" s="3">
        <v>0</v>
      </c>
      <c r="J184" s="3">
        <v>46565.84</v>
      </c>
      <c r="K184" s="3">
        <v>0</v>
      </c>
      <c r="L184" s="3">
        <v>46565.84</v>
      </c>
      <c r="M184" s="3">
        <v>0</v>
      </c>
    </row>
    <row r="185" spans="1:13" hidden="1" x14ac:dyDescent="0.25">
      <c r="A185" s="2" t="str">
        <f t="shared" si="2"/>
        <v>4</v>
      </c>
      <c r="B185" s="2">
        <v>4670001</v>
      </c>
      <c r="C185" s="2" t="s">
        <v>195</v>
      </c>
      <c r="D185" s="3">
        <v>1500</v>
      </c>
      <c r="E185" s="3">
        <v>0</v>
      </c>
      <c r="F185" s="3">
        <v>1500</v>
      </c>
      <c r="G185" s="3">
        <v>1500</v>
      </c>
      <c r="H185" s="3">
        <v>0</v>
      </c>
      <c r="I185" s="3">
        <v>0</v>
      </c>
      <c r="J185" s="3">
        <v>1500</v>
      </c>
      <c r="K185" s="3">
        <v>1500</v>
      </c>
      <c r="L185" s="3">
        <v>0</v>
      </c>
      <c r="M185" s="3">
        <v>0</v>
      </c>
    </row>
    <row r="186" spans="1:13" hidden="1" x14ac:dyDescent="0.25">
      <c r="A186" s="2" t="str">
        <f t="shared" si="2"/>
        <v>4</v>
      </c>
      <c r="B186" s="2">
        <v>4670002</v>
      </c>
      <c r="C186" s="2" t="s">
        <v>196</v>
      </c>
      <c r="D186" s="3">
        <v>0</v>
      </c>
      <c r="E186" s="3">
        <v>0</v>
      </c>
      <c r="F186" s="3">
        <v>0</v>
      </c>
      <c r="G186" s="3">
        <v>1800</v>
      </c>
      <c r="H186" s="3">
        <v>0</v>
      </c>
      <c r="I186" s="3">
        <v>0</v>
      </c>
      <c r="J186" s="3">
        <v>1800</v>
      </c>
      <c r="K186" s="3">
        <v>0</v>
      </c>
      <c r="L186" s="3">
        <v>1800</v>
      </c>
      <c r="M186" s="3">
        <v>1800</v>
      </c>
    </row>
    <row r="187" spans="1:13" hidden="1" x14ac:dyDescent="0.25">
      <c r="A187" s="2" t="str">
        <f t="shared" si="2"/>
        <v>4</v>
      </c>
      <c r="B187" s="2">
        <v>4700001</v>
      </c>
      <c r="C187" s="2" t="s">
        <v>197</v>
      </c>
      <c r="D187" s="3">
        <v>500</v>
      </c>
      <c r="E187" s="3">
        <v>0</v>
      </c>
      <c r="F187" s="3">
        <v>500</v>
      </c>
      <c r="G187" s="3">
        <v>900</v>
      </c>
      <c r="H187" s="3">
        <v>0</v>
      </c>
      <c r="I187" s="3">
        <v>0</v>
      </c>
      <c r="J187" s="3">
        <v>900</v>
      </c>
      <c r="K187" s="3">
        <v>900</v>
      </c>
      <c r="L187" s="3">
        <v>0</v>
      </c>
      <c r="M187" s="3">
        <v>400</v>
      </c>
    </row>
    <row r="188" spans="1:13" hidden="1" x14ac:dyDescent="0.25">
      <c r="A188" s="2" t="str">
        <f t="shared" si="2"/>
        <v>4</v>
      </c>
      <c r="B188" s="2">
        <v>4700004</v>
      </c>
      <c r="C188" s="2" t="s">
        <v>198</v>
      </c>
      <c r="D188" s="3">
        <v>500</v>
      </c>
      <c r="E188" s="3">
        <v>0</v>
      </c>
      <c r="F188" s="3">
        <v>500</v>
      </c>
      <c r="G188" s="3">
        <v>500</v>
      </c>
      <c r="H188" s="3">
        <v>0</v>
      </c>
      <c r="I188" s="3">
        <v>0</v>
      </c>
      <c r="J188" s="3">
        <v>500</v>
      </c>
      <c r="K188" s="3">
        <v>0</v>
      </c>
      <c r="L188" s="3">
        <v>500</v>
      </c>
      <c r="M188" s="3">
        <v>0</v>
      </c>
    </row>
    <row r="189" spans="1:13" hidden="1" x14ac:dyDescent="0.25">
      <c r="A189" s="2" t="str">
        <f t="shared" si="2"/>
        <v>4</v>
      </c>
      <c r="B189" s="2">
        <v>4910001</v>
      </c>
      <c r="C189" s="2" t="s">
        <v>179</v>
      </c>
      <c r="D189" s="3">
        <v>14515.68</v>
      </c>
      <c r="E189" s="3">
        <v>37961.53</v>
      </c>
      <c r="F189" s="3">
        <v>52477.21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-52477.21</v>
      </c>
    </row>
    <row r="190" spans="1:13" hidden="1" x14ac:dyDescent="0.25">
      <c r="A190" s="2" t="str">
        <f t="shared" si="2"/>
        <v>5</v>
      </c>
      <c r="B190" s="2">
        <v>5410001</v>
      </c>
      <c r="C190" s="2" t="s">
        <v>199</v>
      </c>
      <c r="D190" s="3">
        <v>1600</v>
      </c>
      <c r="E190" s="3">
        <v>0</v>
      </c>
      <c r="F190" s="3">
        <v>1600</v>
      </c>
      <c r="G190" s="3">
        <v>1642.8</v>
      </c>
      <c r="H190" s="3">
        <v>0</v>
      </c>
      <c r="I190" s="3">
        <v>0</v>
      </c>
      <c r="J190" s="3">
        <v>1642.8</v>
      </c>
      <c r="K190" s="3">
        <v>821.4</v>
      </c>
      <c r="L190" s="3">
        <v>821.4</v>
      </c>
      <c r="M190" s="3">
        <v>42.8</v>
      </c>
    </row>
    <row r="191" spans="1:13" hidden="1" x14ac:dyDescent="0.25">
      <c r="A191" s="2" t="str">
        <f t="shared" si="2"/>
        <v>5</v>
      </c>
      <c r="B191" s="2">
        <v>5410003</v>
      </c>
      <c r="C191" s="2" t="s">
        <v>200</v>
      </c>
      <c r="D191" s="3">
        <v>800</v>
      </c>
      <c r="E191" s="3">
        <v>0</v>
      </c>
      <c r="F191" s="3">
        <v>800</v>
      </c>
      <c r="G191" s="3">
        <v>814.47</v>
      </c>
      <c r="H191" s="3">
        <v>0</v>
      </c>
      <c r="I191" s="3">
        <v>0</v>
      </c>
      <c r="J191" s="3">
        <v>814.47</v>
      </c>
      <c r="K191" s="3">
        <v>814.47</v>
      </c>
      <c r="L191" s="3">
        <v>0</v>
      </c>
      <c r="M191" s="3">
        <v>14.47</v>
      </c>
    </row>
    <row r="192" spans="1:13" hidden="1" x14ac:dyDescent="0.25">
      <c r="A192" s="2" t="str">
        <f t="shared" si="2"/>
        <v>5</v>
      </c>
      <c r="B192" s="2">
        <v>5410004</v>
      </c>
      <c r="C192" s="2" t="s">
        <v>201</v>
      </c>
      <c r="D192" s="3">
        <v>800</v>
      </c>
      <c r="E192" s="3">
        <v>0</v>
      </c>
      <c r="F192" s="3">
        <v>800</v>
      </c>
      <c r="G192" s="3">
        <v>832.5</v>
      </c>
      <c r="H192" s="3">
        <v>0</v>
      </c>
      <c r="I192" s="3">
        <v>0</v>
      </c>
      <c r="J192" s="3">
        <v>832.5</v>
      </c>
      <c r="K192" s="3">
        <v>832.5</v>
      </c>
      <c r="L192" s="3">
        <v>0</v>
      </c>
      <c r="M192" s="3">
        <v>32.5</v>
      </c>
    </row>
    <row r="193" spans="1:13" hidden="1" x14ac:dyDescent="0.25">
      <c r="A193" s="2" t="str">
        <f t="shared" si="2"/>
        <v>5</v>
      </c>
      <c r="B193" s="2">
        <v>5410007</v>
      </c>
      <c r="C193" s="2" t="s">
        <v>202</v>
      </c>
      <c r="D193" s="3">
        <v>5000</v>
      </c>
      <c r="E193" s="3">
        <v>0</v>
      </c>
      <c r="F193" s="3">
        <v>5000</v>
      </c>
      <c r="G193" s="3">
        <v>4618.96</v>
      </c>
      <c r="H193" s="3">
        <v>0</v>
      </c>
      <c r="I193" s="3">
        <v>0</v>
      </c>
      <c r="J193" s="3">
        <v>4618.96</v>
      </c>
      <c r="K193" s="3">
        <v>4618.96</v>
      </c>
      <c r="L193" s="3">
        <v>0</v>
      </c>
      <c r="M193" s="3">
        <v>-381.04</v>
      </c>
    </row>
    <row r="194" spans="1:13" hidden="1" x14ac:dyDescent="0.25">
      <c r="A194" s="2" t="str">
        <f t="shared" si="2"/>
        <v>5</v>
      </c>
      <c r="B194" s="2">
        <v>5410009</v>
      </c>
      <c r="C194" s="2" t="s">
        <v>203</v>
      </c>
      <c r="D194" s="3">
        <v>100</v>
      </c>
      <c r="E194" s="3">
        <v>0</v>
      </c>
      <c r="F194" s="3">
        <v>100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-100</v>
      </c>
    </row>
    <row r="195" spans="1:13" hidden="1" x14ac:dyDescent="0.25">
      <c r="A195" s="2" t="str">
        <f t="shared" ref="A195:A229" si="3">MID(B195,1,1)</f>
        <v>5</v>
      </c>
      <c r="B195" s="2">
        <v>5490002</v>
      </c>
      <c r="C195" s="2" t="s">
        <v>204</v>
      </c>
      <c r="D195" s="3">
        <v>0</v>
      </c>
      <c r="E195" s="3">
        <v>0</v>
      </c>
      <c r="F195" s="3">
        <v>0</v>
      </c>
      <c r="G195" s="3">
        <v>1411.22</v>
      </c>
      <c r="H195" s="3">
        <v>0</v>
      </c>
      <c r="I195" s="3">
        <v>0</v>
      </c>
      <c r="J195" s="3">
        <v>1411.22</v>
      </c>
      <c r="K195" s="3">
        <v>1411.22</v>
      </c>
      <c r="L195" s="3">
        <v>0</v>
      </c>
      <c r="M195" s="3">
        <v>1411.22</v>
      </c>
    </row>
    <row r="196" spans="1:13" hidden="1" x14ac:dyDescent="0.25">
      <c r="A196" s="2" t="str">
        <f t="shared" si="3"/>
        <v>5</v>
      </c>
      <c r="B196" s="2">
        <v>5500001</v>
      </c>
      <c r="C196" s="2" t="s">
        <v>205</v>
      </c>
      <c r="D196" s="3">
        <v>12000</v>
      </c>
      <c r="E196" s="3">
        <v>0</v>
      </c>
      <c r="F196" s="3">
        <v>12000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-12000</v>
      </c>
    </row>
    <row r="197" spans="1:13" hidden="1" x14ac:dyDescent="0.25">
      <c r="A197" s="2" t="str">
        <f t="shared" si="3"/>
        <v>5</v>
      </c>
      <c r="B197" s="2">
        <v>5500002</v>
      </c>
      <c r="C197" s="2" t="s">
        <v>206</v>
      </c>
      <c r="D197" s="3">
        <v>3600</v>
      </c>
      <c r="E197" s="3">
        <v>0</v>
      </c>
      <c r="F197" s="3">
        <v>3600</v>
      </c>
      <c r="G197" s="3">
        <v>4525.6000000000004</v>
      </c>
      <c r="H197" s="3">
        <v>0</v>
      </c>
      <c r="I197" s="3">
        <v>0</v>
      </c>
      <c r="J197" s="3">
        <v>4525.6000000000004</v>
      </c>
      <c r="K197" s="3">
        <v>3400</v>
      </c>
      <c r="L197" s="3">
        <v>1125.5999999999999</v>
      </c>
      <c r="M197" s="3">
        <v>925.6</v>
      </c>
    </row>
    <row r="198" spans="1:13" hidden="1" x14ac:dyDescent="0.25">
      <c r="A198" s="2" t="str">
        <f t="shared" si="3"/>
        <v>5</v>
      </c>
      <c r="B198" s="2">
        <v>5500003</v>
      </c>
      <c r="C198" s="2" t="s">
        <v>207</v>
      </c>
      <c r="D198" s="3">
        <v>3100</v>
      </c>
      <c r="E198" s="3">
        <v>0</v>
      </c>
      <c r="F198" s="3">
        <v>3100</v>
      </c>
      <c r="G198" s="3">
        <v>6228</v>
      </c>
      <c r="H198" s="3">
        <v>0</v>
      </c>
      <c r="I198" s="3">
        <v>0</v>
      </c>
      <c r="J198" s="3">
        <v>6228</v>
      </c>
      <c r="K198" s="3">
        <v>6228</v>
      </c>
      <c r="L198" s="3">
        <v>0</v>
      </c>
      <c r="M198" s="3">
        <v>3128</v>
      </c>
    </row>
    <row r="199" spans="1:13" hidden="1" x14ac:dyDescent="0.25">
      <c r="A199" s="2" t="str">
        <f t="shared" si="3"/>
        <v>5</v>
      </c>
      <c r="B199" s="2">
        <v>5500006</v>
      </c>
      <c r="C199" s="2" t="s">
        <v>208</v>
      </c>
      <c r="D199" s="3">
        <v>60000</v>
      </c>
      <c r="E199" s="3">
        <v>0</v>
      </c>
      <c r="F199" s="3">
        <v>60000</v>
      </c>
      <c r="G199" s="3">
        <v>49963.74</v>
      </c>
      <c r="H199" s="3">
        <v>0</v>
      </c>
      <c r="I199" s="3">
        <v>0</v>
      </c>
      <c r="J199" s="3">
        <v>49963.74</v>
      </c>
      <c r="K199" s="3">
        <v>49963.74</v>
      </c>
      <c r="L199" s="3">
        <v>0</v>
      </c>
      <c r="M199" s="3">
        <v>-10036.26</v>
      </c>
    </row>
    <row r="200" spans="1:13" hidden="1" x14ac:dyDescent="0.25">
      <c r="A200" s="2" t="str">
        <f t="shared" si="3"/>
        <v>5</v>
      </c>
      <c r="B200" s="2">
        <v>5500008</v>
      </c>
      <c r="C200" s="2" t="s">
        <v>209</v>
      </c>
      <c r="D200" s="3">
        <v>20000</v>
      </c>
      <c r="E200" s="3">
        <v>0</v>
      </c>
      <c r="F200" s="3">
        <v>20000</v>
      </c>
      <c r="G200" s="3">
        <v>11237.45</v>
      </c>
      <c r="H200" s="3">
        <v>0</v>
      </c>
      <c r="I200" s="3">
        <v>0</v>
      </c>
      <c r="J200" s="3">
        <v>11237.45</v>
      </c>
      <c r="K200" s="3">
        <v>11237.45</v>
      </c>
      <c r="L200" s="3">
        <v>0</v>
      </c>
      <c r="M200" s="3">
        <v>-8762.5499999999993</v>
      </c>
    </row>
    <row r="201" spans="1:13" hidden="1" x14ac:dyDescent="0.25">
      <c r="A201" s="2" t="str">
        <f t="shared" si="3"/>
        <v>5</v>
      </c>
      <c r="B201" s="2">
        <v>5520001</v>
      </c>
      <c r="C201" s="2" t="s">
        <v>210</v>
      </c>
      <c r="D201" s="3">
        <v>16525</v>
      </c>
      <c r="E201" s="3">
        <v>0</v>
      </c>
      <c r="F201" s="3">
        <v>16525</v>
      </c>
      <c r="G201" s="3">
        <v>16197.25</v>
      </c>
      <c r="H201" s="3">
        <v>0</v>
      </c>
      <c r="I201" s="3">
        <v>0</v>
      </c>
      <c r="J201" s="3">
        <v>16197.25</v>
      </c>
      <c r="K201" s="3">
        <v>16197.25</v>
      </c>
      <c r="L201" s="3">
        <v>0</v>
      </c>
      <c r="M201" s="3">
        <v>-327.75</v>
      </c>
    </row>
    <row r="202" spans="1:13" hidden="1" x14ac:dyDescent="0.25">
      <c r="A202" s="2" t="str">
        <f t="shared" si="3"/>
        <v>5</v>
      </c>
      <c r="B202" s="2">
        <v>5520002</v>
      </c>
      <c r="C202" s="2" t="s">
        <v>211</v>
      </c>
      <c r="D202" s="3">
        <v>3000</v>
      </c>
      <c r="E202" s="3">
        <v>0</v>
      </c>
      <c r="F202" s="3">
        <v>3000</v>
      </c>
      <c r="G202" s="3">
        <v>6000</v>
      </c>
      <c r="H202" s="3">
        <v>0</v>
      </c>
      <c r="I202" s="3">
        <v>0</v>
      </c>
      <c r="J202" s="3">
        <v>6000</v>
      </c>
      <c r="K202" s="3">
        <v>6000</v>
      </c>
      <c r="L202" s="3">
        <v>0</v>
      </c>
      <c r="M202" s="3">
        <v>3000</v>
      </c>
    </row>
    <row r="203" spans="1:13" hidden="1" x14ac:dyDescent="0.25">
      <c r="A203" s="2" t="str">
        <f t="shared" si="3"/>
        <v>5</v>
      </c>
      <c r="B203" s="2">
        <v>5990001</v>
      </c>
      <c r="C203" s="2" t="s">
        <v>212</v>
      </c>
      <c r="D203" s="3">
        <v>100</v>
      </c>
      <c r="E203" s="3">
        <v>0</v>
      </c>
      <c r="F203" s="3">
        <v>100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-100</v>
      </c>
    </row>
    <row r="204" spans="1:13" hidden="1" x14ac:dyDescent="0.25">
      <c r="A204" s="2" t="str">
        <f t="shared" si="3"/>
        <v>5</v>
      </c>
      <c r="B204" s="2">
        <v>5990002</v>
      </c>
      <c r="C204" s="2" t="s">
        <v>213</v>
      </c>
      <c r="D204" s="3">
        <v>100</v>
      </c>
      <c r="E204" s="3">
        <v>0</v>
      </c>
      <c r="F204" s="3">
        <v>100</v>
      </c>
      <c r="G204" s="3">
        <v>-586.27</v>
      </c>
      <c r="H204" s="3">
        <v>0</v>
      </c>
      <c r="I204" s="3">
        <v>0</v>
      </c>
      <c r="J204" s="3">
        <v>-586.27</v>
      </c>
      <c r="K204" s="3">
        <v>-586.27</v>
      </c>
      <c r="L204" s="3">
        <v>0</v>
      </c>
      <c r="M204" s="3">
        <v>-686.27</v>
      </c>
    </row>
    <row r="205" spans="1:13" x14ac:dyDescent="0.25">
      <c r="A205" s="2" t="str">
        <f t="shared" si="3"/>
        <v>6</v>
      </c>
      <c r="B205" s="2">
        <v>6000001</v>
      </c>
      <c r="C205" s="2" t="s">
        <v>214</v>
      </c>
      <c r="D205" s="3">
        <v>65000</v>
      </c>
      <c r="E205" s="3">
        <v>5901</v>
      </c>
      <c r="F205" s="3">
        <v>70901</v>
      </c>
      <c r="G205" s="3">
        <v>70901</v>
      </c>
      <c r="H205" s="3">
        <v>0</v>
      </c>
      <c r="I205" s="3">
        <v>0</v>
      </c>
      <c r="J205" s="3">
        <v>70901</v>
      </c>
      <c r="K205" s="3">
        <v>70901</v>
      </c>
      <c r="L205" s="3">
        <v>0</v>
      </c>
      <c r="M205" s="3">
        <v>0</v>
      </c>
    </row>
    <row r="206" spans="1:13" hidden="1" x14ac:dyDescent="0.25">
      <c r="A206" s="2" t="str">
        <f t="shared" si="3"/>
        <v>7</v>
      </c>
      <c r="B206" s="2">
        <v>7200005</v>
      </c>
      <c r="C206" s="2" t="s">
        <v>215</v>
      </c>
      <c r="D206" s="3">
        <v>0</v>
      </c>
      <c r="E206" s="3">
        <v>62098.76</v>
      </c>
      <c r="F206" s="3">
        <v>62098.76</v>
      </c>
      <c r="G206" s="3">
        <v>62098.76</v>
      </c>
      <c r="H206" s="3">
        <v>0</v>
      </c>
      <c r="I206" s="3">
        <v>0</v>
      </c>
      <c r="J206" s="3">
        <v>62098.76</v>
      </c>
      <c r="K206" s="3">
        <v>62098.76</v>
      </c>
      <c r="L206" s="3">
        <v>0</v>
      </c>
      <c r="M206" s="3">
        <v>0</v>
      </c>
    </row>
    <row r="207" spans="1:13" hidden="1" x14ac:dyDescent="0.25">
      <c r="A207" s="2" t="str">
        <f t="shared" si="3"/>
        <v>7</v>
      </c>
      <c r="B207" s="2">
        <v>7508000</v>
      </c>
      <c r="C207" s="2" t="s">
        <v>216</v>
      </c>
      <c r="D207" s="3">
        <v>68184</v>
      </c>
      <c r="E207" s="3">
        <v>0</v>
      </c>
      <c r="F207" s="3">
        <v>68184</v>
      </c>
      <c r="G207" s="3">
        <v>50456.160000000003</v>
      </c>
      <c r="H207" s="3">
        <v>0</v>
      </c>
      <c r="I207" s="3">
        <v>0</v>
      </c>
      <c r="J207" s="3">
        <v>50456.160000000003</v>
      </c>
      <c r="K207" s="3">
        <v>50456.160000000003</v>
      </c>
      <c r="L207" s="3">
        <v>0</v>
      </c>
      <c r="M207" s="3">
        <v>-17727.84</v>
      </c>
    </row>
    <row r="208" spans="1:13" hidden="1" x14ac:dyDescent="0.25">
      <c r="A208" s="2" t="str">
        <f t="shared" si="3"/>
        <v>7</v>
      </c>
      <c r="B208" s="2">
        <v>7508022</v>
      </c>
      <c r="C208" s="2" t="s">
        <v>217</v>
      </c>
      <c r="D208" s="3">
        <v>10000</v>
      </c>
      <c r="E208" s="3">
        <v>0</v>
      </c>
      <c r="F208" s="3">
        <v>10000</v>
      </c>
      <c r="G208" s="3">
        <v>12000</v>
      </c>
      <c r="H208" s="3">
        <v>0</v>
      </c>
      <c r="I208" s="3">
        <v>0</v>
      </c>
      <c r="J208" s="3">
        <v>12000</v>
      </c>
      <c r="K208" s="3">
        <v>10000</v>
      </c>
      <c r="L208" s="3">
        <v>2000</v>
      </c>
      <c r="M208" s="3">
        <v>2000</v>
      </c>
    </row>
    <row r="209" spans="1:13" hidden="1" x14ac:dyDescent="0.25">
      <c r="A209" s="2" t="str">
        <f t="shared" si="3"/>
        <v>7</v>
      </c>
      <c r="B209" s="2">
        <v>7508029</v>
      </c>
      <c r="C209" s="2" t="s">
        <v>218</v>
      </c>
      <c r="D209" s="3">
        <v>0</v>
      </c>
      <c r="E209" s="3">
        <v>3931.47</v>
      </c>
      <c r="F209" s="3">
        <v>3931.47</v>
      </c>
      <c r="G209" s="3">
        <v>70277</v>
      </c>
      <c r="H209" s="3">
        <v>0</v>
      </c>
      <c r="I209" s="3">
        <v>0</v>
      </c>
      <c r="J209" s="3">
        <v>70277</v>
      </c>
      <c r="K209" s="3">
        <v>70277</v>
      </c>
      <c r="L209" s="3">
        <v>0</v>
      </c>
      <c r="M209" s="3">
        <v>66345.53</v>
      </c>
    </row>
    <row r="210" spans="1:13" hidden="1" x14ac:dyDescent="0.25">
      <c r="A210" s="2" t="str">
        <f t="shared" si="3"/>
        <v>7</v>
      </c>
      <c r="B210" s="2">
        <v>7510004</v>
      </c>
      <c r="C210" s="2" t="s">
        <v>219</v>
      </c>
      <c r="D210" s="3">
        <v>241476</v>
      </c>
      <c r="E210" s="3">
        <v>6127.8</v>
      </c>
      <c r="F210" s="3">
        <v>247603.8</v>
      </c>
      <c r="G210" s="3">
        <v>19910.669999999998</v>
      </c>
      <c r="H210" s="3">
        <v>0</v>
      </c>
      <c r="I210" s="3">
        <v>0</v>
      </c>
      <c r="J210" s="3">
        <v>19910.669999999998</v>
      </c>
      <c r="K210" s="3">
        <v>0</v>
      </c>
      <c r="L210" s="3">
        <v>19910.669999999998</v>
      </c>
      <c r="M210" s="3">
        <v>-227693.13</v>
      </c>
    </row>
    <row r="211" spans="1:13" hidden="1" x14ac:dyDescent="0.25">
      <c r="A211" s="2" t="str">
        <f t="shared" si="3"/>
        <v>7</v>
      </c>
      <c r="B211" s="2">
        <v>7610046</v>
      </c>
      <c r="C211" s="2" t="s">
        <v>220</v>
      </c>
      <c r="D211" s="3">
        <v>58000</v>
      </c>
      <c r="E211" s="3">
        <v>0</v>
      </c>
      <c r="F211" s="3">
        <v>58000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-58000</v>
      </c>
    </row>
    <row r="212" spans="1:13" hidden="1" x14ac:dyDescent="0.25">
      <c r="A212" s="2" t="str">
        <f t="shared" si="3"/>
        <v>7</v>
      </c>
      <c r="B212" s="2">
        <v>7610057</v>
      </c>
      <c r="C212" s="2" t="s">
        <v>221</v>
      </c>
      <c r="D212" s="3">
        <v>0</v>
      </c>
      <c r="E212" s="3">
        <v>3323138.01</v>
      </c>
      <c r="F212" s="3">
        <v>3323138.01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-3323138.01</v>
      </c>
    </row>
    <row r="213" spans="1:13" hidden="1" x14ac:dyDescent="0.25">
      <c r="A213" s="2" t="str">
        <f t="shared" si="3"/>
        <v>7</v>
      </c>
      <c r="B213" s="2">
        <v>7610063</v>
      </c>
      <c r="C213" s="2" t="s">
        <v>222</v>
      </c>
      <c r="D213" s="3">
        <v>245660.13</v>
      </c>
      <c r="E213" s="3">
        <v>0</v>
      </c>
      <c r="F213" s="3">
        <v>245660.13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-245660.13</v>
      </c>
    </row>
    <row r="214" spans="1:13" hidden="1" x14ac:dyDescent="0.25">
      <c r="A214" s="2" t="str">
        <f t="shared" si="3"/>
        <v>7</v>
      </c>
      <c r="B214" s="2">
        <v>7610064</v>
      </c>
      <c r="C214" s="2" t="s">
        <v>223</v>
      </c>
      <c r="D214" s="3">
        <v>6000</v>
      </c>
      <c r="E214" s="3">
        <v>0</v>
      </c>
      <c r="F214" s="3">
        <v>6000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-6000</v>
      </c>
    </row>
    <row r="215" spans="1:13" hidden="1" x14ac:dyDescent="0.25">
      <c r="A215" s="2" t="str">
        <f t="shared" si="3"/>
        <v>7</v>
      </c>
      <c r="B215" s="2">
        <v>7610065</v>
      </c>
      <c r="C215" s="2" t="s">
        <v>224</v>
      </c>
      <c r="D215" s="3">
        <v>50000</v>
      </c>
      <c r="E215" s="3">
        <v>0</v>
      </c>
      <c r="F215" s="3">
        <v>50000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-50000</v>
      </c>
    </row>
    <row r="216" spans="1:13" hidden="1" x14ac:dyDescent="0.25">
      <c r="A216" s="2" t="str">
        <f t="shared" si="3"/>
        <v>7</v>
      </c>
      <c r="B216" s="2">
        <v>7610066</v>
      </c>
      <c r="C216" s="2" t="s">
        <v>225</v>
      </c>
      <c r="D216" s="3">
        <v>172435</v>
      </c>
      <c r="E216" s="3">
        <v>0</v>
      </c>
      <c r="F216" s="3">
        <v>172435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-172435</v>
      </c>
    </row>
    <row r="217" spans="1:13" hidden="1" x14ac:dyDescent="0.25">
      <c r="A217" s="2" t="str">
        <f t="shared" si="3"/>
        <v>7</v>
      </c>
      <c r="B217" s="2">
        <v>7610067</v>
      </c>
      <c r="C217" s="2" t="s">
        <v>226</v>
      </c>
      <c r="D217" s="3">
        <v>0</v>
      </c>
      <c r="E217" s="3">
        <v>152478.97</v>
      </c>
      <c r="F217" s="3">
        <v>152478.97</v>
      </c>
      <c r="G217" s="3">
        <v>152478.97</v>
      </c>
      <c r="H217" s="3">
        <v>0</v>
      </c>
      <c r="I217" s="3">
        <v>0</v>
      </c>
      <c r="J217" s="3">
        <v>152478.97</v>
      </c>
      <c r="K217" s="3">
        <v>0</v>
      </c>
      <c r="L217" s="3">
        <v>152478.97</v>
      </c>
      <c r="M217" s="3">
        <v>0</v>
      </c>
    </row>
    <row r="218" spans="1:13" hidden="1" x14ac:dyDescent="0.25">
      <c r="A218" s="2" t="str">
        <f t="shared" si="3"/>
        <v>7</v>
      </c>
      <c r="B218" s="2">
        <v>7610068</v>
      </c>
      <c r="C218" s="2" t="s">
        <v>227</v>
      </c>
      <c r="D218" s="3">
        <v>0</v>
      </c>
      <c r="E218" s="3">
        <v>60000</v>
      </c>
      <c r="F218" s="3">
        <v>60000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-60000</v>
      </c>
    </row>
    <row r="219" spans="1:13" hidden="1" x14ac:dyDescent="0.25">
      <c r="A219" s="2" t="str">
        <f t="shared" si="3"/>
        <v>7</v>
      </c>
      <c r="B219" s="2">
        <v>7610069</v>
      </c>
      <c r="C219" s="2" t="s">
        <v>228</v>
      </c>
      <c r="D219" s="3">
        <v>0</v>
      </c>
      <c r="E219" s="3">
        <v>48900</v>
      </c>
      <c r="F219" s="3">
        <v>48900</v>
      </c>
      <c r="G219" s="3">
        <v>44111.48</v>
      </c>
      <c r="H219" s="3">
        <v>0</v>
      </c>
      <c r="I219" s="3">
        <v>0</v>
      </c>
      <c r="J219" s="3">
        <v>44111.48</v>
      </c>
      <c r="K219" s="3">
        <v>0</v>
      </c>
      <c r="L219" s="3">
        <v>44111.48</v>
      </c>
      <c r="M219" s="3">
        <v>-4788.5200000000004</v>
      </c>
    </row>
    <row r="220" spans="1:13" hidden="1" x14ac:dyDescent="0.25">
      <c r="A220" s="2" t="str">
        <f t="shared" si="3"/>
        <v>7</v>
      </c>
      <c r="B220" s="2">
        <v>7610071</v>
      </c>
      <c r="C220" s="2" t="s">
        <v>229</v>
      </c>
      <c r="D220" s="3">
        <v>0</v>
      </c>
      <c r="E220" s="3">
        <v>0</v>
      </c>
      <c r="F220" s="3">
        <v>0</v>
      </c>
      <c r="G220" s="3">
        <v>126660.13</v>
      </c>
      <c r="H220" s="3">
        <v>0</v>
      </c>
      <c r="I220" s="3">
        <v>0</v>
      </c>
      <c r="J220" s="3">
        <v>126660.13</v>
      </c>
      <c r="K220" s="3">
        <v>0</v>
      </c>
      <c r="L220" s="3">
        <v>126660.13</v>
      </c>
      <c r="M220" s="3">
        <v>126660.13</v>
      </c>
    </row>
    <row r="221" spans="1:13" hidden="1" x14ac:dyDescent="0.25">
      <c r="A221" s="2" t="str">
        <f t="shared" si="3"/>
        <v>7</v>
      </c>
      <c r="B221" s="2">
        <v>7700002</v>
      </c>
      <c r="C221" s="2" t="s">
        <v>230</v>
      </c>
      <c r="D221" s="3">
        <v>0</v>
      </c>
      <c r="E221" s="3">
        <v>40577.35</v>
      </c>
      <c r="F221" s="3">
        <v>40577.35</v>
      </c>
      <c r="G221" s="3">
        <v>40577.35</v>
      </c>
      <c r="H221" s="3">
        <v>0</v>
      </c>
      <c r="I221" s="3">
        <v>0</v>
      </c>
      <c r="J221" s="3">
        <v>40577.35</v>
      </c>
      <c r="K221" s="3">
        <v>40577.35</v>
      </c>
      <c r="L221" s="3">
        <v>0</v>
      </c>
      <c r="M221" s="3">
        <v>0</v>
      </c>
    </row>
    <row r="222" spans="1:13" hidden="1" x14ac:dyDescent="0.25">
      <c r="A222" s="2" t="str">
        <f t="shared" si="3"/>
        <v>7</v>
      </c>
      <c r="B222" s="2">
        <v>7700003</v>
      </c>
      <c r="C222" s="2" t="s">
        <v>231</v>
      </c>
      <c r="D222" s="3">
        <v>0</v>
      </c>
      <c r="E222" s="3">
        <v>43000</v>
      </c>
      <c r="F222" s="3">
        <v>43000</v>
      </c>
      <c r="G222" s="3">
        <v>43000</v>
      </c>
      <c r="H222" s="3">
        <v>0</v>
      </c>
      <c r="I222" s="3">
        <v>0</v>
      </c>
      <c r="J222" s="3">
        <v>43000</v>
      </c>
      <c r="K222" s="3">
        <v>43000</v>
      </c>
      <c r="L222" s="3">
        <v>0</v>
      </c>
      <c r="M222" s="3">
        <v>0</v>
      </c>
    </row>
    <row r="223" spans="1:13" hidden="1" x14ac:dyDescent="0.25">
      <c r="A223" s="2" t="str">
        <f t="shared" si="3"/>
        <v>7</v>
      </c>
      <c r="B223" s="2">
        <v>7800006</v>
      </c>
      <c r="C223" s="2" t="s">
        <v>232</v>
      </c>
      <c r="D223" s="3">
        <v>0</v>
      </c>
      <c r="E223" s="3">
        <v>10249.76</v>
      </c>
      <c r="F223" s="3">
        <v>10249.76</v>
      </c>
      <c r="G223" s="3">
        <v>10243.24</v>
      </c>
      <c r="H223" s="3">
        <v>0</v>
      </c>
      <c r="I223" s="3">
        <v>0</v>
      </c>
      <c r="J223" s="3">
        <v>10243.24</v>
      </c>
      <c r="K223" s="3">
        <v>10243.24</v>
      </c>
      <c r="L223" s="3">
        <v>0</v>
      </c>
      <c r="M223" s="3">
        <v>-6.52</v>
      </c>
    </row>
    <row r="224" spans="1:13" hidden="1" x14ac:dyDescent="0.25">
      <c r="A224" s="2" t="str">
        <f t="shared" si="3"/>
        <v>8</v>
      </c>
      <c r="B224" s="2">
        <v>8700000</v>
      </c>
      <c r="C224" s="2" t="s">
        <v>233</v>
      </c>
      <c r="D224" s="3">
        <v>0</v>
      </c>
      <c r="E224" s="3">
        <v>1024743.49</v>
      </c>
      <c r="F224" s="3">
        <v>1024743.49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3">
        <v>0</v>
      </c>
      <c r="M224" s="3">
        <v>-1024743.49</v>
      </c>
    </row>
    <row r="225" spans="1:13" hidden="1" x14ac:dyDescent="0.25">
      <c r="A225" s="2" t="str">
        <f t="shared" si="3"/>
        <v>8</v>
      </c>
      <c r="B225" s="2">
        <v>8701000</v>
      </c>
      <c r="C225" s="2" t="s">
        <v>234</v>
      </c>
      <c r="D225" s="3">
        <v>0</v>
      </c>
      <c r="E225" s="3">
        <v>272000</v>
      </c>
      <c r="F225" s="3">
        <v>272000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-272000</v>
      </c>
    </row>
    <row r="226" spans="1:13" hidden="1" x14ac:dyDescent="0.25">
      <c r="A226" s="2" t="str">
        <f t="shared" si="3"/>
        <v>9</v>
      </c>
      <c r="B226" s="2">
        <v>9130006</v>
      </c>
      <c r="C226" s="2" t="s">
        <v>235</v>
      </c>
      <c r="D226" s="3">
        <v>60000</v>
      </c>
      <c r="E226" s="3">
        <v>0</v>
      </c>
      <c r="F226" s="3">
        <v>60000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3">
        <v>-60000</v>
      </c>
    </row>
    <row r="227" spans="1:13" hidden="1" x14ac:dyDescent="0.25">
      <c r="A227" s="2" t="str">
        <f t="shared" si="3"/>
        <v>9</v>
      </c>
      <c r="B227" s="2">
        <v>9130008</v>
      </c>
      <c r="C227" s="2" t="s">
        <v>236</v>
      </c>
      <c r="D227" s="3">
        <v>66939.87</v>
      </c>
      <c r="E227" s="3">
        <v>0</v>
      </c>
      <c r="F227" s="3">
        <v>66939.87</v>
      </c>
      <c r="G227" s="3">
        <v>109000</v>
      </c>
      <c r="H227" s="3">
        <v>0</v>
      </c>
      <c r="I227" s="3">
        <v>0</v>
      </c>
      <c r="J227" s="3">
        <v>109000</v>
      </c>
      <c r="K227" s="3">
        <v>109000</v>
      </c>
      <c r="L227" s="3">
        <v>0</v>
      </c>
      <c r="M227" s="3">
        <v>42060.13</v>
      </c>
    </row>
    <row r="228" spans="1:13" hidden="1" x14ac:dyDescent="0.25">
      <c r="A228" s="2" t="str">
        <f t="shared" si="3"/>
        <v>9</v>
      </c>
      <c r="B228" s="2">
        <v>9130009</v>
      </c>
      <c r="C228" s="2" t="s">
        <v>237</v>
      </c>
      <c r="D228" s="3">
        <v>391816</v>
      </c>
      <c r="E228" s="3">
        <v>0</v>
      </c>
      <c r="F228" s="3">
        <v>391816</v>
      </c>
      <c r="G228" s="3">
        <v>392000</v>
      </c>
      <c r="H228" s="3">
        <v>0</v>
      </c>
      <c r="I228" s="3">
        <v>0</v>
      </c>
      <c r="J228" s="3">
        <v>392000</v>
      </c>
      <c r="K228" s="3">
        <v>392000</v>
      </c>
      <c r="L228" s="3">
        <v>0</v>
      </c>
      <c r="M228" s="3">
        <v>184</v>
      </c>
    </row>
    <row r="229" spans="1:13" hidden="1" x14ac:dyDescent="0.25">
      <c r="A229" s="2" t="str">
        <f t="shared" si="3"/>
        <v>9</v>
      </c>
      <c r="B229" s="2">
        <v>9130010</v>
      </c>
      <c r="C229" s="2" t="s">
        <v>238</v>
      </c>
      <c r="D229" s="3">
        <v>0</v>
      </c>
      <c r="E229" s="3">
        <v>1496033.79</v>
      </c>
      <c r="F229" s="3">
        <v>1496033.79</v>
      </c>
      <c r="G229" s="3">
        <v>1496033.79</v>
      </c>
      <c r="H229" s="3">
        <v>0</v>
      </c>
      <c r="I229" s="3">
        <v>0</v>
      </c>
      <c r="J229" s="3">
        <v>1496033.79</v>
      </c>
      <c r="K229" s="3">
        <v>1496033.79</v>
      </c>
      <c r="L229" s="3">
        <v>0</v>
      </c>
      <c r="M229" s="3">
        <v>0</v>
      </c>
    </row>
    <row r="230" spans="1:13" hidden="1" x14ac:dyDescent="0.25">
      <c r="D230" s="4">
        <f>SUM(D2:D229)</f>
        <v>17803858.199999999</v>
      </c>
      <c r="E230" s="4">
        <f t="shared" ref="E230:M230" si="4">SUM(E2:E229)</f>
        <v>7439466.0599999996</v>
      </c>
      <c r="F230" s="4">
        <f t="shared" si="4"/>
        <v>25243324.259999998</v>
      </c>
      <c r="G230" s="4">
        <f t="shared" si="4"/>
        <v>20959163.080000002</v>
      </c>
      <c r="H230" s="4">
        <f t="shared" si="4"/>
        <v>300436.24</v>
      </c>
      <c r="I230" s="4">
        <f t="shared" si="4"/>
        <v>82723.740000000005</v>
      </c>
      <c r="J230" s="4">
        <f t="shared" si="4"/>
        <v>20576003.09999999</v>
      </c>
      <c r="K230" s="4">
        <f t="shared" si="4"/>
        <v>18450034.469999999</v>
      </c>
      <c r="L230" s="4">
        <f t="shared" si="4"/>
        <v>2125968.6300000004</v>
      </c>
      <c r="M230" s="4">
        <f t="shared" si="4"/>
        <v>-4667321.16</v>
      </c>
    </row>
  </sheetData>
  <autoFilter ref="A1:M230">
    <filterColumn colId="0">
      <filters>
        <filter val="6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3"/>
  <sheetViews>
    <sheetView workbookViewId="0">
      <selection activeCell="B5" sqref="B5"/>
    </sheetView>
  </sheetViews>
  <sheetFormatPr baseColWidth="10" defaultRowHeight="15" x14ac:dyDescent="0.25"/>
  <cols>
    <col min="1" max="1" width="17.5703125" bestFit="1" customWidth="1"/>
    <col min="2" max="2" width="28.7109375" style="10" bestFit="1" customWidth="1"/>
    <col min="3" max="3" width="28.7109375" style="7" bestFit="1" customWidth="1"/>
    <col min="4" max="6" width="35.85546875" style="7" bestFit="1" customWidth="1"/>
  </cols>
  <sheetData>
    <row r="3" spans="1:6" x14ac:dyDescent="0.25">
      <c r="A3" s="5" t="s">
        <v>240</v>
      </c>
      <c r="B3" s="8" t="s">
        <v>251</v>
      </c>
      <c r="C3"/>
      <c r="D3"/>
      <c r="E3"/>
      <c r="F3"/>
    </row>
    <row r="4" spans="1:6" x14ac:dyDescent="0.25">
      <c r="A4" s="6" t="s">
        <v>241</v>
      </c>
      <c r="B4" s="8">
        <v>7827360.6100000003</v>
      </c>
      <c r="C4"/>
      <c r="D4"/>
      <c r="E4"/>
      <c r="F4"/>
    </row>
    <row r="5" spans="1:6" x14ac:dyDescent="0.25">
      <c r="A5" s="6" t="s">
        <v>242</v>
      </c>
      <c r="B5" s="8">
        <v>373231.48</v>
      </c>
      <c r="C5"/>
      <c r="D5"/>
      <c r="E5"/>
      <c r="F5"/>
    </row>
    <row r="6" spans="1:6" x14ac:dyDescent="0.25">
      <c r="A6" s="6" t="s">
        <v>243</v>
      </c>
      <c r="B6" s="8">
        <v>3424149.0899999989</v>
      </c>
      <c r="C6"/>
      <c r="D6"/>
      <c r="E6"/>
      <c r="F6"/>
    </row>
    <row r="7" spans="1:6" x14ac:dyDescent="0.25">
      <c r="A7" s="6" t="s">
        <v>244</v>
      </c>
      <c r="B7" s="8">
        <v>6148627.6500000004</v>
      </c>
      <c r="C7"/>
      <c r="D7"/>
      <c r="E7"/>
      <c r="F7"/>
    </row>
    <row r="8" spans="1:6" x14ac:dyDescent="0.25">
      <c r="A8" s="6" t="s">
        <v>245</v>
      </c>
      <c r="B8" s="8">
        <v>102885.71999999999</v>
      </c>
      <c r="C8"/>
      <c r="D8"/>
      <c r="E8"/>
      <c r="F8"/>
    </row>
    <row r="9" spans="1:6" x14ac:dyDescent="0.25">
      <c r="A9" s="6" t="s">
        <v>246</v>
      </c>
      <c r="B9" s="8">
        <v>70901</v>
      </c>
      <c r="C9"/>
      <c r="D9"/>
      <c r="E9"/>
      <c r="F9"/>
    </row>
    <row r="10" spans="1:6" x14ac:dyDescent="0.25">
      <c r="A10" s="6" t="s">
        <v>247</v>
      </c>
      <c r="B10" s="8">
        <v>631813.76</v>
      </c>
      <c r="C10"/>
      <c r="D10"/>
      <c r="E10"/>
      <c r="F10"/>
    </row>
    <row r="11" spans="1:6" x14ac:dyDescent="0.25">
      <c r="A11" s="6" t="s">
        <v>248</v>
      </c>
      <c r="B11" s="8">
        <v>0</v>
      </c>
      <c r="C11"/>
      <c r="D11"/>
      <c r="E11"/>
      <c r="F11"/>
    </row>
    <row r="12" spans="1:6" x14ac:dyDescent="0.25">
      <c r="A12" s="6" t="s">
        <v>249</v>
      </c>
      <c r="B12" s="8">
        <v>1997033.79</v>
      </c>
      <c r="C12"/>
      <c r="D12"/>
      <c r="E12"/>
      <c r="F12"/>
    </row>
    <row r="13" spans="1:6" x14ac:dyDescent="0.25">
      <c r="A13" s="6" t="s">
        <v>250</v>
      </c>
      <c r="B13" s="8">
        <v>20576003.099999998</v>
      </c>
      <c r="C13"/>
      <c r="D13"/>
      <c r="E13"/>
      <c r="F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C7" sqref="C7"/>
    </sheetView>
  </sheetViews>
  <sheetFormatPr baseColWidth="10" defaultRowHeight="15" x14ac:dyDescent="0.25"/>
  <cols>
    <col min="2" max="2" width="11.7109375" style="8" bestFit="1" customWidth="1"/>
  </cols>
  <sheetData>
    <row r="1" spans="1:2" x14ac:dyDescent="0.25">
      <c r="A1" t="s">
        <v>252</v>
      </c>
    </row>
    <row r="3" spans="1:2" x14ac:dyDescent="0.25">
      <c r="A3" t="s">
        <v>253</v>
      </c>
      <c r="B3" s="8" t="s">
        <v>254</v>
      </c>
    </row>
    <row r="4" spans="1:2" x14ac:dyDescent="0.25">
      <c r="A4">
        <v>1</v>
      </c>
      <c r="B4" s="8">
        <v>0</v>
      </c>
    </row>
    <row r="5" spans="1:2" x14ac:dyDescent="0.25">
      <c r="A5">
        <v>2</v>
      </c>
      <c r="B5" s="8">
        <v>0</v>
      </c>
    </row>
    <row r="6" spans="1:2" x14ac:dyDescent="0.25">
      <c r="A6">
        <v>3</v>
      </c>
      <c r="B6" s="8">
        <v>205289.29</v>
      </c>
    </row>
    <row r="7" spans="1:2" x14ac:dyDescent="0.25">
      <c r="A7">
        <v>4</v>
      </c>
      <c r="B7" s="8">
        <v>930308.5</v>
      </c>
    </row>
    <row r="8" spans="1:2" x14ac:dyDescent="0.25">
      <c r="A8">
        <v>5</v>
      </c>
      <c r="B8" s="8">
        <v>0</v>
      </c>
    </row>
    <row r="9" spans="1:2" x14ac:dyDescent="0.25">
      <c r="A9">
        <v>6</v>
      </c>
      <c r="B9" s="8">
        <v>0</v>
      </c>
    </row>
    <row r="10" spans="1:2" x14ac:dyDescent="0.25">
      <c r="A10">
        <v>7</v>
      </c>
      <c r="B10" s="8">
        <v>0</v>
      </c>
    </row>
    <row r="11" spans="1:2" x14ac:dyDescent="0.25">
      <c r="A11">
        <v>8</v>
      </c>
      <c r="B11" s="8">
        <v>0</v>
      </c>
    </row>
    <row r="12" spans="1:2" x14ac:dyDescent="0.25">
      <c r="A12">
        <v>9</v>
      </c>
      <c r="B12" s="8">
        <v>0</v>
      </c>
    </row>
    <row r="13" spans="1:2" x14ac:dyDescent="0.25">
      <c r="B13" s="8">
        <f>SUM(B4:B12)</f>
        <v>1135597.79</v>
      </c>
    </row>
    <row r="15" spans="1:2" x14ac:dyDescent="0.25">
      <c r="A15" t="s">
        <v>255</v>
      </c>
    </row>
    <row r="17" spans="1:3" x14ac:dyDescent="0.25">
      <c r="A17" t="s">
        <v>253</v>
      </c>
      <c r="B17" s="8" t="s">
        <v>256</v>
      </c>
    </row>
    <row r="18" spans="1:3" x14ac:dyDescent="0.25">
      <c r="A18">
        <v>1</v>
      </c>
      <c r="B18" s="8">
        <v>373510.96</v>
      </c>
    </row>
    <row r="19" spans="1:3" x14ac:dyDescent="0.25">
      <c r="A19">
        <v>2</v>
      </c>
      <c r="B19" s="8">
        <v>714019.28</v>
      </c>
    </row>
    <row r="20" spans="1:3" x14ac:dyDescent="0.25">
      <c r="A20">
        <v>3</v>
      </c>
      <c r="B20" s="8">
        <v>633.77</v>
      </c>
    </row>
    <row r="21" spans="1:3" x14ac:dyDescent="0.25">
      <c r="A21">
        <v>4</v>
      </c>
      <c r="B21" s="8">
        <v>0</v>
      </c>
    </row>
    <row r="22" spans="1:3" x14ac:dyDescent="0.25">
      <c r="A22">
        <v>6</v>
      </c>
      <c r="B22" s="8">
        <v>2885.58</v>
      </c>
    </row>
    <row r="23" spans="1:3" x14ac:dyDescent="0.25">
      <c r="A23">
        <v>7</v>
      </c>
      <c r="B23" s="8">
        <v>0</v>
      </c>
    </row>
    <row r="24" spans="1:3" x14ac:dyDescent="0.25">
      <c r="A24">
        <v>8</v>
      </c>
      <c r="B24" s="8">
        <v>0</v>
      </c>
    </row>
    <row r="25" spans="1:3" x14ac:dyDescent="0.25">
      <c r="A25">
        <v>9</v>
      </c>
      <c r="B25" s="8">
        <v>0</v>
      </c>
    </row>
    <row r="26" spans="1:3" x14ac:dyDescent="0.25">
      <c r="B26" s="8">
        <f>SUM(B18:B25)</f>
        <v>1091049.5900000001</v>
      </c>
      <c r="C26" s="9">
        <f>B13-B26</f>
        <v>44548.199999999953</v>
      </c>
    </row>
    <row r="28" spans="1:3" x14ac:dyDescent="0.25">
      <c r="C28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3"/>
  <sheetViews>
    <sheetView topLeftCell="A7" workbookViewId="0">
      <selection activeCell="E13" sqref="E13"/>
    </sheetView>
  </sheetViews>
  <sheetFormatPr baseColWidth="10" defaultRowHeight="15" x14ac:dyDescent="0.25"/>
  <sheetData>
    <row r="2" spans="1:2" x14ac:dyDescent="0.25">
      <c r="A2" t="s">
        <v>252</v>
      </c>
      <c r="B2" t="s">
        <v>257</v>
      </c>
    </row>
    <row r="3" spans="1:2" x14ac:dyDescent="0.25">
      <c r="A3">
        <v>1</v>
      </c>
      <c r="B3">
        <v>0</v>
      </c>
    </row>
    <row r="4" spans="1:2" x14ac:dyDescent="0.25">
      <c r="A4">
        <v>2</v>
      </c>
      <c r="B4">
        <v>0</v>
      </c>
    </row>
    <row r="5" spans="1:2" x14ac:dyDescent="0.25">
      <c r="A5">
        <v>3</v>
      </c>
      <c r="B5">
        <v>0</v>
      </c>
    </row>
    <row r="6" spans="1:2" x14ac:dyDescent="0.25">
      <c r="A6">
        <v>4</v>
      </c>
      <c r="B6">
        <v>0</v>
      </c>
    </row>
    <row r="7" spans="1:2" x14ac:dyDescent="0.25">
      <c r="A7">
        <v>5</v>
      </c>
      <c r="B7">
        <v>0</v>
      </c>
    </row>
    <row r="8" spans="1:2" x14ac:dyDescent="0.25">
      <c r="A8">
        <v>6</v>
      </c>
      <c r="B8">
        <v>0</v>
      </c>
    </row>
    <row r="9" spans="1:2" x14ac:dyDescent="0.25">
      <c r="A9">
        <v>7</v>
      </c>
      <c r="B9">
        <v>0</v>
      </c>
    </row>
    <row r="10" spans="1:2" x14ac:dyDescent="0.25">
      <c r="A10">
        <v>8</v>
      </c>
      <c r="B10">
        <v>0</v>
      </c>
    </row>
    <row r="11" spans="1:2" x14ac:dyDescent="0.25">
      <c r="A11">
        <v>9</v>
      </c>
      <c r="B11">
        <v>0</v>
      </c>
    </row>
    <row r="12" spans="1:2" x14ac:dyDescent="0.25">
      <c r="B12">
        <v>0</v>
      </c>
    </row>
    <row r="14" spans="1:2" x14ac:dyDescent="0.25">
      <c r="A14" t="s">
        <v>255</v>
      </c>
      <c r="B14" t="s">
        <v>256</v>
      </c>
    </row>
    <row r="15" spans="1:2" x14ac:dyDescent="0.25">
      <c r="A15">
        <v>1</v>
      </c>
      <c r="B15">
        <v>0</v>
      </c>
    </row>
    <row r="16" spans="1:2" x14ac:dyDescent="0.25">
      <c r="A16">
        <v>2</v>
      </c>
      <c r="B16">
        <v>-7740.98</v>
      </c>
    </row>
    <row r="17" spans="1:2" x14ac:dyDescent="0.25">
      <c r="A17">
        <v>3</v>
      </c>
    </row>
    <row r="18" spans="1:2" x14ac:dyDescent="0.25">
      <c r="A18">
        <v>4</v>
      </c>
    </row>
    <row r="19" spans="1:2" x14ac:dyDescent="0.25">
      <c r="A19">
        <v>6</v>
      </c>
    </row>
    <row r="20" spans="1:2" x14ac:dyDescent="0.25">
      <c r="A20">
        <v>7</v>
      </c>
    </row>
    <row r="21" spans="1:2" x14ac:dyDescent="0.25">
      <c r="A21">
        <v>8</v>
      </c>
    </row>
    <row r="22" spans="1:2" x14ac:dyDescent="0.25">
      <c r="A22">
        <v>9</v>
      </c>
    </row>
    <row r="23" spans="1:2" x14ac:dyDescent="0.25">
      <c r="B23">
        <v>-7740.98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E17" sqref="E17"/>
    </sheetView>
  </sheetViews>
  <sheetFormatPr baseColWidth="10" defaultRowHeight="15" x14ac:dyDescent="0.25"/>
  <cols>
    <col min="1" max="1" width="15.28515625" bestFit="1" customWidth="1"/>
    <col min="2" max="2" width="33.85546875" style="8" customWidth="1"/>
    <col min="3" max="3" width="12.7109375" bestFit="1" customWidth="1"/>
    <col min="5" max="5" width="25.42578125" bestFit="1" customWidth="1"/>
    <col min="6" max="6" width="18.5703125" bestFit="1" customWidth="1"/>
  </cols>
  <sheetData>
    <row r="1" spans="1:6" x14ac:dyDescent="0.25">
      <c r="A1" s="11"/>
      <c r="B1" s="12" t="s">
        <v>258</v>
      </c>
      <c r="C1" s="13" t="s">
        <v>259</v>
      </c>
      <c r="D1" s="13" t="s">
        <v>260</v>
      </c>
      <c r="E1" s="13" t="s">
        <v>261</v>
      </c>
      <c r="F1" s="13" t="s">
        <v>262</v>
      </c>
    </row>
    <row r="2" spans="1:6" x14ac:dyDescent="0.25">
      <c r="A2" s="11" t="s">
        <v>240</v>
      </c>
      <c r="B2" s="14" t="s">
        <v>251</v>
      </c>
      <c r="C2" s="11"/>
      <c r="D2" s="11"/>
      <c r="E2" s="11"/>
      <c r="F2" s="11"/>
    </row>
    <row r="3" spans="1:6" x14ac:dyDescent="0.25">
      <c r="A3" s="11" t="s">
        <v>241</v>
      </c>
      <c r="B3" s="14">
        <v>7827360.6100000003</v>
      </c>
      <c r="C3" s="14">
        <v>0</v>
      </c>
      <c r="D3" s="14">
        <v>0</v>
      </c>
      <c r="E3" s="11"/>
      <c r="F3" s="14">
        <f>SUM(B3:D3)</f>
        <v>7827360.6100000003</v>
      </c>
    </row>
    <row r="4" spans="1:6" x14ac:dyDescent="0.25">
      <c r="A4" s="11" t="s">
        <v>242</v>
      </c>
      <c r="B4" s="14">
        <v>373231.48</v>
      </c>
      <c r="C4" s="14">
        <v>0</v>
      </c>
      <c r="D4" s="14">
        <v>0</v>
      </c>
      <c r="E4" s="11"/>
      <c r="F4" s="14">
        <f t="shared" ref="F4:F11" si="0">SUM(B4:D4)</f>
        <v>373231.48</v>
      </c>
    </row>
    <row r="5" spans="1:6" x14ac:dyDescent="0.25">
      <c r="A5" s="11" t="s">
        <v>243</v>
      </c>
      <c r="B5" s="14">
        <v>3424149.0899999989</v>
      </c>
      <c r="C5" s="14">
        <f>'CAP EPEL'!B6</f>
        <v>205289.29</v>
      </c>
      <c r="D5" s="14">
        <v>0</v>
      </c>
      <c r="E5" s="11"/>
      <c r="F5" s="14">
        <f t="shared" si="0"/>
        <v>3629438.379999999</v>
      </c>
    </row>
    <row r="6" spans="1:6" x14ac:dyDescent="0.25">
      <c r="A6" s="11" t="s">
        <v>244</v>
      </c>
      <c r="B6" s="14">
        <v>6148627.6500000004</v>
      </c>
      <c r="C6" s="14">
        <f>'CAP EPEL'!B7</f>
        <v>930308.5</v>
      </c>
      <c r="D6" s="14">
        <v>0</v>
      </c>
      <c r="E6" s="14">
        <v>173258.5</v>
      </c>
      <c r="F6" s="14">
        <f>SUM(B6:D6)-E6</f>
        <v>6905677.6500000004</v>
      </c>
    </row>
    <row r="7" spans="1:6" x14ac:dyDescent="0.25">
      <c r="A7" s="11" t="s">
        <v>245</v>
      </c>
      <c r="B7" s="14">
        <v>102885.71999999999</v>
      </c>
      <c r="C7" s="14">
        <v>0</v>
      </c>
      <c r="D7" s="14">
        <v>0</v>
      </c>
      <c r="E7" s="11"/>
      <c r="F7" s="14">
        <f t="shared" si="0"/>
        <v>102885.71999999999</v>
      </c>
    </row>
    <row r="8" spans="1:6" x14ac:dyDescent="0.25">
      <c r="A8" s="11" t="s">
        <v>246</v>
      </c>
      <c r="B8" s="14">
        <v>70901</v>
      </c>
      <c r="C8" s="14">
        <v>0</v>
      </c>
      <c r="D8" s="14">
        <v>0</v>
      </c>
      <c r="E8" s="11"/>
      <c r="F8" s="14">
        <f t="shared" si="0"/>
        <v>70901</v>
      </c>
    </row>
    <row r="9" spans="1:6" x14ac:dyDescent="0.25">
      <c r="A9" s="11" t="s">
        <v>247</v>
      </c>
      <c r="B9" s="14">
        <v>631813.76</v>
      </c>
      <c r="C9" s="14">
        <v>0</v>
      </c>
      <c r="D9" s="14">
        <v>0</v>
      </c>
      <c r="E9" s="11"/>
      <c r="F9" s="14">
        <f t="shared" si="0"/>
        <v>631813.76</v>
      </c>
    </row>
    <row r="10" spans="1:6" x14ac:dyDescent="0.25">
      <c r="A10" s="11" t="s">
        <v>248</v>
      </c>
      <c r="B10" s="14">
        <v>0</v>
      </c>
      <c r="C10" s="14">
        <v>0</v>
      </c>
      <c r="D10" s="14">
        <v>0</v>
      </c>
      <c r="E10" s="11"/>
      <c r="F10" s="14">
        <f t="shared" si="0"/>
        <v>0</v>
      </c>
    </row>
    <row r="11" spans="1:6" x14ac:dyDescent="0.25">
      <c r="A11" s="11" t="s">
        <v>249</v>
      </c>
      <c r="B11" s="14">
        <v>1997033.79</v>
      </c>
      <c r="C11" s="14">
        <v>0</v>
      </c>
      <c r="D11" s="14">
        <v>0</v>
      </c>
      <c r="E11" s="11"/>
      <c r="F11" s="14">
        <f t="shared" si="0"/>
        <v>1997033.79</v>
      </c>
    </row>
    <row r="12" spans="1:6" x14ac:dyDescent="0.25">
      <c r="A12" s="11" t="s">
        <v>250</v>
      </c>
      <c r="B12" s="14">
        <f>SUM(B3:B11)</f>
        <v>20576003.099999998</v>
      </c>
      <c r="C12" s="14">
        <f>SUM(C3:C11)</f>
        <v>1135597.79</v>
      </c>
      <c r="D12" s="14">
        <f t="shared" ref="D12:E12" si="1">SUM(D3:D11)</f>
        <v>0</v>
      </c>
      <c r="E12" s="14">
        <f t="shared" si="1"/>
        <v>173258.5</v>
      </c>
      <c r="F12" s="14">
        <f>SUM(F3:F11)</f>
        <v>21538342.389999997</v>
      </c>
    </row>
    <row r="13" spans="1:6" x14ac:dyDescent="0.25">
      <c r="F13" s="8">
        <f>B12+C12-E12</f>
        <v>21538342.389999997</v>
      </c>
    </row>
    <row r="15" spans="1:6" x14ac:dyDescent="0.25">
      <c r="B15" s="8" t="s">
        <v>263</v>
      </c>
      <c r="C15" s="8">
        <f>F3+F4+F5+F6+F7</f>
        <v>18838593.839999996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AJUNTAMENT</vt:lpstr>
      <vt:lpstr>CAPITOLS AJ</vt:lpstr>
      <vt:lpstr>CAP EPEL</vt:lpstr>
      <vt:lpstr>CAP SUMTA</vt:lpstr>
      <vt:lpstr>CONSOLIDAT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Montanyà</dc:creator>
  <cp:lastModifiedBy>Immaculada Balagué Brichs</cp:lastModifiedBy>
  <dcterms:created xsi:type="dcterms:W3CDTF">2022-04-06T05:52:19Z</dcterms:created>
  <dcterms:modified xsi:type="dcterms:W3CDTF">2022-04-11T18:22:43Z</dcterms:modified>
</cp:coreProperties>
</file>